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Sheet1!$A$1:$AT$214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4" i="1" l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14" i="1"/>
  <c r="AE14" i="1"/>
  <c r="AK15" i="1" l="1"/>
  <c r="AL15" i="1"/>
  <c r="AM15" i="1"/>
  <c r="AN15" i="1"/>
  <c r="AO15" i="1"/>
  <c r="AP15" i="1"/>
  <c r="AQ15" i="1"/>
  <c r="AR15" i="1"/>
  <c r="AK16" i="1"/>
  <c r="AL16" i="1"/>
  <c r="AM16" i="1"/>
  <c r="AN16" i="1"/>
  <c r="AO16" i="1"/>
  <c r="AP16" i="1"/>
  <c r="AQ16" i="1"/>
  <c r="AR16" i="1"/>
  <c r="AK17" i="1"/>
  <c r="AL17" i="1"/>
  <c r="AM17" i="1"/>
  <c r="AN17" i="1"/>
  <c r="AO17" i="1"/>
  <c r="AP17" i="1"/>
  <c r="AQ17" i="1"/>
  <c r="AR17" i="1"/>
  <c r="AK18" i="1"/>
  <c r="AL18" i="1"/>
  <c r="AM18" i="1"/>
  <c r="AN18" i="1"/>
  <c r="AO18" i="1"/>
  <c r="AP18" i="1"/>
  <c r="AQ18" i="1"/>
  <c r="AR18" i="1"/>
  <c r="AK19" i="1"/>
  <c r="AL19" i="1"/>
  <c r="AM19" i="1"/>
  <c r="AN19" i="1"/>
  <c r="AO19" i="1"/>
  <c r="AP19" i="1"/>
  <c r="AQ19" i="1"/>
  <c r="AR19" i="1"/>
  <c r="AK20" i="1"/>
  <c r="AL20" i="1"/>
  <c r="AM20" i="1"/>
  <c r="AN20" i="1"/>
  <c r="AO20" i="1"/>
  <c r="AP20" i="1"/>
  <c r="AQ20" i="1"/>
  <c r="AR20" i="1"/>
  <c r="AK21" i="1"/>
  <c r="AL21" i="1"/>
  <c r="AM21" i="1"/>
  <c r="AN21" i="1"/>
  <c r="AO21" i="1"/>
  <c r="AP21" i="1"/>
  <c r="AQ21" i="1"/>
  <c r="AR21" i="1"/>
  <c r="AK22" i="1"/>
  <c r="AL22" i="1"/>
  <c r="AM22" i="1"/>
  <c r="AN22" i="1"/>
  <c r="AO22" i="1"/>
  <c r="AP22" i="1"/>
  <c r="AQ22" i="1"/>
  <c r="AR22" i="1"/>
  <c r="AK23" i="1"/>
  <c r="AL23" i="1"/>
  <c r="AM23" i="1"/>
  <c r="AN23" i="1"/>
  <c r="AO23" i="1"/>
  <c r="AP23" i="1"/>
  <c r="AQ23" i="1"/>
  <c r="AR23" i="1"/>
  <c r="AK24" i="1"/>
  <c r="AL24" i="1"/>
  <c r="AM24" i="1"/>
  <c r="AN24" i="1"/>
  <c r="AO24" i="1"/>
  <c r="AP24" i="1"/>
  <c r="AQ24" i="1"/>
  <c r="AR24" i="1"/>
  <c r="AK25" i="1"/>
  <c r="AL25" i="1"/>
  <c r="AM25" i="1"/>
  <c r="AN25" i="1"/>
  <c r="AO25" i="1"/>
  <c r="AP25" i="1"/>
  <c r="AQ25" i="1"/>
  <c r="AR25" i="1"/>
  <c r="AK26" i="1"/>
  <c r="AL26" i="1"/>
  <c r="AM26" i="1"/>
  <c r="AN26" i="1"/>
  <c r="AO26" i="1"/>
  <c r="AP26" i="1"/>
  <c r="AQ26" i="1"/>
  <c r="AR26" i="1"/>
  <c r="AK27" i="1"/>
  <c r="AL27" i="1"/>
  <c r="AM27" i="1"/>
  <c r="AN27" i="1"/>
  <c r="AO27" i="1"/>
  <c r="AP27" i="1"/>
  <c r="AQ27" i="1"/>
  <c r="AR27" i="1"/>
  <c r="AK28" i="1"/>
  <c r="AL28" i="1"/>
  <c r="AM28" i="1"/>
  <c r="AN28" i="1"/>
  <c r="AO28" i="1"/>
  <c r="AP28" i="1"/>
  <c r="AQ28" i="1"/>
  <c r="AR28" i="1"/>
  <c r="AK29" i="1"/>
  <c r="AL29" i="1"/>
  <c r="AM29" i="1"/>
  <c r="AN29" i="1"/>
  <c r="AO29" i="1"/>
  <c r="AP29" i="1"/>
  <c r="AQ29" i="1"/>
  <c r="AR29" i="1"/>
  <c r="AK30" i="1"/>
  <c r="AL30" i="1"/>
  <c r="AM30" i="1"/>
  <c r="AN30" i="1"/>
  <c r="AO30" i="1"/>
  <c r="AP30" i="1"/>
  <c r="AQ30" i="1"/>
  <c r="AR30" i="1"/>
  <c r="AK31" i="1"/>
  <c r="AL31" i="1"/>
  <c r="AM31" i="1"/>
  <c r="AN31" i="1"/>
  <c r="AO31" i="1"/>
  <c r="AP31" i="1"/>
  <c r="AQ31" i="1"/>
  <c r="AR31" i="1"/>
  <c r="AK32" i="1"/>
  <c r="AL32" i="1"/>
  <c r="AM32" i="1"/>
  <c r="AN32" i="1"/>
  <c r="AO32" i="1"/>
  <c r="AP32" i="1"/>
  <c r="AQ32" i="1"/>
  <c r="AR32" i="1"/>
  <c r="AK33" i="1"/>
  <c r="AL33" i="1"/>
  <c r="AM33" i="1"/>
  <c r="AN33" i="1"/>
  <c r="AO33" i="1"/>
  <c r="AP33" i="1"/>
  <c r="AQ33" i="1"/>
  <c r="AR33" i="1"/>
  <c r="AK34" i="1"/>
  <c r="AL34" i="1"/>
  <c r="AM34" i="1"/>
  <c r="AN34" i="1"/>
  <c r="AO34" i="1"/>
  <c r="AP34" i="1"/>
  <c r="AQ34" i="1"/>
  <c r="AR34" i="1"/>
  <c r="AK35" i="1"/>
  <c r="AL35" i="1"/>
  <c r="AM35" i="1"/>
  <c r="AN35" i="1"/>
  <c r="AO35" i="1"/>
  <c r="AP35" i="1"/>
  <c r="AQ35" i="1"/>
  <c r="AR35" i="1"/>
  <c r="AK36" i="1"/>
  <c r="AL36" i="1"/>
  <c r="AM36" i="1"/>
  <c r="AN36" i="1"/>
  <c r="AO36" i="1"/>
  <c r="AP36" i="1"/>
  <c r="AQ36" i="1"/>
  <c r="AR36" i="1"/>
  <c r="AK37" i="1"/>
  <c r="AL37" i="1"/>
  <c r="AM37" i="1"/>
  <c r="AN37" i="1"/>
  <c r="AO37" i="1"/>
  <c r="AP37" i="1"/>
  <c r="AQ37" i="1"/>
  <c r="AR37" i="1"/>
  <c r="AK38" i="1"/>
  <c r="AL38" i="1"/>
  <c r="AM38" i="1"/>
  <c r="AN38" i="1"/>
  <c r="AO38" i="1"/>
  <c r="AP38" i="1"/>
  <c r="AQ38" i="1"/>
  <c r="AR38" i="1"/>
  <c r="AK39" i="1"/>
  <c r="AL39" i="1"/>
  <c r="AM39" i="1"/>
  <c r="AN39" i="1"/>
  <c r="AO39" i="1"/>
  <c r="AP39" i="1"/>
  <c r="AQ39" i="1"/>
  <c r="AR39" i="1"/>
  <c r="AK40" i="1"/>
  <c r="AL40" i="1"/>
  <c r="AM40" i="1"/>
  <c r="AN40" i="1"/>
  <c r="AO40" i="1"/>
  <c r="AP40" i="1"/>
  <c r="AQ40" i="1"/>
  <c r="AR40" i="1"/>
  <c r="AK41" i="1"/>
  <c r="AL41" i="1"/>
  <c r="AM41" i="1"/>
  <c r="AN41" i="1"/>
  <c r="AO41" i="1"/>
  <c r="AP41" i="1"/>
  <c r="AQ41" i="1"/>
  <c r="AR41" i="1"/>
  <c r="AK42" i="1"/>
  <c r="AL42" i="1"/>
  <c r="AM42" i="1"/>
  <c r="AN42" i="1"/>
  <c r="AO42" i="1"/>
  <c r="AP42" i="1"/>
  <c r="AQ42" i="1"/>
  <c r="AR42" i="1"/>
  <c r="AK43" i="1"/>
  <c r="AL43" i="1"/>
  <c r="AM43" i="1"/>
  <c r="AN43" i="1"/>
  <c r="AO43" i="1"/>
  <c r="AP43" i="1"/>
  <c r="AQ43" i="1"/>
  <c r="AR43" i="1"/>
  <c r="AK44" i="1"/>
  <c r="AL44" i="1"/>
  <c r="AM44" i="1"/>
  <c r="AN44" i="1"/>
  <c r="AO44" i="1"/>
  <c r="AP44" i="1"/>
  <c r="AQ44" i="1"/>
  <c r="AR44" i="1"/>
  <c r="AK45" i="1"/>
  <c r="AL45" i="1"/>
  <c r="AM45" i="1"/>
  <c r="AN45" i="1"/>
  <c r="AO45" i="1"/>
  <c r="AP45" i="1"/>
  <c r="AQ45" i="1"/>
  <c r="AR45" i="1"/>
  <c r="AR14" i="1"/>
  <c r="AQ14" i="1"/>
  <c r="AN14" i="1"/>
  <c r="AM14" i="1"/>
  <c r="AP14" i="1"/>
  <c r="AO14" i="1"/>
  <c r="AL14" i="1"/>
  <c r="AK14" i="1"/>
  <c r="AD15" i="1" l="1"/>
  <c r="AE15" i="1"/>
  <c r="AG15" i="1"/>
  <c r="AH15" i="1"/>
  <c r="AI15" i="1"/>
  <c r="AJ15" i="1"/>
  <c r="AD16" i="1"/>
  <c r="AE16" i="1"/>
  <c r="AG16" i="1"/>
  <c r="AH16" i="1"/>
  <c r="AI16" i="1"/>
  <c r="AJ16" i="1"/>
  <c r="AD17" i="1"/>
  <c r="AE17" i="1"/>
  <c r="AG17" i="1"/>
  <c r="AH17" i="1"/>
  <c r="AI17" i="1"/>
  <c r="AJ17" i="1"/>
  <c r="AD18" i="1"/>
  <c r="AE18" i="1"/>
  <c r="AG18" i="1"/>
  <c r="AH18" i="1"/>
  <c r="AI18" i="1"/>
  <c r="AJ18" i="1"/>
  <c r="AD19" i="1"/>
  <c r="AE19" i="1"/>
  <c r="AG19" i="1"/>
  <c r="AH19" i="1"/>
  <c r="AI19" i="1"/>
  <c r="AJ19" i="1"/>
  <c r="AD20" i="1"/>
  <c r="AE20" i="1"/>
  <c r="AG20" i="1"/>
  <c r="AH20" i="1"/>
  <c r="AI20" i="1"/>
  <c r="AJ20" i="1"/>
  <c r="AD21" i="1"/>
  <c r="AE21" i="1"/>
  <c r="AG21" i="1"/>
  <c r="AH21" i="1"/>
  <c r="AI21" i="1"/>
  <c r="AJ21" i="1"/>
  <c r="AD22" i="1"/>
  <c r="AE22" i="1"/>
  <c r="AG22" i="1"/>
  <c r="AH22" i="1"/>
  <c r="AI22" i="1"/>
  <c r="AJ22" i="1"/>
  <c r="AD23" i="1"/>
  <c r="AE23" i="1"/>
  <c r="AG23" i="1"/>
  <c r="AH23" i="1"/>
  <c r="AI23" i="1"/>
  <c r="AJ23" i="1"/>
  <c r="AD24" i="1"/>
  <c r="AE24" i="1"/>
  <c r="AG24" i="1"/>
  <c r="AH24" i="1"/>
  <c r="AI24" i="1"/>
  <c r="AJ24" i="1"/>
  <c r="AD25" i="1"/>
  <c r="AE25" i="1"/>
  <c r="AG25" i="1"/>
  <c r="AH25" i="1"/>
  <c r="AI25" i="1"/>
  <c r="AJ25" i="1"/>
  <c r="AD26" i="1"/>
  <c r="AE26" i="1"/>
  <c r="AG26" i="1"/>
  <c r="AH26" i="1"/>
  <c r="AI26" i="1"/>
  <c r="AJ26" i="1"/>
  <c r="AD27" i="1"/>
  <c r="AE27" i="1"/>
  <c r="AG27" i="1"/>
  <c r="AH27" i="1"/>
  <c r="AI27" i="1"/>
  <c r="AJ27" i="1"/>
  <c r="AD28" i="1"/>
  <c r="AE28" i="1"/>
  <c r="AG28" i="1"/>
  <c r="AH28" i="1"/>
  <c r="AI28" i="1"/>
  <c r="AJ28" i="1"/>
  <c r="AD29" i="1"/>
  <c r="AE29" i="1"/>
  <c r="AG29" i="1"/>
  <c r="AH29" i="1"/>
  <c r="AI29" i="1"/>
  <c r="AJ29" i="1"/>
  <c r="AD30" i="1"/>
  <c r="AE30" i="1"/>
  <c r="AG30" i="1"/>
  <c r="AH30" i="1"/>
  <c r="AI30" i="1"/>
  <c r="AJ30" i="1"/>
  <c r="AD31" i="1"/>
  <c r="AE31" i="1"/>
  <c r="AG31" i="1"/>
  <c r="AH31" i="1"/>
  <c r="AI31" i="1"/>
  <c r="AJ31" i="1"/>
  <c r="AD32" i="1"/>
  <c r="AE32" i="1"/>
  <c r="AG32" i="1"/>
  <c r="AH32" i="1"/>
  <c r="AI32" i="1"/>
  <c r="AJ32" i="1"/>
  <c r="AD33" i="1"/>
  <c r="AE33" i="1"/>
  <c r="AG33" i="1"/>
  <c r="AH33" i="1"/>
  <c r="AI33" i="1"/>
  <c r="AJ33" i="1"/>
  <c r="AD34" i="1"/>
  <c r="AE34" i="1"/>
  <c r="AG34" i="1"/>
  <c r="AH34" i="1"/>
  <c r="AI34" i="1"/>
  <c r="AJ34" i="1"/>
  <c r="AD35" i="1"/>
  <c r="AE35" i="1"/>
  <c r="AG35" i="1"/>
  <c r="AH35" i="1"/>
  <c r="AI35" i="1"/>
  <c r="AJ35" i="1"/>
  <c r="AD36" i="1"/>
  <c r="AE36" i="1"/>
  <c r="AG36" i="1"/>
  <c r="AH36" i="1"/>
  <c r="AI36" i="1"/>
  <c r="AJ36" i="1"/>
  <c r="AD37" i="1"/>
  <c r="AE37" i="1"/>
  <c r="AG37" i="1"/>
  <c r="AH37" i="1"/>
  <c r="AI37" i="1"/>
  <c r="AJ37" i="1"/>
  <c r="AD38" i="1"/>
  <c r="AE38" i="1"/>
  <c r="AG38" i="1"/>
  <c r="AH38" i="1"/>
  <c r="AI38" i="1"/>
  <c r="AJ38" i="1"/>
  <c r="AD39" i="1"/>
  <c r="AE39" i="1"/>
  <c r="AG39" i="1"/>
  <c r="AH39" i="1"/>
  <c r="AI39" i="1"/>
  <c r="AJ39" i="1"/>
  <c r="AD40" i="1"/>
  <c r="AE40" i="1"/>
  <c r="AG40" i="1"/>
  <c r="AH40" i="1"/>
  <c r="AI40" i="1"/>
  <c r="AJ40" i="1"/>
  <c r="AD41" i="1"/>
  <c r="AE41" i="1"/>
  <c r="AG41" i="1"/>
  <c r="AH41" i="1"/>
  <c r="AI41" i="1"/>
  <c r="AJ41" i="1"/>
  <c r="AD42" i="1"/>
  <c r="AE42" i="1"/>
  <c r="AG42" i="1"/>
  <c r="AH42" i="1"/>
  <c r="AI42" i="1"/>
  <c r="AJ42" i="1"/>
  <c r="AD43" i="1"/>
  <c r="AE43" i="1"/>
  <c r="AG43" i="1"/>
  <c r="AH43" i="1"/>
  <c r="AI43" i="1"/>
  <c r="AJ43" i="1"/>
  <c r="AD44" i="1"/>
  <c r="AE44" i="1"/>
  <c r="AG44" i="1"/>
  <c r="AH44" i="1"/>
  <c r="AI44" i="1"/>
  <c r="AJ44" i="1"/>
  <c r="AD45" i="1"/>
  <c r="AE45" i="1"/>
  <c r="AG45" i="1"/>
  <c r="AH45" i="1"/>
  <c r="AI45" i="1"/>
  <c r="AJ45" i="1"/>
  <c r="AJ14" i="1"/>
  <c r="AI14" i="1"/>
  <c r="AH14" i="1"/>
  <c r="AG14" i="1"/>
  <c r="BR5060" i="1" l="1"/>
  <c r="BR5059" i="1"/>
  <c r="BR5058" i="1"/>
  <c r="BR5057" i="1"/>
  <c r="BR5056" i="1"/>
  <c r="BR5055" i="1"/>
  <c r="BR5054" i="1"/>
  <c r="BR5053" i="1"/>
  <c r="BR5052" i="1"/>
  <c r="BR5051" i="1"/>
  <c r="BR5050" i="1"/>
  <c r="BR5049" i="1"/>
  <c r="BR5048" i="1"/>
  <c r="BR5047" i="1"/>
  <c r="BR5046" i="1"/>
  <c r="BR5045" i="1"/>
  <c r="BR5044" i="1"/>
  <c r="BR5043" i="1"/>
  <c r="BR5042" i="1"/>
  <c r="BR5041" i="1"/>
  <c r="BR5040" i="1"/>
  <c r="BR5039" i="1"/>
  <c r="BR5038" i="1"/>
  <c r="BR5037" i="1"/>
  <c r="BR5036" i="1"/>
  <c r="BR5035" i="1"/>
  <c r="BR5034" i="1"/>
  <c r="BR5033" i="1"/>
  <c r="BR5032" i="1"/>
  <c r="BR5031" i="1"/>
  <c r="BR5030" i="1"/>
  <c r="BR5029" i="1"/>
  <c r="BR5028" i="1"/>
  <c r="BR5027" i="1"/>
  <c r="BR5026" i="1"/>
  <c r="BR5025" i="1"/>
  <c r="BR5024" i="1"/>
  <c r="BR5023" i="1"/>
  <c r="BR5022" i="1"/>
  <c r="BR5021" i="1"/>
  <c r="BR5020" i="1"/>
  <c r="BR5019" i="1"/>
  <c r="BR5018" i="1"/>
  <c r="BR5017" i="1"/>
  <c r="BR5016" i="1"/>
  <c r="BR5015" i="1"/>
  <c r="BR5014" i="1"/>
  <c r="BR5013" i="1"/>
  <c r="BR5012" i="1"/>
  <c r="BR5011" i="1"/>
  <c r="BR5010" i="1"/>
  <c r="BR5009" i="1"/>
  <c r="BR5008" i="1"/>
  <c r="BR5007" i="1"/>
  <c r="BR5006" i="1"/>
  <c r="BR5005" i="1"/>
  <c r="BR5004" i="1"/>
  <c r="BR5003" i="1"/>
  <c r="BR5002" i="1"/>
  <c r="BR5001" i="1"/>
  <c r="BR5000" i="1"/>
  <c r="BR4999" i="1"/>
  <c r="BR4998" i="1"/>
  <c r="BR4997" i="1"/>
  <c r="BR4996" i="1"/>
  <c r="BR4995" i="1"/>
  <c r="BR4994" i="1"/>
  <c r="BR4993" i="1"/>
  <c r="BR4992" i="1"/>
  <c r="BR4991" i="1"/>
  <c r="BR4990" i="1"/>
  <c r="BR4989" i="1"/>
  <c r="BR4988" i="1"/>
  <c r="BR4987" i="1"/>
  <c r="BR4986" i="1"/>
  <c r="BR4985" i="1"/>
  <c r="BR4984" i="1"/>
  <c r="BR4983" i="1"/>
  <c r="BR4982" i="1"/>
  <c r="BR4981" i="1"/>
  <c r="BR4980" i="1"/>
  <c r="BR4979" i="1"/>
  <c r="BR4978" i="1"/>
  <c r="BR4977" i="1"/>
  <c r="BR4976" i="1"/>
  <c r="BR4975" i="1"/>
  <c r="BR4974" i="1"/>
  <c r="BR4973" i="1"/>
  <c r="BR4972" i="1"/>
  <c r="BR4971" i="1"/>
  <c r="BR4970" i="1"/>
  <c r="BR4969" i="1"/>
  <c r="BR4968" i="1"/>
  <c r="BR4967" i="1"/>
  <c r="BR4966" i="1"/>
  <c r="BR4965" i="1"/>
  <c r="BR4964" i="1"/>
  <c r="BR4963" i="1"/>
  <c r="BR4962" i="1"/>
  <c r="BR4961" i="1"/>
  <c r="BR4960" i="1"/>
  <c r="BR4959" i="1"/>
  <c r="BR4958" i="1"/>
  <c r="BR4957" i="1"/>
  <c r="BR4956" i="1"/>
  <c r="BR4955" i="1"/>
  <c r="BR4954" i="1"/>
  <c r="BR4953" i="1"/>
  <c r="BR4952" i="1"/>
  <c r="BR4951" i="1"/>
  <c r="BR4950" i="1"/>
  <c r="BR4949" i="1"/>
  <c r="BR4948" i="1"/>
  <c r="BR4947" i="1"/>
  <c r="BR4946" i="1"/>
  <c r="BR4945" i="1"/>
  <c r="BR4944" i="1"/>
  <c r="BR4943" i="1"/>
  <c r="BR4942" i="1"/>
  <c r="BR4941" i="1"/>
  <c r="BR4940" i="1"/>
  <c r="BR4939" i="1"/>
  <c r="BR4938" i="1"/>
  <c r="BR4937" i="1"/>
  <c r="BR4936" i="1"/>
  <c r="BR4935" i="1"/>
  <c r="BR4934" i="1"/>
  <c r="BR4933" i="1"/>
  <c r="BR4932" i="1"/>
  <c r="BR4931" i="1"/>
  <c r="BR4930" i="1"/>
  <c r="BR4929" i="1"/>
  <c r="BR4928" i="1"/>
  <c r="BR4927" i="1"/>
  <c r="BR4926" i="1"/>
  <c r="BR4925" i="1"/>
  <c r="BR4924" i="1"/>
  <c r="BR4923" i="1"/>
  <c r="BR4922" i="1"/>
  <c r="BR4921" i="1"/>
  <c r="BR4920" i="1"/>
  <c r="BR4919" i="1"/>
  <c r="BR4918" i="1"/>
  <c r="BR4917" i="1"/>
  <c r="BR4916" i="1"/>
  <c r="BR4915" i="1"/>
  <c r="BR4914" i="1"/>
  <c r="BR4913" i="1"/>
  <c r="BR4912" i="1"/>
  <c r="BR4911" i="1"/>
  <c r="BR4910" i="1"/>
  <c r="BR4909" i="1"/>
  <c r="BR4908" i="1"/>
  <c r="BR4907" i="1"/>
  <c r="BR4906" i="1"/>
  <c r="BR4905" i="1"/>
  <c r="BR4904" i="1"/>
  <c r="BR4903" i="1"/>
  <c r="BR4902" i="1"/>
  <c r="BR4901" i="1"/>
  <c r="BR4900" i="1"/>
  <c r="BR4899" i="1"/>
  <c r="BR4898" i="1"/>
  <c r="BR4897" i="1"/>
  <c r="BR4896" i="1"/>
  <c r="BR4895" i="1"/>
  <c r="BR4894" i="1"/>
  <c r="BR4893" i="1"/>
  <c r="BR4892" i="1"/>
  <c r="BR4891" i="1"/>
  <c r="BR4890" i="1"/>
  <c r="BR4889" i="1"/>
  <c r="BR4888" i="1"/>
  <c r="BR4887" i="1"/>
  <c r="BR4886" i="1"/>
  <c r="BR4885" i="1"/>
  <c r="BR4884" i="1"/>
  <c r="BR4883" i="1"/>
  <c r="BR4882" i="1"/>
  <c r="BR4881" i="1"/>
  <c r="BR4880" i="1"/>
  <c r="BR4879" i="1"/>
  <c r="BR4878" i="1"/>
  <c r="BR4877" i="1"/>
  <c r="BR4876" i="1"/>
  <c r="BR4875" i="1"/>
  <c r="BR4874" i="1"/>
  <c r="BR4873" i="1"/>
  <c r="BR4872" i="1"/>
  <c r="BR4871" i="1"/>
  <c r="BR4870" i="1"/>
  <c r="BR4869" i="1"/>
  <c r="BR4868" i="1"/>
  <c r="BR4867" i="1"/>
  <c r="BR4866" i="1"/>
  <c r="BR4865" i="1"/>
  <c r="BR4864" i="1"/>
  <c r="BR4863" i="1"/>
  <c r="BR4862" i="1"/>
  <c r="BR4861" i="1"/>
  <c r="BR4860" i="1"/>
  <c r="BR4859" i="1"/>
  <c r="BR4858" i="1"/>
  <c r="BR4857" i="1"/>
  <c r="BR4856" i="1"/>
  <c r="BR4855" i="1"/>
  <c r="BR4854" i="1"/>
  <c r="BR4853" i="1"/>
  <c r="BR4852" i="1"/>
  <c r="BR4851" i="1"/>
  <c r="BR4850" i="1"/>
  <c r="BR4849" i="1"/>
  <c r="BR4848" i="1"/>
  <c r="BR4847" i="1"/>
  <c r="BR4846" i="1"/>
  <c r="BR4845" i="1"/>
  <c r="BR4844" i="1"/>
  <c r="BR4843" i="1"/>
  <c r="BR4842" i="1"/>
  <c r="BR4841" i="1"/>
  <c r="BR4840" i="1"/>
  <c r="BR4839" i="1"/>
  <c r="BR4838" i="1"/>
  <c r="BR4837" i="1"/>
  <c r="BR4836" i="1"/>
  <c r="BR4835" i="1"/>
  <c r="BR4834" i="1"/>
  <c r="BR4833" i="1"/>
  <c r="BR4832" i="1"/>
  <c r="BR4831" i="1"/>
  <c r="BR4830" i="1"/>
  <c r="BR4829" i="1"/>
  <c r="BR4828" i="1"/>
  <c r="BR4827" i="1"/>
  <c r="BR4826" i="1"/>
  <c r="BR4825" i="1"/>
  <c r="BR4824" i="1"/>
  <c r="BR4823" i="1"/>
  <c r="BR4822" i="1"/>
  <c r="BR4821" i="1"/>
  <c r="BR4820" i="1"/>
  <c r="BR4819" i="1"/>
  <c r="BR4818" i="1"/>
  <c r="BR4817" i="1"/>
  <c r="BR4816" i="1"/>
  <c r="BR4815" i="1"/>
  <c r="BR4814" i="1"/>
  <c r="BR4813" i="1"/>
  <c r="BR4812" i="1"/>
  <c r="BR4811" i="1"/>
  <c r="BR4810" i="1"/>
  <c r="BR4809" i="1"/>
  <c r="BR4808" i="1"/>
  <c r="BR4807" i="1"/>
  <c r="BR4806" i="1"/>
  <c r="BR4805" i="1"/>
  <c r="BR4804" i="1"/>
  <c r="BR4803" i="1"/>
  <c r="BR4802" i="1"/>
  <c r="BR4801" i="1"/>
  <c r="BR4800" i="1"/>
  <c r="BR4799" i="1"/>
  <c r="BR4798" i="1"/>
  <c r="BR4797" i="1"/>
  <c r="BR4796" i="1"/>
  <c r="BR4795" i="1"/>
  <c r="BR4794" i="1"/>
  <c r="BR4793" i="1"/>
  <c r="BR4792" i="1"/>
  <c r="BR4791" i="1"/>
  <c r="BR4790" i="1"/>
  <c r="BR4789" i="1"/>
  <c r="BR4788" i="1"/>
  <c r="BR4787" i="1"/>
  <c r="BR4786" i="1"/>
  <c r="BR4785" i="1"/>
  <c r="BR4784" i="1"/>
  <c r="BR4783" i="1"/>
  <c r="BR4782" i="1"/>
  <c r="BR4781" i="1"/>
  <c r="BR4780" i="1"/>
  <c r="BR4779" i="1"/>
  <c r="BR4778" i="1"/>
  <c r="BR4777" i="1"/>
  <c r="BR4776" i="1"/>
  <c r="BR4775" i="1"/>
  <c r="BR4774" i="1"/>
  <c r="BR4773" i="1"/>
  <c r="BR4772" i="1"/>
  <c r="BR4771" i="1"/>
  <c r="BR4770" i="1"/>
  <c r="BR4769" i="1"/>
  <c r="BR4768" i="1"/>
  <c r="BR4767" i="1"/>
  <c r="BR4766" i="1"/>
  <c r="BR4765" i="1"/>
  <c r="BR4764" i="1"/>
  <c r="BR4763" i="1"/>
  <c r="BR4762" i="1"/>
  <c r="BR4761" i="1"/>
  <c r="BR4760" i="1"/>
  <c r="BR4759" i="1"/>
  <c r="BR4758" i="1"/>
  <c r="BR4757" i="1"/>
  <c r="BR4756" i="1"/>
  <c r="BR4755" i="1"/>
  <c r="BR4754" i="1"/>
  <c r="BR4753" i="1"/>
  <c r="BR4752" i="1"/>
  <c r="BR4751" i="1"/>
  <c r="BR4750" i="1"/>
  <c r="BR4749" i="1"/>
  <c r="BR4748" i="1"/>
  <c r="BR4747" i="1"/>
  <c r="BR4746" i="1"/>
  <c r="BR4745" i="1"/>
  <c r="BR4744" i="1"/>
  <c r="BR4743" i="1"/>
  <c r="BR4742" i="1"/>
  <c r="BR4741" i="1"/>
  <c r="BR4740" i="1"/>
  <c r="BR4739" i="1"/>
  <c r="BR4738" i="1"/>
  <c r="BR4737" i="1"/>
  <c r="BR4736" i="1"/>
  <c r="BR4735" i="1"/>
  <c r="BR4734" i="1"/>
  <c r="BR4733" i="1"/>
  <c r="BR4732" i="1"/>
  <c r="BR4731" i="1"/>
  <c r="BR4730" i="1"/>
  <c r="BR4729" i="1"/>
  <c r="BR4728" i="1"/>
  <c r="BR4727" i="1"/>
  <c r="BR4726" i="1"/>
  <c r="BR4725" i="1"/>
  <c r="BR4724" i="1"/>
  <c r="BR4723" i="1"/>
  <c r="BR4722" i="1"/>
  <c r="BR4721" i="1"/>
  <c r="BR4720" i="1"/>
  <c r="BR4719" i="1"/>
  <c r="BR4718" i="1"/>
  <c r="BR4717" i="1"/>
  <c r="BR4716" i="1"/>
  <c r="BR4715" i="1"/>
  <c r="BR4714" i="1"/>
  <c r="BR4713" i="1"/>
  <c r="BR4712" i="1"/>
  <c r="BR4711" i="1"/>
  <c r="BR4710" i="1"/>
  <c r="BR4709" i="1"/>
  <c r="BR4708" i="1"/>
  <c r="BR4707" i="1"/>
  <c r="BR4706" i="1"/>
  <c r="BR4705" i="1"/>
  <c r="BR4704" i="1"/>
  <c r="BR4703" i="1"/>
  <c r="BR4702" i="1"/>
  <c r="BR4701" i="1"/>
  <c r="BR4700" i="1"/>
  <c r="BR4699" i="1"/>
  <c r="BR4698" i="1"/>
  <c r="BR4697" i="1"/>
  <c r="BR4696" i="1"/>
  <c r="BR4695" i="1"/>
  <c r="BR4694" i="1"/>
  <c r="BR4693" i="1"/>
  <c r="BR4692" i="1"/>
  <c r="BR4691" i="1"/>
  <c r="BR4690" i="1"/>
  <c r="BR4689" i="1"/>
  <c r="BR4688" i="1"/>
  <c r="BR4687" i="1"/>
  <c r="BR4686" i="1"/>
  <c r="BR4685" i="1"/>
  <c r="BR4684" i="1"/>
  <c r="BR4683" i="1"/>
  <c r="BR4682" i="1"/>
  <c r="BR4681" i="1"/>
  <c r="BR4680" i="1"/>
  <c r="BR4679" i="1"/>
  <c r="BR4678" i="1"/>
  <c r="BR4677" i="1"/>
  <c r="BR4676" i="1"/>
  <c r="BR4675" i="1"/>
  <c r="BR4674" i="1"/>
  <c r="BR4673" i="1"/>
  <c r="BR4672" i="1"/>
  <c r="BR4671" i="1"/>
  <c r="BR4670" i="1"/>
  <c r="BR4669" i="1"/>
  <c r="BR4668" i="1"/>
  <c r="BR4667" i="1"/>
  <c r="BR4666" i="1"/>
  <c r="BR4665" i="1"/>
  <c r="BR4664" i="1"/>
  <c r="BR4663" i="1"/>
  <c r="BR4662" i="1"/>
  <c r="BR4661" i="1"/>
  <c r="BR4660" i="1"/>
  <c r="BR4659" i="1"/>
  <c r="BR4658" i="1"/>
  <c r="BR4657" i="1"/>
  <c r="BR4656" i="1"/>
  <c r="BR4655" i="1"/>
  <c r="BR4654" i="1"/>
  <c r="BR4653" i="1"/>
  <c r="BR4652" i="1"/>
  <c r="BR4651" i="1"/>
  <c r="BR4650" i="1"/>
  <c r="BR4649" i="1"/>
  <c r="BR4648" i="1"/>
  <c r="BR4647" i="1"/>
  <c r="BR4646" i="1"/>
  <c r="BR4645" i="1"/>
  <c r="BR4644" i="1"/>
  <c r="BR4643" i="1"/>
  <c r="BR4642" i="1"/>
  <c r="BR4641" i="1"/>
  <c r="BR4640" i="1"/>
  <c r="BR4639" i="1"/>
  <c r="BR4638" i="1"/>
  <c r="BR4637" i="1"/>
  <c r="BR4636" i="1"/>
  <c r="BR4635" i="1"/>
  <c r="BR4634" i="1"/>
  <c r="BR4633" i="1"/>
  <c r="BR4632" i="1"/>
  <c r="BR4631" i="1"/>
  <c r="BR4630" i="1"/>
  <c r="BR4629" i="1"/>
  <c r="BR4628" i="1"/>
  <c r="BR4627" i="1"/>
  <c r="BR4626" i="1"/>
  <c r="BR4625" i="1"/>
  <c r="BR4624" i="1"/>
  <c r="BR4623" i="1"/>
  <c r="BR4622" i="1"/>
  <c r="BR4621" i="1"/>
  <c r="BR4620" i="1"/>
  <c r="BR4619" i="1"/>
  <c r="BR4618" i="1"/>
  <c r="BR4617" i="1"/>
  <c r="BR4616" i="1"/>
  <c r="BR4615" i="1"/>
  <c r="BR4614" i="1"/>
  <c r="BR4613" i="1"/>
  <c r="BR4612" i="1"/>
  <c r="BR4611" i="1"/>
  <c r="BR4610" i="1"/>
  <c r="BR4609" i="1"/>
  <c r="BR4608" i="1"/>
  <c r="BR4607" i="1"/>
  <c r="BR4606" i="1"/>
  <c r="BR4605" i="1"/>
  <c r="BR4604" i="1"/>
  <c r="BR4603" i="1"/>
  <c r="BR4602" i="1"/>
  <c r="BR4601" i="1"/>
  <c r="BR4600" i="1"/>
  <c r="BR4599" i="1"/>
  <c r="BR4598" i="1"/>
  <c r="BR4597" i="1"/>
  <c r="BR4596" i="1"/>
  <c r="BR4595" i="1"/>
  <c r="BR4594" i="1"/>
  <c r="BR4593" i="1"/>
  <c r="BR4592" i="1"/>
  <c r="BR4591" i="1"/>
  <c r="BR4590" i="1"/>
  <c r="BR4589" i="1"/>
  <c r="BR4588" i="1"/>
  <c r="BR4587" i="1"/>
  <c r="BR4586" i="1"/>
  <c r="BR4585" i="1"/>
  <c r="BR4584" i="1"/>
  <c r="BR4583" i="1"/>
  <c r="BR4582" i="1"/>
  <c r="BR4581" i="1"/>
  <c r="BR4580" i="1"/>
  <c r="BR4579" i="1"/>
  <c r="BR4578" i="1"/>
  <c r="BR4577" i="1"/>
  <c r="BR4576" i="1"/>
  <c r="BR4575" i="1"/>
  <c r="BR4574" i="1"/>
  <c r="BR4573" i="1"/>
  <c r="BR4572" i="1"/>
  <c r="BR4571" i="1"/>
  <c r="BR4570" i="1"/>
  <c r="BR4569" i="1"/>
  <c r="BR4568" i="1"/>
  <c r="BR4567" i="1"/>
  <c r="BR4566" i="1"/>
  <c r="BR4565" i="1"/>
  <c r="BR4564" i="1"/>
  <c r="BR4563" i="1"/>
  <c r="BR4562" i="1"/>
  <c r="BR4561" i="1"/>
  <c r="BR4560" i="1"/>
  <c r="BR4559" i="1"/>
  <c r="BR4558" i="1"/>
  <c r="BR4557" i="1"/>
  <c r="BR4556" i="1"/>
  <c r="BR4555" i="1"/>
  <c r="BR4554" i="1"/>
  <c r="BR4553" i="1"/>
  <c r="BR4552" i="1"/>
  <c r="BR4551" i="1"/>
  <c r="BR4550" i="1"/>
  <c r="BR4549" i="1"/>
  <c r="BR4548" i="1"/>
  <c r="BR4547" i="1"/>
  <c r="BR4546" i="1"/>
  <c r="BR4545" i="1"/>
  <c r="BR4544" i="1"/>
  <c r="BR4543" i="1"/>
  <c r="BR4542" i="1"/>
  <c r="BR4541" i="1"/>
  <c r="BR4540" i="1"/>
  <c r="BR4539" i="1"/>
  <c r="BR4538" i="1"/>
  <c r="BR4537" i="1"/>
  <c r="BR4536" i="1"/>
  <c r="BR4535" i="1"/>
  <c r="BR4534" i="1"/>
  <c r="BR4533" i="1"/>
  <c r="BR4532" i="1"/>
  <c r="BR4531" i="1"/>
  <c r="BR4530" i="1"/>
  <c r="BR4529" i="1"/>
  <c r="BR4528" i="1"/>
  <c r="BR4527" i="1"/>
  <c r="BR4526" i="1"/>
  <c r="BR4525" i="1"/>
  <c r="BR4524" i="1"/>
  <c r="BR4523" i="1"/>
  <c r="BR4522" i="1"/>
  <c r="BR4521" i="1"/>
  <c r="BR4520" i="1"/>
  <c r="BR4519" i="1"/>
  <c r="BR4518" i="1"/>
  <c r="BR4517" i="1"/>
  <c r="BR4516" i="1"/>
  <c r="BR4515" i="1"/>
  <c r="BR4514" i="1"/>
  <c r="BR4513" i="1"/>
  <c r="BR4512" i="1"/>
  <c r="BR4511" i="1"/>
  <c r="BR4510" i="1"/>
  <c r="BR4509" i="1"/>
  <c r="BR4508" i="1"/>
  <c r="BR4507" i="1"/>
  <c r="BR4506" i="1"/>
  <c r="BR4505" i="1"/>
  <c r="BR4504" i="1"/>
  <c r="BR4503" i="1"/>
  <c r="BR4502" i="1"/>
  <c r="BR4501" i="1"/>
  <c r="BR4500" i="1"/>
  <c r="BR4499" i="1"/>
  <c r="BR4498" i="1"/>
  <c r="BR4497" i="1"/>
  <c r="BR4496" i="1"/>
  <c r="BR4495" i="1"/>
  <c r="BR4494" i="1"/>
  <c r="BR4493" i="1"/>
  <c r="BR4492" i="1"/>
  <c r="BR4491" i="1"/>
  <c r="BR4490" i="1"/>
  <c r="BR4489" i="1"/>
  <c r="BR4488" i="1"/>
  <c r="BR4487" i="1"/>
  <c r="BR4486" i="1"/>
  <c r="BR4485" i="1"/>
  <c r="BR4484" i="1"/>
  <c r="BR4483" i="1"/>
  <c r="BR4482" i="1"/>
  <c r="BR4481" i="1"/>
  <c r="BR4480" i="1"/>
  <c r="BR4479" i="1"/>
  <c r="BR4478" i="1"/>
  <c r="BR4477" i="1"/>
  <c r="BR4476" i="1"/>
  <c r="BR4475" i="1"/>
  <c r="BR4474" i="1"/>
  <c r="BR4473" i="1"/>
  <c r="BR4472" i="1"/>
  <c r="BR4471" i="1"/>
  <c r="BR4470" i="1"/>
  <c r="BR4469" i="1"/>
  <c r="BR4468" i="1"/>
  <c r="BR4467" i="1"/>
  <c r="BR4466" i="1"/>
  <c r="BR4465" i="1"/>
  <c r="BR4464" i="1"/>
  <c r="BR4463" i="1"/>
  <c r="BR4462" i="1"/>
  <c r="BR4461" i="1"/>
  <c r="BR4460" i="1"/>
  <c r="BR4459" i="1"/>
  <c r="BR4458" i="1"/>
  <c r="BR4457" i="1"/>
  <c r="BR4456" i="1"/>
  <c r="BR4455" i="1"/>
  <c r="BR4454" i="1"/>
  <c r="BR4453" i="1"/>
  <c r="BR4452" i="1"/>
  <c r="BR4451" i="1"/>
  <c r="BR4450" i="1"/>
  <c r="BR4449" i="1"/>
  <c r="BR4448" i="1"/>
  <c r="BR4447" i="1"/>
  <c r="BR4446" i="1"/>
  <c r="BR4445" i="1"/>
  <c r="BR4444" i="1"/>
  <c r="BR4443" i="1"/>
  <c r="BR4442" i="1"/>
  <c r="BR4441" i="1"/>
  <c r="BR4440" i="1"/>
  <c r="BR4439" i="1"/>
  <c r="BR4438" i="1"/>
  <c r="BR4437" i="1"/>
  <c r="BR4436" i="1"/>
  <c r="BR4435" i="1"/>
  <c r="BR4434" i="1"/>
  <c r="BR4433" i="1"/>
  <c r="BR4432" i="1"/>
  <c r="BR4431" i="1"/>
  <c r="BR4430" i="1"/>
  <c r="BR4429" i="1"/>
  <c r="BR4428" i="1"/>
  <c r="BR4427" i="1"/>
  <c r="BR4426" i="1"/>
  <c r="BR4425" i="1"/>
  <c r="BR4424" i="1"/>
  <c r="BR4423" i="1"/>
  <c r="BR4422" i="1"/>
  <c r="BR4421" i="1"/>
  <c r="BR4420" i="1"/>
  <c r="BR4419" i="1"/>
  <c r="BR4418" i="1"/>
  <c r="BR4417" i="1"/>
  <c r="BR4416" i="1"/>
  <c r="BR4415" i="1"/>
  <c r="BR4414" i="1"/>
  <c r="BR4413" i="1"/>
  <c r="BR4412" i="1"/>
  <c r="BR4411" i="1"/>
  <c r="BR4410" i="1"/>
  <c r="BR4409" i="1"/>
  <c r="BR4408" i="1"/>
  <c r="BR4407" i="1"/>
  <c r="BR4406" i="1"/>
  <c r="BR4405" i="1"/>
  <c r="BR4404" i="1"/>
  <c r="BR4403" i="1"/>
  <c r="BR4402" i="1"/>
  <c r="BR4401" i="1"/>
  <c r="BR4400" i="1"/>
  <c r="BR4399" i="1"/>
  <c r="BR4398" i="1"/>
  <c r="BR4397" i="1"/>
  <c r="BR4396" i="1"/>
  <c r="BR4395" i="1"/>
  <c r="BR4394" i="1"/>
  <c r="BR4393" i="1"/>
  <c r="BR4392" i="1"/>
  <c r="BR4391" i="1"/>
  <c r="BR4390" i="1"/>
  <c r="BR4389" i="1"/>
  <c r="BR4388" i="1"/>
  <c r="BR4387" i="1"/>
  <c r="BR4386" i="1"/>
  <c r="BR4385" i="1"/>
  <c r="BR4384" i="1"/>
  <c r="BR4383" i="1"/>
  <c r="BR4382" i="1"/>
  <c r="BR4381" i="1"/>
  <c r="BR4380" i="1"/>
  <c r="BR4379" i="1"/>
  <c r="BR4378" i="1"/>
  <c r="BR4377" i="1"/>
  <c r="BR4376" i="1"/>
  <c r="BR4375" i="1"/>
  <c r="BR4374" i="1"/>
  <c r="BR4373" i="1"/>
  <c r="BR4372" i="1"/>
  <c r="BR4371" i="1"/>
  <c r="BR4370" i="1"/>
  <c r="BR4369" i="1"/>
  <c r="BR4368" i="1"/>
  <c r="BR4367" i="1"/>
  <c r="BR4366" i="1"/>
  <c r="BR4365" i="1"/>
  <c r="BR4364" i="1"/>
  <c r="BR4363" i="1"/>
  <c r="BR4362" i="1"/>
  <c r="BR4361" i="1"/>
  <c r="BR4360" i="1"/>
  <c r="BR4359" i="1"/>
  <c r="BR4358" i="1"/>
  <c r="BR4357" i="1"/>
  <c r="BR4356" i="1"/>
  <c r="BR4355" i="1"/>
  <c r="BR4354" i="1"/>
  <c r="BR4353" i="1"/>
  <c r="BR4352" i="1"/>
  <c r="BR4351" i="1"/>
  <c r="BR4350" i="1"/>
  <c r="BR4349" i="1"/>
  <c r="BR4348" i="1"/>
  <c r="BR4347" i="1"/>
  <c r="BR4346" i="1"/>
  <c r="BR4345" i="1"/>
  <c r="BR4344" i="1"/>
  <c r="BR4343" i="1"/>
  <c r="BR4342" i="1"/>
  <c r="BR4341" i="1"/>
  <c r="BR4340" i="1"/>
  <c r="BR4339" i="1"/>
  <c r="BR4338" i="1"/>
  <c r="BR4337" i="1"/>
  <c r="BR4336" i="1"/>
  <c r="BR4335" i="1"/>
  <c r="BR4334" i="1"/>
  <c r="BR4333" i="1"/>
  <c r="BR4332" i="1"/>
  <c r="BR4331" i="1"/>
  <c r="BR4330" i="1"/>
  <c r="BR4329" i="1"/>
  <c r="BR4328" i="1"/>
  <c r="BR4327" i="1"/>
  <c r="BR4326" i="1"/>
  <c r="BR4325" i="1"/>
  <c r="BR4324" i="1"/>
  <c r="BR4323" i="1"/>
  <c r="BR4322" i="1"/>
  <c r="BR4321" i="1"/>
  <c r="BR4320" i="1"/>
  <c r="BR4319" i="1"/>
  <c r="BR4318" i="1"/>
  <c r="BR4317" i="1"/>
  <c r="BR4316" i="1"/>
  <c r="BR4315" i="1"/>
  <c r="BR4314" i="1"/>
  <c r="BR4313" i="1"/>
  <c r="BR4312" i="1"/>
  <c r="BR4311" i="1"/>
  <c r="BR4310" i="1"/>
  <c r="BR4309" i="1"/>
  <c r="BR4308" i="1"/>
  <c r="BR4307" i="1"/>
  <c r="BR4306" i="1"/>
  <c r="BR4305" i="1"/>
  <c r="BR4304" i="1"/>
  <c r="BR4303" i="1"/>
  <c r="BR4302" i="1"/>
  <c r="BR4301" i="1"/>
  <c r="BR4300" i="1"/>
  <c r="BR4299" i="1"/>
  <c r="BR4298" i="1"/>
  <c r="BR4297" i="1"/>
  <c r="BR4296" i="1"/>
  <c r="BR4295" i="1"/>
  <c r="BR4294" i="1"/>
  <c r="BR4293" i="1"/>
  <c r="BR4292" i="1"/>
  <c r="BR4291" i="1"/>
  <c r="BR4290" i="1"/>
  <c r="BR4289" i="1"/>
  <c r="BR4288" i="1"/>
  <c r="BR4287" i="1"/>
  <c r="BR4286" i="1"/>
  <c r="BR4285" i="1"/>
  <c r="BR4284" i="1"/>
  <c r="BR4283" i="1"/>
  <c r="BR4282" i="1"/>
  <c r="BR4281" i="1"/>
  <c r="BR4280" i="1"/>
  <c r="BR4279" i="1"/>
  <c r="BR4278" i="1"/>
  <c r="BR4277" i="1"/>
  <c r="BR4276" i="1"/>
  <c r="BR4275" i="1"/>
  <c r="BR4274" i="1"/>
  <c r="BR4273" i="1"/>
  <c r="BR4272" i="1"/>
  <c r="BR4271" i="1"/>
  <c r="BR4270" i="1"/>
  <c r="BR4269" i="1"/>
  <c r="BR4268" i="1"/>
  <c r="BR4267" i="1"/>
  <c r="BR4266" i="1"/>
  <c r="BR4265" i="1"/>
  <c r="BR4264" i="1"/>
  <c r="BR4263" i="1"/>
  <c r="BR4262" i="1"/>
  <c r="BR4261" i="1"/>
  <c r="BR4260" i="1"/>
  <c r="BR4259" i="1"/>
  <c r="BR4258" i="1"/>
  <c r="BR4257" i="1"/>
  <c r="BR4256" i="1"/>
  <c r="BR4255" i="1"/>
  <c r="BR4254" i="1"/>
  <c r="BR4253" i="1"/>
  <c r="BR4252" i="1"/>
  <c r="BR4251" i="1"/>
  <c r="BR4250" i="1"/>
  <c r="BR4249" i="1"/>
  <c r="BR4248" i="1"/>
  <c r="BR4247" i="1"/>
  <c r="BR4246" i="1"/>
  <c r="BR4245" i="1"/>
  <c r="BR4244" i="1"/>
  <c r="BR4243" i="1"/>
  <c r="BR4242" i="1"/>
  <c r="BR4241" i="1"/>
  <c r="BR4240" i="1"/>
  <c r="BR4239" i="1"/>
  <c r="BR4238" i="1"/>
  <c r="BR4237" i="1"/>
  <c r="BR4236" i="1"/>
  <c r="BR4235" i="1"/>
  <c r="BR4234" i="1"/>
  <c r="BR4233" i="1"/>
  <c r="BR4232" i="1"/>
  <c r="BR4231" i="1"/>
  <c r="BR4230" i="1"/>
  <c r="BR4229" i="1"/>
  <c r="BR4228" i="1"/>
  <c r="BR4227" i="1"/>
  <c r="BR4226" i="1"/>
  <c r="BR4225" i="1"/>
  <c r="BR4224" i="1"/>
  <c r="BR4223" i="1"/>
  <c r="BR4222" i="1"/>
  <c r="BR4221" i="1"/>
  <c r="BR4220" i="1"/>
  <c r="BR4219" i="1"/>
  <c r="BR4218" i="1"/>
  <c r="BR4217" i="1"/>
  <c r="BR4216" i="1"/>
  <c r="BR4215" i="1"/>
  <c r="BR4214" i="1"/>
  <c r="BR4213" i="1"/>
  <c r="BR4212" i="1"/>
  <c r="BR4211" i="1"/>
  <c r="BR4210" i="1"/>
  <c r="BR4209" i="1"/>
  <c r="BR4208" i="1"/>
  <c r="BR4207" i="1"/>
  <c r="BR4206" i="1"/>
  <c r="BR4205" i="1"/>
  <c r="BR4204" i="1"/>
  <c r="BR4203" i="1"/>
  <c r="BR4202" i="1"/>
  <c r="BR4201" i="1"/>
  <c r="BR4200" i="1"/>
  <c r="BR4199" i="1"/>
  <c r="BR4198" i="1"/>
  <c r="BR4197" i="1"/>
  <c r="BR4196" i="1"/>
  <c r="BR4195" i="1"/>
  <c r="BR4194" i="1"/>
  <c r="BR4193" i="1"/>
  <c r="BR4192" i="1"/>
  <c r="BR4191" i="1"/>
  <c r="BR4190" i="1"/>
  <c r="BR4189" i="1"/>
  <c r="BR4188" i="1"/>
  <c r="BR4187" i="1"/>
  <c r="BR4186" i="1"/>
  <c r="BR4185" i="1"/>
  <c r="BR4184" i="1"/>
  <c r="BR4183" i="1"/>
  <c r="BR4182" i="1"/>
  <c r="BR4181" i="1"/>
  <c r="BR4180" i="1"/>
  <c r="BR4179" i="1"/>
  <c r="BR4178" i="1"/>
  <c r="BR4177" i="1"/>
  <c r="BR4176" i="1"/>
  <c r="BR4175" i="1"/>
  <c r="BR4174" i="1"/>
  <c r="BR4173" i="1"/>
  <c r="BR4172" i="1"/>
  <c r="BR4171" i="1"/>
  <c r="BR4170" i="1"/>
  <c r="BR4169" i="1"/>
  <c r="BR4168" i="1"/>
  <c r="BR4167" i="1"/>
  <c r="BR4166" i="1"/>
  <c r="BR4165" i="1"/>
  <c r="BR4164" i="1"/>
  <c r="BR4163" i="1"/>
  <c r="BR4162" i="1"/>
  <c r="BR4161" i="1"/>
  <c r="BR4160" i="1"/>
  <c r="BR4159" i="1"/>
  <c r="BR4158" i="1"/>
  <c r="BR4157" i="1"/>
  <c r="BR4156" i="1"/>
  <c r="BR4155" i="1"/>
  <c r="BR4154" i="1"/>
  <c r="BR4153" i="1"/>
  <c r="BR4152" i="1"/>
  <c r="BR4151" i="1"/>
  <c r="BR4150" i="1"/>
  <c r="BR4149" i="1"/>
  <c r="BR4148" i="1"/>
  <c r="BR4147" i="1"/>
  <c r="BR4146" i="1"/>
  <c r="BR4145" i="1"/>
  <c r="BR4144" i="1"/>
  <c r="BR4143" i="1"/>
  <c r="BR4142" i="1"/>
  <c r="BR4141" i="1"/>
  <c r="BR4140" i="1"/>
  <c r="BR4139" i="1"/>
  <c r="BR4138" i="1"/>
  <c r="BR4137" i="1"/>
  <c r="BR4136" i="1"/>
  <c r="BR4135" i="1"/>
  <c r="BR4134" i="1"/>
  <c r="BR4133" i="1"/>
  <c r="BR4132" i="1"/>
  <c r="BR4131" i="1"/>
  <c r="BR4130" i="1"/>
  <c r="BR4129" i="1"/>
  <c r="BR4128" i="1"/>
  <c r="BR4127" i="1"/>
  <c r="BR4126" i="1"/>
  <c r="BR4125" i="1"/>
  <c r="BR4124" i="1"/>
  <c r="BR4123" i="1"/>
  <c r="BR4122" i="1"/>
  <c r="BR4121" i="1"/>
  <c r="BR4120" i="1"/>
  <c r="BR4119" i="1"/>
  <c r="BR4118" i="1"/>
  <c r="BR4117" i="1"/>
  <c r="BR4116" i="1"/>
  <c r="BR4115" i="1"/>
  <c r="BR4114" i="1"/>
  <c r="BR4113" i="1"/>
  <c r="BR4112" i="1"/>
  <c r="BR4111" i="1"/>
  <c r="BR4110" i="1"/>
  <c r="BR4109" i="1"/>
  <c r="BR4108" i="1"/>
  <c r="BR4107" i="1"/>
  <c r="BR4106" i="1"/>
  <c r="BR4105" i="1"/>
  <c r="BR4104" i="1"/>
  <c r="BR4103" i="1"/>
  <c r="BR4102" i="1"/>
  <c r="BR4101" i="1"/>
  <c r="BR4100" i="1"/>
  <c r="BR4099" i="1"/>
  <c r="BR4098" i="1"/>
  <c r="BR4097" i="1"/>
  <c r="BR4096" i="1"/>
  <c r="BR4095" i="1"/>
  <c r="BR4094" i="1"/>
  <c r="BR4093" i="1"/>
  <c r="BR4092" i="1"/>
  <c r="BR4091" i="1"/>
  <c r="BR4090" i="1"/>
  <c r="BR4089" i="1"/>
  <c r="BR4088" i="1"/>
  <c r="BR4087" i="1"/>
  <c r="BR4086" i="1"/>
  <c r="BR4085" i="1"/>
  <c r="BR4084" i="1"/>
  <c r="BR4083" i="1"/>
  <c r="BR4082" i="1"/>
  <c r="BR4081" i="1"/>
  <c r="BR4080" i="1"/>
  <c r="BR4079" i="1"/>
  <c r="BR4078" i="1"/>
  <c r="BR4077" i="1"/>
  <c r="BR4076" i="1"/>
  <c r="BR4075" i="1"/>
  <c r="BR4074" i="1"/>
  <c r="BR4073" i="1"/>
  <c r="BR4072" i="1"/>
  <c r="BR4071" i="1"/>
  <c r="BR4070" i="1"/>
  <c r="BR4069" i="1"/>
  <c r="BR4068" i="1"/>
  <c r="BR4067" i="1"/>
  <c r="BR4066" i="1"/>
  <c r="BR4065" i="1"/>
  <c r="BR4064" i="1"/>
  <c r="BR4063" i="1"/>
  <c r="BR4062" i="1"/>
  <c r="BR4061" i="1"/>
  <c r="BR4060" i="1"/>
  <c r="BR4059" i="1"/>
  <c r="BR4058" i="1"/>
  <c r="BR4057" i="1"/>
  <c r="BR4056" i="1"/>
  <c r="BR4055" i="1"/>
  <c r="BR4054" i="1"/>
  <c r="BR4053" i="1"/>
  <c r="BR4052" i="1"/>
  <c r="BR4051" i="1"/>
  <c r="BR4050" i="1"/>
  <c r="BR4049" i="1"/>
  <c r="BR4048" i="1"/>
  <c r="BR4047" i="1"/>
  <c r="BR4046" i="1"/>
  <c r="BR4045" i="1"/>
  <c r="BR4044" i="1"/>
  <c r="BR4043" i="1"/>
  <c r="BR4042" i="1"/>
  <c r="BR4041" i="1"/>
  <c r="BR4040" i="1"/>
  <c r="BR4039" i="1"/>
  <c r="BR4038" i="1"/>
  <c r="BR4037" i="1"/>
  <c r="BR4036" i="1"/>
  <c r="BR4035" i="1"/>
  <c r="BR4034" i="1"/>
  <c r="BR4033" i="1"/>
  <c r="BR4032" i="1"/>
  <c r="BR4031" i="1"/>
  <c r="BR4030" i="1"/>
  <c r="BR4029" i="1"/>
  <c r="BR4028" i="1"/>
  <c r="BR4027" i="1"/>
  <c r="BR4026" i="1"/>
  <c r="BR4025" i="1"/>
  <c r="BR4024" i="1"/>
  <c r="BR4023" i="1"/>
  <c r="BR4022" i="1"/>
  <c r="BR4021" i="1"/>
  <c r="BR4020" i="1"/>
  <c r="BR4019" i="1"/>
  <c r="BR4018" i="1"/>
  <c r="BR4017" i="1"/>
  <c r="BR4016" i="1"/>
  <c r="BR4015" i="1"/>
  <c r="BR4014" i="1"/>
  <c r="BR4013" i="1"/>
  <c r="BR4012" i="1"/>
  <c r="BR4011" i="1"/>
  <c r="BR4010" i="1"/>
  <c r="BR4009" i="1"/>
  <c r="BR4008" i="1"/>
  <c r="BR4007" i="1"/>
  <c r="BR4006" i="1"/>
  <c r="BR4005" i="1"/>
  <c r="BR4004" i="1"/>
  <c r="BR4003" i="1"/>
  <c r="BR4002" i="1"/>
  <c r="BR4001" i="1"/>
  <c r="BR4000" i="1"/>
  <c r="BR3999" i="1"/>
  <c r="BR3998" i="1"/>
  <c r="BR3997" i="1"/>
  <c r="BR3996" i="1"/>
  <c r="BR3995" i="1"/>
  <c r="BR3994" i="1"/>
  <c r="BR3993" i="1"/>
  <c r="BR3992" i="1"/>
  <c r="BR3991" i="1"/>
  <c r="BR3990" i="1"/>
  <c r="BR3989" i="1"/>
  <c r="BR3988" i="1"/>
  <c r="BR3987" i="1"/>
  <c r="BR3986" i="1"/>
  <c r="BR3985" i="1"/>
  <c r="BR3984" i="1"/>
  <c r="BR3983" i="1"/>
  <c r="BR3982" i="1"/>
  <c r="BR3981" i="1"/>
  <c r="BR3980" i="1"/>
  <c r="BR3979" i="1"/>
  <c r="BR3978" i="1"/>
  <c r="BR3977" i="1"/>
  <c r="BR3976" i="1"/>
  <c r="BR3975" i="1"/>
  <c r="BR3974" i="1"/>
  <c r="BR3973" i="1"/>
  <c r="BR3972" i="1"/>
  <c r="BR3971" i="1"/>
  <c r="BR3970" i="1"/>
  <c r="BR3969" i="1"/>
  <c r="BR3968" i="1"/>
  <c r="BR3967" i="1"/>
  <c r="BR3966" i="1"/>
  <c r="BR3965" i="1"/>
  <c r="BR3964" i="1"/>
  <c r="BR3963" i="1"/>
  <c r="BR3962" i="1"/>
  <c r="BR3961" i="1"/>
  <c r="BR3960" i="1"/>
  <c r="BR3959" i="1"/>
  <c r="BR3958" i="1"/>
  <c r="BR3957" i="1"/>
  <c r="BR3956" i="1"/>
  <c r="BR3955" i="1"/>
  <c r="BR3954" i="1"/>
  <c r="BR3953" i="1"/>
  <c r="BR3952" i="1"/>
  <c r="BR3951" i="1"/>
  <c r="BR3950" i="1"/>
  <c r="BR3949" i="1"/>
  <c r="BR3948" i="1"/>
  <c r="BR3947" i="1"/>
  <c r="BR3946" i="1"/>
  <c r="BR3945" i="1"/>
  <c r="BR3944" i="1"/>
  <c r="BR3943" i="1"/>
  <c r="BR3942" i="1"/>
  <c r="BR3941" i="1"/>
  <c r="BR3940" i="1"/>
  <c r="BR3939" i="1"/>
  <c r="BR3938" i="1"/>
  <c r="BR3937" i="1"/>
  <c r="BR3936" i="1"/>
  <c r="BR3935" i="1"/>
  <c r="BR3934" i="1"/>
  <c r="BR3933" i="1"/>
  <c r="BR3932" i="1"/>
  <c r="BR3931" i="1"/>
  <c r="BR3930" i="1"/>
  <c r="BR3929" i="1"/>
  <c r="BR3928" i="1"/>
  <c r="BR3927" i="1"/>
  <c r="BR3926" i="1"/>
  <c r="BR3925" i="1"/>
  <c r="BR3924" i="1"/>
  <c r="BR3923" i="1"/>
  <c r="BR3922" i="1"/>
  <c r="BR3921" i="1"/>
  <c r="BR3920" i="1"/>
  <c r="BR3919" i="1"/>
  <c r="BR3918" i="1"/>
  <c r="BR3917" i="1"/>
  <c r="BR3916" i="1"/>
  <c r="BR3915" i="1"/>
  <c r="BR3914" i="1"/>
  <c r="BR3913" i="1"/>
  <c r="BR3912" i="1"/>
  <c r="BR3911" i="1"/>
  <c r="BR3910" i="1"/>
  <c r="BR3909" i="1"/>
  <c r="BR3908" i="1"/>
  <c r="BR3907" i="1"/>
  <c r="BR3906" i="1"/>
  <c r="BR3905" i="1"/>
  <c r="BR3904" i="1"/>
  <c r="BR3903" i="1"/>
  <c r="BR3902" i="1"/>
  <c r="BR3901" i="1"/>
  <c r="BR3900" i="1"/>
  <c r="BR3899" i="1"/>
  <c r="BR3898" i="1"/>
  <c r="BR3897" i="1"/>
  <c r="BR3896" i="1"/>
  <c r="BR3895" i="1"/>
  <c r="BR3894" i="1"/>
  <c r="BR3893" i="1"/>
  <c r="BR3892" i="1"/>
  <c r="BR3891" i="1"/>
  <c r="BR3890" i="1"/>
  <c r="BR3889" i="1"/>
  <c r="BR3888" i="1"/>
  <c r="BR3887" i="1"/>
  <c r="BR3886" i="1"/>
  <c r="BR3885" i="1"/>
  <c r="BR3884" i="1"/>
  <c r="BR3883" i="1"/>
  <c r="BR3882" i="1"/>
  <c r="BR3881" i="1"/>
  <c r="BR3880" i="1"/>
  <c r="BR3879" i="1"/>
  <c r="BR3878" i="1"/>
  <c r="BR3877" i="1"/>
  <c r="BR3876" i="1"/>
  <c r="BR3875" i="1"/>
  <c r="BR3874" i="1"/>
  <c r="BR3873" i="1"/>
  <c r="BR3872" i="1"/>
  <c r="BR3871" i="1"/>
  <c r="BR3870" i="1"/>
  <c r="BR3869" i="1"/>
  <c r="BR3868" i="1"/>
  <c r="BR3867" i="1"/>
  <c r="BR3866" i="1"/>
  <c r="BR3865" i="1"/>
  <c r="BR3864" i="1"/>
  <c r="BR3863" i="1"/>
  <c r="BR3862" i="1"/>
  <c r="BR3861" i="1"/>
  <c r="BR3860" i="1"/>
  <c r="BR3859" i="1"/>
  <c r="BR3858" i="1"/>
  <c r="BR3857" i="1"/>
  <c r="BR3856" i="1"/>
  <c r="BR3855" i="1"/>
  <c r="BR3854" i="1"/>
  <c r="BR3853" i="1"/>
  <c r="BR3852" i="1"/>
  <c r="BR3851" i="1"/>
  <c r="BR3850" i="1"/>
  <c r="BR3849" i="1"/>
  <c r="BR3848" i="1"/>
  <c r="BR3847" i="1"/>
  <c r="BR3846" i="1"/>
  <c r="BR3845" i="1"/>
  <c r="BR3844" i="1"/>
  <c r="BR3843" i="1"/>
  <c r="BR3842" i="1"/>
  <c r="BR3841" i="1"/>
  <c r="BR3840" i="1"/>
  <c r="BR3839" i="1"/>
  <c r="BR3838" i="1"/>
  <c r="BR3837" i="1"/>
  <c r="BR3836" i="1"/>
  <c r="BR3835" i="1"/>
  <c r="BR3834" i="1"/>
  <c r="BR3833" i="1"/>
  <c r="BR3832" i="1"/>
  <c r="BR3831" i="1"/>
  <c r="BR3830" i="1"/>
  <c r="BR3829" i="1"/>
  <c r="BR3828" i="1"/>
  <c r="BR3827" i="1"/>
  <c r="BR3826" i="1"/>
  <c r="BR3825" i="1"/>
  <c r="BR3824" i="1"/>
  <c r="BR3823" i="1"/>
  <c r="BR3822" i="1"/>
  <c r="BR3821" i="1"/>
  <c r="BR3820" i="1"/>
  <c r="BR3819" i="1"/>
  <c r="BR3818" i="1"/>
  <c r="BR3817" i="1"/>
  <c r="BR3816" i="1"/>
  <c r="BR3815" i="1"/>
  <c r="BR3814" i="1"/>
  <c r="BR3813" i="1"/>
  <c r="BR3812" i="1"/>
  <c r="BR3811" i="1"/>
  <c r="BR3810" i="1"/>
  <c r="BR3809" i="1"/>
  <c r="BR3808" i="1"/>
  <c r="BR3807" i="1"/>
  <c r="BR3806" i="1"/>
  <c r="BR3805" i="1"/>
  <c r="BR3804" i="1"/>
  <c r="BR3803" i="1"/>
  <c r="BR3802" i="1"/>
  <c r="BR3801" i="1"/>
  <c r="BR3800" i="1"/>
  <c r="BR3799" i="1"/>
  <c r="BR3798" i="1"/>
  <c r="BR3797" i="1"/>
  <c r="BR3796" i="1"/>
  <c r="BR3795" i="1"/>
  <c r="BR3794" i="1"/>
  <c r="BR3793" i="1"/>
  <c r="BR3792" i="1"/>
  <c r="BR3791" i="1"/>
  <c r="BR3790" i="1"/>
  <c r="BR3789" i="1"/>
  <c r="BR3788" i="1"/>
  <c r="BR3787" i="1"/>
  <c r="BR3786" i="1"/>
  <c r="BR3785" i="1"/>
  <c r="BR3784" i="1"/>
  <c r="BR3783" i="1"/>
  <c r="BR3782" i="1"/>
  <c r="BR3781" i="1"/>
  <c r="BR3780" i="1"/>
  <c r="BR3779" i="1"/>
  <c r="BR3778" i="1"/>
  <c r="BR3777" i="1"/>
  <c r="BR3776" i="1"/>
  <c r="BR3775" i="1"/>
  <c r="BR3774" i="1"/>
  <c r="BR3773" i="1"/>
  <c r="BR3772" i="1"/>
  <c r="BR3771" i="1"/>
  <c r="BR3770" i="1"/>
  <c r="BR3769" i="1"/>
  <c r="BR3768" i="1"/>
  <c r="BR3767" i="1"/>
  <c r="BR3766" i="1"/>
  <c r="BR3765" i="1"/>
  <c r="BR3764" i="1"/>
  <c r="BR3763" i="1"/>
  <c r="BR3762" i="1"/>
  <c r="BR3761" i="1"/>
  <c r="BR3760" i="1"/>
  <c r="BR3759" i="1"/>
  <c r="BR3758" i="1"/>
  <c r="BR3757" i="1"/>
  <c r="BR3756" i="1"/>
  <c r="BR3755" i="1"/>
  <c r="BR3754" i="1"/>
  <c r="BR3753" i="1"/>
  <c r="BR3752" i="1"/>
  <c r="BR3751" i="1"/>
  <c r="BR3750" i="1"/>
  <c r="BR3749" i="1"/>
  <c r="BR3748" i="1"/>
  <c r="BR3747" i="1"/>
  <c r="BR3746" i="1"/>
  <c r="BR3745" i="1"/>
  <c r="BR3744" i="1"/>
  <c r="BR3743" i="1"/>
  <c r="BR3742" i="1"/>
  <c r="BR3741" i="1"/>
  <c r="BR3740" i="1"/>
  <c r="BR3739" i="1"/>
  <c r="BR3738" i="1"/>
  <c r="BR3737" i="1"/>
  <c r="BR3736" i="1"/>
  <c r="BR3735" i="1"/>
  <c r="BR3734" i="1"/>
  <c r="BR3733" i="1"/>
  <c r="BR3732" i="1"/>
  <c r="BR3731" i="1"/>
  <c r="BR3730" i="1"/>
  <c r="BR3729" i="1"/>
  <c r="BR3728" i="1"/>
  <c r="BR3727" i="1"/>
  <c r="BR3726" i="1"/>
  <c r="BR3725" i="1"/>
  <c r="BR3724" i="1"/>
  <c r="BR3723" i="1"/>
  <c r="BR3722" i="1"/>
  <c r="BR3721" i="1"/>
  <c r="BR3720" i="1"/>
  <c r="BR3719" i="1"/>
  <c r="BR3718" i="1"/>
  <c r="BR3717" i="1"/>
  <c r="BR3716" i="1"/>
  <c r="BR3715" i="1"/>
  <c r="BR3714" i="1"/>
  <c r="BR3713" i="1"/>
  <c r="BR3712" i="1"/>
  <c r="BR3711" i="1"/>
  <c r="BR3710" i="1"/>
  <c r="BR3709" i="1"/>
  <c r="BR3708" i="1"/>
  <c r="BR3707" i="1"/>
  <c r="BR3706" i="1"/>
  <c r="BR3705" i="1"/>
  <c r="BR3704" i="1"/>
  <c r="BR3703" i="1"/>
  <c r="BR3702" i="1"/>
  <c r="BR3701" i="1"/>
  <c r="BR3700" i="1"/>
  <c r="BR3699" i="1"/>
  <c r="BR3698" i="1"/>
  <c r="BR3697" i="1"/>
  <c r="BR3696" i="1"/>
  <c r="BR3695" i="1"/>
  <c r="BR3694" i="1"/>
  <c r="BR3693" i="1"/>
  <c r="BR3692" i="1"/>
  <c r="BR3691" i="1"/>
  <c r="BR3690" i="1"/>
  <c r="BR3689" i="1"/>
  <c r="BR3688" i="1"/>
  <c r="BR3687" i="1"/>
  <c r="BR3686" i="1"/>
  <c r="BR3685" i="1"/>
  <c r="BR3684" i="1"/>
  <c r="BR3683" i="1"/>
  <c r="BR3682" i="1"/>
  <c r="BR3681" i="1"/>
  <c r="BR3680" i="1"/>
  <c r="BR3679" i="1"/>
  <c r="BR3678" i="1"/>
  <c r="BR3677" i="1"/>
  <c r="BR3676" i="1"/>
  <c r="BR3675" i="1"/>
  <c r="BR3674" i="1"/>
  <c r="BR3673" i="1"/>
  <c r="BR3672" i="1"/>
  <c r="BR3671" i="1"/>
  <c r="BR3670" i="1"/>
  <c r="BR3669" i="1"/>
  <c r="BR3668" i="1"/>
  <c r="BR3667" i="1"/>
  <c r="BR3666" i="1"/>
  <c r="BR3665" i="1"/>
  <c r="BR3664" i="1"/>
  <c r="BR3663" i="1"/>
  <c r="BR3662" i="1"/>
  <c r="BR3661" i="1"/>
  <c r="BR3660" i="1"/>
  <c r="BR3659" i="1"/>
  <c r="BR3658" i="1"/>
  <c r="BR3657" i="1"/>
  <c r="BR3656" i="1"/>
  <c r="BR3655" i="1"/>
  <c r="BR3654" i="1"/>
  <c r="BR3653" i="1"/>
  <c r="BR3652" i="1"/>
  <c r="BR3651" i="1"/>
  <c r="BR3650" i="1"/>
  <c r="BR3649" i="1"/>
  <c r="BR3648" i="1"/>
  <c r="BR3647" i="1"/>
  <c r="BR3646" i="1"/>
  <c r="BR3645" i="1"/>
  <c r="BR3644" i="1"/>
  <c r="BR3643" i="1"/>
  <c r="BR3642" i="1"/>
  <c r="BR3641" i="1"/>
  <c r="BR3640" i="1"/>
  <c r="BR3639" i="1"/>
  <c r="BR3638" i="1"/>
  <c r="BR3637" i="1"/>
  <c r="BR3636" i="1"/>
  <c r="BR3635" i="1"/>
  <c r="BR3634" i="1"/>
  <c r="BR3633" i="1"/>
  <c r="BR3632" i="1"/>
  <c r="BR3631" i="1"/>
  <c r="BR3630" i="1"/>
  <c r="BR3629" i="1"/>
  <c r="BR3628" i="1"/>
  <c r="BR3627" i="1"/>
  <c r="BR3626" i="1"/>
  <c r="BR3625" i="1"/>
  <c r="BR3624" i="1"/>
  <c r="BR3623" i="1"/>
  <c r="BR3622" i="1"/>
  <c r="BR3621" i="1"/>
  <c r="BR3620" i="1"/>
  <c r="BR3619" i="1"/>
  <c r="BR3618" i="1"/>
  <c r="BR3617" i="1"/>
  <c r="BR3616" i="1"/>
  <c r="BR3615" i="1"/>
  <c r="BR3614" i="1"/>
  <c r="BR3613" i="1"/>
  <c r="BR3612" i="1"/>
  <c r="BR3611" i="1"/>
  <c r="BR3610" i="1"/>
  <c r="BR3609" i="1"/>
  <c r="BR3608" i="1"/>
  <c r="BR3607" i="1"/>
  <c r="BR3606" i="1"/>
  <c r="BR3605" i="1"/>
  <c r="BR3604" i="1"/>
  <c r="BR3603" i="1"/>
  <c r="BR3602" i="1"/>
  <c r="BR3601" i="1"/>
  <c r="BR3600" i="1"/>
  <c r="BR3599" i="1"/>
  <c r="BR3598" i="1"/>
  <c r="BR3597" i="1"/>
  <c r="BR3596" i="1"/>
  <c r="BR3595" i="1"/>
  <c r="BR3594" i="1"/>
  <c r="BR3593" i="1"/>
  <c r="BR3592" i="1"/>
  <c r="BR3591" i="1"/>
  <c r="BR3590" i="1"/>
  <c r="BR3589" i="1"/>
  <c r="BR3588" i="1"/>
  <c r="BR3587" i="1"/>
  <c r="BR3586" i="1"/>
  <c r="BR3585" i="1"/>
  <c r="BR3584" i="1"/>
  <c r="BR3583" i="1"/>
  <c r="BR3582" i="1"/>
  <c r="BR3581" i="1"/>
  <c r="BR3580" i="1"/>
  <c r="BR3579" i="1"/>
  <c r="BR3578" i="1"/>
  <c r="BR3577" i="1"/>
  <c r="BR3576" i="1"/>
  <c r="BR3575" i="1"/>
  <c r="BR3574" i="1"/>
  <c r="BR3573" i="1"/>
  <c r="BR3572" i="1"/>
  <c r="BR3571" i="1"/>
  <c r="BR3570" i="1"/>
  <c r="BR3569" i="1"/>
  <c r="BR3568" i="1"/>
  <c r="BR3567" i="1"/>
  <c r="BR3566" i="1"/>
  <c r="BR3565" i="1"/>
  <c r="BR3564" i="1"/>
  <c r="BR3563" i="1"/>
  <c r="BR3562" i="1"/>
  <c r="BR3561" i="1"/>
  <c r="BR3560" i="1"/>
  <c r="BR3559" i="1"/>
  <c r="BR3558" i="1"/>
  <c r="BR3557" i="1"/>
  <c r="BR3556" i="1"/>
  <c r="BR3555" i="1"/>
  <c r="BR3554" i="1"/>
  <c r="BR3553" i="1"/>
  <c r="BR3552" i="1"/>
  <c r="BR3551" i="1"/>
  <c r="BR3550" i="1"/>
  <c r="BR3549" i="1"/>
  <c r="BR3548" i="1"/>
  <c r="BR3547" i="1"/>
  <c r="BR3546" i="1"/>
  <c r="BR3545" i="1"/>
  <c r="BR3544" i="1"/>
  <c r="BR3543" i="1"/>
  <c r="BR3542" i="1"/>
  <c r="BR3541" i="1"/>
  <c r="BR3540" i="1"/>
  <c r="BR3539" i="1"/>
  <c r="BR3538" i="1"/>
  <c r="BR3537" i="1"/>
  <c r="BR3536" i="1"/>
  <c r="BR3535" i="1"/>
  <c r="BR3534" i="1"/>
  <c r="BR3533" i="1"/>
  <c r="BR3532" i="1"/>
  <c r="BR3531" i="1"/>
  <c r="BR3530" i="1"/>
  <c r="BR3529" i="1"/>
  <c r="BR3528" i="1"/>
  <c r="BR3527" i="1"/>
  <c r="BR3526" i="1"/>
  <c r="BR3525" i="1"/>
  <c r="BR3524" i="1"/>
  <c r="BR3523" i="1"/>
  <c r="BR3522" i="1"/>
  <c r="BR3521" i="1"/>
  <c r="BR3520" i="1"/>
  <c r="BR3519" i="1"/>
  <c r="BR3518" i="1"/>
  <c r="BR3517" i="1"/>
  <c r="BR3516" i="1"/>
  <c r="BR3515" i="1"/>
  <c r="BR3514" i="1"/>
  <c r="BR3513" i="1"/>
  <c r="BR3512" i="1"/>
  <c r="BR3511" i="1"/>
  <c r="BR3510" i="1"/>
  <c r="BR3509" i="1"/>
  <c r="BR3508" i="1"/>
  <c r="BR3507" i="1"/>
  <c r="BR3506" i="1"/>
  <c r="BR3505" i="1"/>
  <c r="BR3504" i="1"/>
  <c r="BR3503" i="1"/>
  <c r="BR3502" i="1"/>
  <c r="BR3501" i="1"/>
  <c r="BR3500" i="1"/>
  <c r="BR3499" i="1"/>
  <c r="BR3498" i="1"/>
  <c r="BR3497" i="1"/>
  <c r="BR3496" i="1"/>
  <c r="BR3495" i="1"/>
  <c r="BR3494" i="1"/>
  <c r="BR3493" i="1"/>
  <c r="BR3492" i="1"/>
  <c r="BR3491" i="1"/>
  <c r="BR3490" i="1"/>
  <c r="BR3489" i="1"/>
  <c r="BR3488" i="1"/>
  <c r="BR3487" i="1"/>
  <c r="BR3486" i="1"/>
  <c r="BR3485" i="1"/>
  <c r="BR3484" i="1"/>
  <c r="BR3483" i="1"/>
  <c r="BR3482" i="1"/>
  <c r="BR3481" i="1"/>
  <c r="BR3480" i="1"/>
  <c r="BR3479" i="1"/>
  <c r="BR3478" i="1"/>
  <c r="BR3477" i="1"/>
  <c r="BR3476" i="1"/>
  <c r="BR3475" i="1"/>
  <c r="BR3474" i="1"/>
  <c r="BR3473" i="1"/>
  <c r="BR3472" i="1"/>
  <c r="BR3471" i="1"/>
  <c r="BR3470" i="1"/>
  <c r="BR3469" i="1"/>
  <c r="BR3468" i="1"/>
  <c r="BR3467" i="1"/>
  <c r="BR3466" i="1"/>
  <c r="BR3465" i="1"/>
  <c r="BR3464" i="1"/>
  <c r="BR3463" i="1"/>
  <c r="BR3462" i="1"/>
  <c r="BR3461" i="1"/>
  <c r="BR3460" i="1"/>
  <c r="BR3459" i="1"/>
  <c r="BR3458" i="1"/>
  <c r="BR3457" i="1"/>
  <c r="BR3456" i="1"/>
  <c r="BR3455" i="1"/>
  <c r="BR3454" i="1"/>
  <c r="BR3453" i="1"/>
  <c r="BR3452" i="1"/>
  <c r="BR3451" i="1"/>
  <c r="BR3450" i="1"/>
  <c r="BR3449" i="1"/>
  <c r="BR3448" i="1"/>
  <c r="BR3447" i="1"/>
  <c r="BR3446" i="1"/>
  <c r="BR3445" i="1"/>
  <c r="BR3444" i="1"/>
  <c r="BR3443" i="1"/>
  <c r="BR3442" i="1"/>
  <c r="BR3441" i="1"/>
  <c r="BR3440" i="1"/>
  <c r="BR3439" i="1"/>
  <c r="BR3438" i="1"/>
  <c r="BR3437" i="1"/>
  <c r="BR3436" i="1"/>
  <c r="BR3435" i="1"/>
  <c r="BR3434" i="1"/>
  <c r="BR3433" i="1"/>
  <c r="BR3432" i="1"/>
  <c r="BR3431" i="1"/>
  <c r="BR3430" i="1"/>
  <c r="BR3429" i="1"/>
  <c r="BR3428" i="1"/>
  <c r="BR3427" i="1"/>
  <c r="BR3426" i="1"/>
  <c r="BR3425" i="1"/>
  <c r="BR3424" i="1"/>
  <c r="BR3423" i="1"/>
  <c r="BR3422" i="1"/>
  <c r="BR3421" i="1"/>
  <c r="BR3420" i="1"/>
  <c r="BR3419" i="1"/>
  <c r="BR3418" i="1"/>
  <c r="BR3417" i="1"/>
  <c r="BR3416" i="1"/>
  <c r="BR3415" i="1"/>
  <c r="BR3414" i="1"/>
  <c r="BR3413" i="1"/>
  <c r="BR3412" i="1"/>
  <c r="BR3411" i="1"/>
  <c r="BR3410" i="1"/>
  <c r="BR3409" i="1"/>
  <c r="BR3408" i="1"/>
  <c r="BR3407" i="1"/>
  <c r="BR3406" i="1"/>
  <c r="BR3405" i="1"/>
  <c r="BR3404" i="1"/>
  <c r="BR3403" i="1"/>
  <c r="BR3402" i="1"/>
  <c r="BR3401" i="1"/>
  <c r="BR3400" i="1"/>
  <c r="BR3399" i="1"/>
  <c r="BR3398" i="1"/>
  <c r="BR3397" i="1"/>
  <c r="BR3396" i="1"/>
  <c r="BR3395" i="1"/>
  <c r="BR3394" i="1"/>
  <c r="BR3393" i="1"/>
  <c r="BR3392" i="1"/>
  <c r="BR3391" i="1"/>
  <c r="BR3390" i="1"/>
  <c r="BR3389" i="1"/>
  <c r="BR3388" i="1"/>
  <c r="BR3387" i="1"/>
  <c r="BR3386" i="1"/>
  <c r="BR3385" i="1"/>
  <c r="BR3384" i="1"/>
  <c r="BR3383" i="1"/>
  <c r="BR3382" i="1"/>
  <c r="BR3381" i="1"/>
  <c r="BR3380" i="1"/>
  <c r="BR3379" i="1"/>
  <c r="BR3378" i="1"/>
  <c r="BR3377" i="1"/>
  <c r="BR3376" i="1"/>
  <c r="BR3375" i="1"/>
  <c r="BR3374" i="1"/>
  <c r="BR3373" i="1"/>
  <c r="BR3372" i="1"/>
  <c r="BR3371" i="1"/>
  <c r="BR3370" i="1"/>
  <c r="BR3369" i="1"/>
  <c r="BR3368" i="1"/>
  <c r="BR3367" i="1"/>
  <c r="BR3366" i="1"/>
  <c r="BR3365" i="1"/>
  <c r="BR3364" i="1"/>
  <c r="BR3363" i="1"/>
  <c r="BR3362" i="1"/>
  <c r="BR3361" i="1"/>
  <c r="BR3360" i="1"/>
  <c r="BR3359" i="1"/>
  <c r="BR3358" i="1"/>
  <c r="BR3357" i="1"/>
  <c r="BR3356" i="1"/>
  <c r="BR3355" i="1"/>
  <c r="BR3354" i="1"/>
  <c r="BR3353" i="1"/>
  <c r="BR3352" i="1"/>
  <c r="BR3351" i="1"/>
  <c r="BR3350" i="1"/>
  <c r="BR3349" i="1"/>
  <c r="BR3348" i="1"/>
  <c r="BR3347" i="1"/>
  <c r="BR3346" i="1"/>
  <c r="BR3345" i="1"/>
  <c r="BR3344" i="1"/>
  <c r="BR3343" i="1"/>
  <c r="BR3342" i="1"/>
  <c r="BR3341" i="1"/>
  <c r="BR3340" i="1"/>
  <c r="BR3339" i="1"/>
  <c r="BR3338" i="1"/>
  <c r="BR3337" i="1"/>
  <c r="BR3336" i="1"/>
  <c r="BR3335" i="1"/>
  <c r="BR3334" i="1"/>
  <c r="BR3333" i="1"/>
  <c r="BR3332" i="1"/>
  <c r="BR3331" i="1"/>
  <c r="BR3330" i="1"/>
  <c r="BR3329" i="1"/>
  <c r="BR3328" i="1"/>
  <c r="BR3327" i="1"/>
  <c r="BR3326" i="1"/>
  <c r="BR3325" i="1"/>
  <c r="BR3324" i="1"/>
  <c r="BR3323" i="1"/>
  <c r="BR3322" i="1"/>
  <c r="BR3321" i="1"/>
  <c r="BR3320" i="1"/>
  <c r="BR3319" i="1"/>
  <c r="BR3318" i="1"/>
  <c r="BR3317" i="1"/>
  <c r="BR3316" i="1"/>
  <c r="BR3315" i="1"/>
  <c r="BR3314" i="1"/>
  <c r="BR3313" i="1"/>
  <c r="BR3312" i="1"/>
  <c r="BR3311" i="1"/>
  <c r="BR3310" i="1"/>
  <c r="BR3309" i="1"/>
  <c r="BR3308" i="1"/>
  <c r="BR3307" i="1"/>
  <c r="BR3306" i="1"/>
  <c r="BR3305" i="1"/>
  <c r="BR3304" i="1"/>
  <c r="BR3303" i="1"/>
  <c r="BR3302" i="1"/>
  <c r="BR3301" i="1"/>
  <c r="BR3300" i="1"/>
  <c r="BR3299" i="1"/>
  <c r="BR3298" i="1"/>
  <c r="BR3297" i="1"/>
  <c r="BR3296" i="1"/>
  <c r="BR3295" i="1"/>
  <c r="BR3294" i="1"/>
  <c r="BR3293" i="1"/>
  <c r="BR3292" i="1"/>
  <c r="BR3291" i="1"/>
  <c r="BR3290" i="1"/>
  <c r="BR3289" i="1"/>
  <c r="BR3288" i="1"/>
  <c r="BR3287" i="1"/>
  <c r="BR3286" i="1"/>
  <c r="BR3285" i="1"/>
  <c r="BR3284" i="1"/>
  <c r="BR3283" i="1"/>
  <c r="BR3282" i="1"/>
  <c r="BR3281" i="1"/>
  <c r="BR3280" i="1"/>
  <c r="BR3279" i="1"/>
  <c r="BR3278" i="1"/>
  <c r="BR3277" i="1"/>
  <c r="BR3276" i="1"/>
  <c r="BR3275" i="1"/>
  <c r="BR3274" i="1"/>
  <c r="BR3273" i="1"/>
  <c r="BR3272" i="1"/>
  <c r="BR3271" i="1"/>
  <c r="BR3270" i="1"/>
  <c r="BR3269" i="1"/>
  <c r="BR3268" i="1"/>
  <c r="BR3267" i="1"/>
  <c r="BR3266" i="1"/>
  <c r="BR3265" i="1"/>
  <c r="BR3264" i="1"/>
  <c r="BR3263" i="1"/>
  <c r="BR3262" i="1"/>
  <c r="BR3261" i="1"/>
  <c r="BR3260" i="1"/>
  <c r="BR3259" i="1"/>
  <c r="BR3258" i="1"/>
  <c r="BR3257" i="1"/>
  <c r="BR3256" i="1"/>
  <c r="BR3255" i="1"/>
  <c r="BR3254" i="1"/>
  <c r="BR3253" i="1"/>
  <c r="BR3252" i="1"/>
  <c r="BR3251" i="1"/>
  <c r="BR3250" i="1"/>
  <c r="BR3249" i="1"/>
  <c r="BR3248" i="1"/>
  <c r="BR3247" i="1"/>
  <c r="BR3246" i="1"/>
  <c r="BR3245" i="1"/>
  <c r="BR3244" i="1"/>
  <c r="BR3243" i="1"/>
  <c r="BR3242" i="1"/>
  <c r="BR3241" i="1"/>
  <c r="BR3240" i="1"/>
  <c r="BR3239" i="1"/>
  <c r="BR3238" i="1"/>
  <c r="BR3237" i="1"/>
  <c r="BR3236" i="1"/>
  <c r="BR3235" i="1"/>
  <c r="BR3234" i="1"/>
  <c r="BR3233" i="1"/>
  <c r="BR3232" i="1"/>
  <c r="BR3231" i="1"/>
  <c r="BR3230" i="1"/>
  <c r="BR3229" i="1"/>
  <c r="BR3228" i="1"/>
  <c r="BR3227" i="1"/>
  <c r="BR3226" i="1"/>
  <c r="BR3225" i="1"/>
  <c r="BR3224" i="1"/>
  <c r="BR3223" i="1"/>
  <c r="BR3222" i="1"/>
  <c r="BR3221" i="1"/>
  <c r="BR3220" i="1"/>
  <c r="BR3219" i="1"/>
  <c r="BR3218" i="1"/>
  <c r="BR3217" i="1"/>
  <c r="BR3216" i="1"/>
  <c r="BR3215" i="1"/>
  <c r="BR3214" i="1"/>
  <c r="BR3213" i="1"/>
  <c r="BR3212" i="1"/>
  <c r="BR3211" i="1"/>
  <c r="BR3210" i="1"/>
  <c r="BR3209" i="1"/>
  <c r="BR3208" i="1"/>
  <c r="BR3207" i="1"/>
  <c r="BR3206" i="1"/>
  <c r="BR3205" i="1"/>
  <c r="BR3204" i="1"/>
  <c r="BR3203" i="1"/>
  <c r="BR3202" i="1"/>
  <c r="BR3201" i="1"/>
  <c r="BR3200" i="1"/>
  <c r="BR3199" i="1"/>
  <c r="BR3198" i="1"/>
  <c r="BR3197" i="1"/>
  <c r="BR3196" i="1"/>
  <c r="BR3195" i="1"/>
  <c r="BR3194" i="1"/>
  <c r="BR3193" i="1"/>
  <c r="BR3192" i="1"/>
  <c r="BR3191" i="1"/>
  <c r="BR3190" i="1"/>
  <c r="BR3189" i="1"/>
  <c r="BR3188" i="1"/>
  <c r="BR3187" i="1"/>
  <c r="BR3186" i="1"/>
  <c r="BR3185" i="1"/>
  <c r="BR3184" i="1"/>
  <c r="BR3183" i="1"/>
  <c r="BR3182" i="1"/>
  <c r="BR3181" i="1"/>
  <c r="BR3180" i="1"/>
  <c r="BR3179" i="1"/>
  <c r="BR3178" i="1"/>
  <c r="BR3177" i="1"/>
  <c r="BR3176" i="1"/>
  <c r="BR3175" i="1"/>
  <c r="BR3174" i="1"/>
  <c r="BR3173" i="1"/>
  <c r="BR3172" i="1"/>
  <c r="BR3171" i="1"/>
  <c r="BR3170" i="1"/>
  <c r="BR3169" i="1"/>
  <c r="BR3168" i="1"/>
  <c r="BR3167" i="1"/>
  <c r="BR3166" i="1"/>
  <c r="BR3165" i="1"/>
  <c r="BR3164" i="1"/>
  <c r="BR3163" i="1"/>
  <c r="BR3162" i="1"/>
  <c r="BR3161" i="1"/>
  <c r="BR3160" i="1"/>
  <c r="BR3159" i="1"/>
  <c r="BR3158" i="1"/>
  <c r="BR3157" i="1"/>
  <c r="BR3156" i="1"/>
  <c r="BR3155" i="1"/>
  <c r="BR3154" i="1"/>
  <c r="BR3153" i="1"/>
  <c r="BR3152" i="1"/>
  <c r="BR3151" i="1"/>
  <c r="BR3150" i="1"/>
  <c r="BR3149" i="1"/>
  <c r="BR3148" i="1"/>
  <c r="BR3147" i="1"/>
  <c r="BR3146" i="1"/>
  <c r="BR3145" i="1"/>
  <c r="BR3144" i="1"/>
  <c r="BR3143" i="1"/>
  <c r="BR3142" i="1"/>
  <c r="BR3141" i="1"/>
  <c r="BR3140" i="1"/>
  <c r="BR3139" i="1"/>
  <c r="BR3138" i="1"/>
  <c r="BR3137" i="1"/>
  <c r="BR3136" i="1"/>
  <c r="BR3135" i="1"/>
  <c r="BR3134" i="1"/>
  <c r="BR3133" i="1"/>
  <c r="BR3132" i="1"/>
  <c r="BR3131" i="1"/>
  <c r="BR3130" i="1"/>
  <c r="BR3129" i="1"/>
  <c r="BR3128" i="1"/>
  <c r="BR3127" i="1"/>
  <c r="BR3126" i="1"/>
  <c r="BR3125" i="1"/>
  <c r="BR3124" i="1"/>
  <c r="BR3123" i="1"/>
  <c r="BR3122" i="1"/>
  <c r="BR3121" i="1"/>
  <c r="BR3120" i="1"/>
  <c r="BR3119" i="1"/>
  <c r="BR3118" i="1"/>
  <c r="BR3117" i="1"/>
  <c r="BR3116" i="1"/>
  <c r="BR3115" i="1"/>
  <c r="BR3114" i="1"/>
  <c r="BR3113" i="1"/>
  <c r="BR3112" i="1"/>
  <c r="BR3111" i="1"/>
  <c r="BR3110" i="1"/>
  <c r="BR3109" i="1"/>
  <c r="BR3108" i="1"/>
  <c r="BR3107" i="1"/>
  <c r="BR3106" i="1"/>
  <c r="BR3105" i="1"/>
  <c r="BR3104" i="1"/>
  <c r="BR3103" i="1"/>
  <c r="BR3102" i="1"/>
  <c r="BR3101" i="1"/>
  <c r="BR3100" i="1"/>
  <c r="BR3099" i="1"/>
  <c r="BR3098" i="1"/>
  <c r="BR3097" i="1"/>
  <c r="BR3096" i="1"/>
  <c r="BR3095" i="1"/>
  <c r="BR3094" i="1"/>
  <c r="BR3093" i="1"/>
  <c r="BR3092" i="1"/>
  <c r="BR3091" i="1"/>
  <c r="BR3090" i="1"/>
  <c r="BR3089" i="1"/>
  <c r="BR3088" i="1"/>
  <c r="BR3087" i="1"/>
  <c r="BR3086" i="1"/>
  <c r="BR3085" i="1"/>
  <c r="BR3084" i="1"/>
  <c r="BR3083" i="1"/>
  <c r="BR3082" i="1"/>
  <c r="BR3081" i="1"/>
  <c r="BR3080" i="1"/>
  <c r="BR3079" i="1"/>
  <c r="BR3078" i="1"/>
  <c r="BR3077" i="1"/>
  <c r="BR3076" i="1"/>
  <c r="BR3075" i="1"/>
  <c r="BR3074" i="1"/>
  <c r="BR3073" i="1"/>
  <c r="BR3072" i="1"/>
  <c r="BR3071" i="1"/>
  <c r="BR3070" i="1"/>
  <c r="BR3069" i="1"/>
  <c r="BR3068" i="1"/>
  <c r="BR3067" i="1"/>
  <c r="BR3066" i="1"/>
  <c r="BR3065" i="1"/>
  <c r="BR3064" i="1"/>
  <c r="BR3063" i="1"/>
  <c r="BR3062" i="1"/>
  <c r="BR3061" i="1"/>
  <c r="BR3060" i="1"/>
  <c r="BR3059" i="1"/>
  <c r="BR3058" i="1"/>
  <c r="BR3057" i="1"/>
  <c r="BR3056" i="1"/>
  <c r="BR3055" i="1"/>
  <c r="BR3054" i="1"/>
  <c r="BR3053" i="1"/>
  <c r="BR3052" i="1"/>
  <c r="BR3051" i="1"/>
  <c r="BR3050" i="1"/>
  <c r="BR3049" i="1"/>
  <c r="BR3048" i="1"/>
  <c r="BR3047" i="1"/>
  <c r="BR3046" i="1"/>
  <c r="BR3045" i="1"/>
  <c r="BR3044" i="1"/>
  <c r="BR3043" i="1"/>
  <c r="BR3042" i="1"/>
  <c r="BR3041" i="1"/>
  <c r="BR3040" i="1"/>
  <c r="BR3039" i="1"/>
  <c r="BR3038" i="1"/>
  <c r="BR3037" i="1"/>
  <c r="BR3036" i="1"/>
  <c r="BR3035" i="1"/>
  <c r="BR3034" i="1"/>
  <c r="BR3033" i="1"/>
  <c r="BR3032" i="1"/>
  <c r="BR3031" i="1"/>
  <c r="BR3030" i="1"/>
  <c r="BR3029" i="1"/>
  <c r="BR3028" i="1"/>
  <c r="BR3027" i="1"/>
  <c r="BR3026" i="1"/>
  <c r="BR3025" i="1"/>
  <c r="BR3024" i="1"/>
  <c r="BR3023" i="1"/>
  <c r="BR3022" i="1"/>
  <c r="BR3021" i="1"/>
  <c r="BR3020" i="1"/>
  <c r="BR3019" i="1"/>
  <c r="BR3018" i="1"/>
  <c r="BR3017" i="1"/>
  <c r="BR3016" i="1"/>
  <c r="BR3015" i="1"/>
  <c r="BR3014" i="1"/>
  <c r="BR3013" i="1"/>
  <c r="BR3012" i="1"/>
  <c r="BR3011" i="1"/>
  <c r="BR3010" i="1"/>
  <c r="BR3009" i="1"/>
  <c r="BR3008" i="1"/>
  <c r="BR3007" i="1"/>
  <c r="BR3006" i="1"/>
  <c r="BR3005" i="1"/>
  <c r="BR3004" i="1"/>
  <c r="BR3003" i="1"/>
  <c r="BR3002" i="1"/>
  <c r="BR3001" i="1"/>
  <c r="BR3000" i="1"/>
  <c r="BR2999" i="1"/>
  <c r="BR2998" i="1"/>
  <c r="BR2997" i="1"/>
  <c r="BR2996" i="1"/>
  <c r="BR2995" i="1"/>
  <c r="BR2994" i="1"/>
  <c r="BR2993" i="1"/>
  <c r="BR2992" i="1"/>
  <c r="BR2991" i="1"/>
  <c r="BR2990" i="1"/>
  <c r="BR2989" i="1"/>
  <c r="BR2988" i="1"/>
  <c r="BR2987" i="1"/>
  <c r="BR2986" i="1"/>
  <c r="BR2985" i="1"/>
  <c r="BR2984" i="1"/>
  <c r="BR2983" i="1"/>
  <c r="BR2982" i="1"/>
  <c r="BR2981" i="1"/>
  <c r="BR2980" i="1"/>
  <c r="BR2979" i="1"/>
  <c r="BR2978" i="1"/>
  <c r="BR2977" i="1"/>
  <c r="BR2976" i="1"/>
  <c r="BR2975" i="1"/>
  <c r="BR2974" i="1"/>
  <c r="BR2973" i="1"/>
  <c r="BR2972" i="1"/>
  <c r="BR2971" i="1"/>
  <c r="BR2970" i="1"/>
  <c r="BR2969" i="1"/>
  <c r="BR2968" i="1"/>
  <c r="BR2967" i="1"/>
  <c r="BR2966" i="1"/>
  <c r="BR2965" i="1"/>
  <c r="BR2964" i="1"/>
  <c r="BR2963" i="1"/>
  <c r="BR2962" i="1"/>
  <c r="BR2961" i="1"/>
  <c r="BR2960" i="1"/>
  <c r="BR2959" i="1"/>
  <c r="BR2958" i="1"/>
  <c r="BR2957" i="1"/>
  <c r="BR2956" i="1"/>
  <c r="BR2955" i="1"/>
  <c r="BR2954" i="1"/>
  <c r="BR2953" i="1"/>
  <c r="BR2952" i="1"/>
  <c r="BR2951" i="1"/>
  <c r="BR2950" i="1"/>
  <c r="BR2949" i="1"/>
  <c r="BR2948" i="1"/>
  <c r="BR2947" i="1"/>
  <c r="BR2946" i="1"/>
  <c r="BR2945" i="1"/>
  <c r="BR2944" i="1"/>
  <c r="BR2943" i="1"/>
  <c r="BR2942" i="1"/>
  <c r="BR2941" i="1"/>
  <c r="BR2940" i="1"/>
  <c r="BR2939" i="1"/>
  <c r="BR2938" i="1"/>
  <c r="BR2937" i="1"/>
  <c r="BR2936" i="1"/>
  <c r="BR2935" i="1"/>
  <c r="BR2934" i="1"/>
  <c r="BR2933" i="1"/>
  <c r="BR2932" i="1"/>
  <c r="BR2931" i="1"/>
  <c r="BR2930" i="1"/>
  <c r="BR2929" i="1"/>
  <c r="BR2928" i="1"/>
  <c r="BR2927" i="1"/>
  <c r="BR2926" i="1"/>
  <c r="BR2925" i="1"/>
  <c r="BR2924" i="1"/>
  <c r="BR2923" i="1"/>
  <c r="BR2922" i="1"/>
  <c r="BR2921" i="1"/>
  <c r="BR2920" i="1"/>
  <c r="BR2919" i="1"/>
  <c r="BR2918" i="1"/>
  <c r="BR2917" i="1"/>
  <c r="BR2916" i="1"/>
  <c r="BR2915" i="1"/>
  <c r="BR2914" i="1"/>
  <c r="BR2913" i="1"/>
  <c r="BR2912" i="1"/>
  <c r="BR2911" i="1"/>
  <c r="BR2910" i="1"/>
  <c r="BR2909" i="1"/>
  <c r="BR2908" i="1"/>
  <c r="BR2907" i="1"/>
  <c r="BR2906" i="1"/>
  <c r="BR2905" i="1"/>
  <c r="BR2904" i="1"/>
  <c r="BR2903" i="1"/>
  <c r="BR2902" i="1"/>
  <c r="BR2901" i="1"/>
  <c r="BR2900" i="1"/>
  <c r="BR2899" i="1"/>
  <c r="BR2898" i="1"/>
  <c r="BR2897" i="1"/>
  <c r="BR2896" i="1"/>
  <c r="BR2895" i="1"/>
  <c r="BR2894" i="1"/>
  <c r="BR2893" i="1"/>
  <c r="BR2892" i="1"/>
  <c r="BR2891" i="1"/>
  <c r="BR2890" i="1"/>
  <c r="BR2889" i="1"/>
  <c r="BR2888" i="1"/>
  <c r="BR2887" i="1"/>
  <c r="BR2886" i="1"/>
  <c r="BR2885" i="1"/>
  <c r="BR2884" i="1"/>
  <c r="BR2883" i="1"/>
  <c r="BR2882" i="1"/>
  <c r="BR2881" i="1"/>
  <c r="BR2880" i="1"/>
  <c r="BR2879" i="1"/>
  <c r="BR2878" i="1"/>
  <c r="BR2877" i="1"/>
  <c r="BR2876" i="1"/>
  <c r="BR2875" i="1"/>
  <c r="BR2874" i="1"/>
  <c r="BR2873" i="1"/>
  <c r="BR2872" i="1"/>
  <c r="BR2871" i="1"/>
  <c r="BR2870" i="1"/>
  <c r="BR2869" i="1"/>
  <c r="BR2868" i="1"/>
  <c r="BR2867" i="1"/>
  <c r="BR2866" i="1"/>
  <c r="BR2865" i="1"/>
  <c r="BR2864" i="1"/>
  <c r="BR2863" i="1"/>
  <c r="BR2862" i="1"/>
  <c r="BR2861" i="1"/>
  <c r="BR2860" i="1"/>
  <c r="BR2859" i="1"/>
  <c r="BR2858" i="1"/>
  <c r="BR2857" i="1"/>
  <c r="BR2856" i="1"/>
  <c r="BR2855" i="1"/>
  <c r="BR2854" i="1"/>
  <c r="BR2853" i="1"/>
  <c r="BR2852" i="1"/>
  <c r="BR2851" i="1"/>
  <c r="BR2850" i="1"/>
  <c r="BR2849" i="1"/>
  <c r="BR2848" i="1"/>
  <c r="BR2847" i="1"/>
  <c r="BR2846" i="1"/>
  <c r="BR2845" i="1"/>
  <c r="BR2844" i="1"/>
  <c r="BR2843" i="1"/>
  <c r="BR2842" i="1"/>
  <c r="BR2841" i="1"/>
  <c r="BR2840" i="1"/>
  <c r="BR2839" i="1"/>
  <c r="BR2838" i="1"/>
  <c r="BR2837" i="1"/>
  <c r="BR2836" i="1"/>
  <c r="BR2835" i="1"/>
  <c r="BR2834" i="1"/>
  <c r="BR2833" i="1"/>
  <c r="BR2832" i="1"/>
  <c r="BR2831" i="1"/>
  <c r="BR2830" i="1"/>
  <c r="BR2829" i="1"/>
  <c r="BR2828" i="1"/>
  <c r="BR2827" i="1"/>
  <c r="BR2826" i="1"/>
  <c r="BR2825" i="1"/>
  <c r="BR2824" i="1"/>
  <c r="BR2823" i="1"/>
  <c r="BR2822" i="1"/>
  <c r="BR2821" i="1"/>
  <c r="BR2820" i="1"/>
  <c r="BR2819" i="1"/>
  <c r="BR2818" i="1"/>
  <c r="BR2817" i="1"/>
  <c r="BR2816" i="1"/>
  <c r="BR2815" i="1"/>
  <c r="BR2814" i="1"/>
  <c r="BR2813" i="1"/>
  <c r="BR2812" i="1"/>
  <c r="BR2811" i="1"/>
  <c r="BR2810" i="1"/>
  <c r="BR2809" i="1"/>
  <c r="BR2808" i="1"/>
  <c r="BR2807" i="1"/>
  <c r="BR2806" i="1"/>
  <c r="BR2805" i="1"/>
  <c r="BR2804" i="1"/>
  <c r="BR2803" i="1"/>
  <c r="BR2802" i="1"/>
  <c r="BR2801" i="1"/>
  <c r="BR2800" i="1"/>
  <c r="BR2799" i="1"/>
  <c r="BR2798" i="1"/>
  <c r="BR2797" i="1"/>
  <c r="BR2796" i="1"/>
  <c r="BR2795" i="1"/>
  <c r="BR2794" i="1"/>
  <c r="BR2793" i="1"/>
  <c r="BR2792" i="1"/>
  <c r="BR2791" i="1"/>
  <c r="BR2790" i="1"/>
  <c r="BR2789" i="1"/>
  <c r="BR2788" i="1"/>
  <c r="BR2787" i="1"/>
  <c r="BR2786" i="1"/>
  <c r="BR2785" i="1"/>
  <c r="BR2784" i="1"/>
  <c r="BR2783" i="1"/>
  <c r="BR2782" i="1"/>
  <c r="BR2781" i="1"/>
  <c r="BR2780" i="1"/>
  <c r="BR2779" i="1"/>
  <c r="BR2778" i="1"/>
  <c r="BR2777" i="1"/>
  <c r="BR2776" i="1"/>
  <c r="BR2775" i="1"/>
  <c r="BR2774" i="1"/>
  <c r="BR2773" i="1"/>
  <c r="BR2772" i="1"/>
  <c r="BR2771" i="1"/>
  <c r="BR2770" i="1"/>
  <c r="BR2769" i="1"/>
  <c r="BR2768" i="1"/>
  <c r="BR2767" i="1"/>
  <c r="BR2766" i="1"/>
  <c r="BR2765" i="1"/>
  <c r="BR2764" i="1"/>
  <c r="BR2763" i="1"/>
  <c r="BR2762" i="1"/>
  <c r="BR2761" i="1"/>
  <c r="BR2760" i="1"/>
  <c r="BR2759" i="1"/>
  <c r="BR2758" i="1"/>
  <c r="BR2757" i="1"/>
  <c r="BR2756" i="1"/>
  <c r="BR2755" i="1"/>
  <c r="BR2754" i="1"/>
  <c r="BR2753" i="1"/>
  <c r="BR2752" i="1"/>
  <c r="BR2751" i="1"/>
  <c r="BR2750" i="1"/>
  <c r="BR2749" i="1"/>
  <c r="BR2748" i="1"/>
  <c r="BR2747" i="1"/>
  <c r="BR2746" i="1"/>
  <c r="BR2745" i="1"/>
  <c r="BR2744" i="1"/>
  <c r="BR2743" i="1"/>
  <c r="BR2742" i="1"/>
  <c r="BR2741" i="1"/>
  <c r="BR2740" i="1"/>
  <c r="BR2739" i="1"/>
  <c r="BR2738" i="1"/>
  <c r="BR2737" i="1"/>
  <c r="BR2736" i="1"/>
  <c r="BR2735" i="1"/>
  <c r="BR2734" i="1"/>
  <c r="BR2733" i="1"/>
  <c r="BR2732" i="1"/>
  <c r="BR2731" i="1"/>
  <c r="BR2730" i="1"/>
  <c r="BR2729" i="1"/>
  <c r="BR2728" i="1"/>
  <c r="BR2727" i="1"/>
  <c r="BR2726" i="1"/>
  <c r="BR2725" i="1"/>
  <c r="BR2724" i="1"/>
  <c r="BR2723" i="1"/>
  <c r="BR2722" i="1"/>
  <c r="BR2721" i="1"/>
  <c r="BR2720" i="1"/>
  <c r="BR2719" i="1"/>
  <c r="BR2718" i="1"/>
  <c r="BR2717" i="1"/>
  <c r="BR2716" i="1"/>
  <c r="BR2715" i="1"/>
  <c r="BR2714" i="1"/>
  <c r="BR2713" i="1"/>
  <c r="BR2712" i="1"/>
  <c r="BR2711" i="1"/>
  <c r="BR2710" i="1"/>
  <c r="BR2709" i="1"/>
  <c r="BR2708" i="1"/>
  <c r="BR2707" i="1"/>
  <c r="BR2706" i="1"/>
  <c r="BR2705" i="1"/>
  <c r="BR2704" i="1"/>
  <c r="BR2703" i="1"/>
  <c r="BR2702" i="1"/>
  <c r="BR2701" i="1"/>
  <c r="BR2700" i="1"/>
  <c r="BR2699" i="1"/>
  <c r="BR2698" i="1"/>
  <c r="BR2697" i="1"/>
  <c r="BR2696" i="1"/>
  <c r="BR2695" i="1"/>
  <c r="BR2694" i="1"/>
  <c r="BR2693" i="1"/>
  <c r="BR2692" i="1"/>
  <c r="BR2691" i="1"/>
  <c r="BR2690" i="1"/>
  <c r="BR2689" i="1"/>
  <c r="BR2688" i="1"/>
  <c r="BR2687" i="1"/>
  <c r="BR2686" i="1"/>
  <c r="BR2685" i="1"/>
  <c r="BR2684" i="1"/>
  <c r="BR2683" i="1"/>
  <c r="BR2682" i="1"/>
  <c r="BR2681" i="1"/>
  <c r="BR2680" i="1"/>
  <c r="BR2679" i="1"/>
  <c r="BR2678" i="1"/>
  <c r="BR2677" i="1"/>
  <c r="BR2676" i="1"/>
  <c r="BR2675" i="1"/>
  <c r="BR2674" i="1"/>
  <c r="BR2673" i="1"/>
  <c r="BR2672" i="1"/>
  <c r="BR2671" i="1"/>
  <c r="BR2670" i="1"/>
  <c r="BR2669" i="1"/>
  <c r="BR2668" i="1"/>
  <c r="BR2667" i="1"/>
  <c r="BR2666" i="1"/>
  <c r="BR2665" i="1"/>
  <c r="BR2664" i="1"/>
  <c r="BR2663" i="1"/>
  <c r="BR2662" i="1"/>
  <c r="BR2661" i="1"/>
  <c r="BR2660" i="1"/>
  <c r="BR2659" i="1"/>
  <c r="BR2658" i="1"/>
  <c r="BR2657" i="1"/>
  <c r="BR2656" i="1"/>
  <c r="BR2655" i="1"/>
  <c r="BR2654" i="1"/>
  <c r="BR2653" i="1"/>
  <c r="BR2652" i="1"/>
  <c r="BR2651" i="1"/>
  <c r="BR2650" i="1"/>
  <c r="BR2649" i="1"/>
  <c r="BR2648" i="1"/>
  <c r="BR2647" i="1"/>
  <c r="BR2646" i="1"/>
  <c r="BR2645" i="1"/>
  <c r="BR2644" i="1"/>
  <c r="BR2643" i="1"/>
  <c r="BR2642" i="1"/>
  <c r="BR2641" i="1"/>
  <c r="BR2640" i="1"/>
  <c r="BR2639" i="1"/>
  <c r="BR2638" i="1"/>
  <c r="BR2637" i="1"/>
  <c r="BR2636" i="1"/>
  <c r="BR2635" i="1"/>
  <c r="BR2634" i="1"/>
  <c r="BR2633" i="1"/>
  <c r="BR2632" i="1"/>
  <c r="BR2631" i="1"/>
  <c r="BR2630" i="1"/>
  <c r="BR2629" i="1"/>
  <c r="BR2628" i="1"/>
  <c r="BR2627" i="1"/>
  <c r="BR2626" i="1"/>
  <c r="BR2625" i="1"/>
  <c r="BR2624" i="1"/>
  <c r="BR2623" i="1"/>
  <c r="BR2622" i="1"/>
  <c r="BR2621" i="1"/>
  <c r="BR2620" i="1"/>
  <c r="BR2619" i="1"/>
  <c r="BR2618" i="1"/>
  <c r="BR2617" i="1"/>
  <c r="BR2616" i="1"/>
  <c r="BR2615" i="1"/>
  <c r="BR2614" i="1"/>
  <c r="BR2613" i="1"/>
  <c r="BR2612" i="1"/>
  <c r="BR2611" i="1"/>
  <c r="BR2610" i="1"/>
  <c r="BR2609" i="1"/>
  <c r="BR2608" i="1"/>
  <c r="BR2607" i="1"/>
  <c r="BR2606" i="1"/>
  <c r="BR2605" i="1"/>
  <c r="BR2604" i="1"/>
  <c r="BR2603" i="1"/>
  <c r="BR2602" i="1"/>
  <c r="BR2601" i="1"/>
  <c r="BR2600" i="1"/>
  <c r="BR2599" i="1"/>
  <c r="BR2598" i="1"/>
  <c r="BR2597" i="1"/>
  <c r="BR2596" i="1"/>
  <c r="BR2595" i="1"/>
  <c r="BR2594" i="1"/>
  <c r="BR2593" i="1"/>
  <c r="BR2592" i="1"/>
  <c r="BR2591" i="1"/>
  <c r="BR2590" i="1"/>
  <c r="BR2589" i="1"/>
  <c r="BR2588" i="1"/>
  <c r="BR2587" i="1"/>
  <c r="BR2586" i="1"/>
  <c r="BR2585" i="1"/>
  <c r="BR2584" i="1"/>
  <c r="BR2583" i="1"/>
  <c r="BR2582" i="1"/>
  <c r="BR2581" i="1"/>
  <c r="BR2580" i="1"/>
  <c r="BR2579" i="1"/>
  <c r="BR2578" i="1"/>
  <c r="BR2577" i="1"/>
  <c r="BR2576" i="1"/>
  <c r="BR2575" i="1"/>
  <c r="BR2574" i="1"/>
  <c r="BR2573" i="1"/>
  <c r="BR2572" i="1"/>
  <c r="BR2571" i="1"/>
  <c r="BR2570" i="1"/>
  <c r="BR2569" i="1"/>
  <c r="BR2568" i="1"/>
  <c r="BR2567" i="1"/>
  <c r="BR2566" i="1"/>
  <c r="BR2565" i="1"/>
  <c r="BR2564" i="1"/>
  <c r="BR2563" i="1"/>
  <c r="BR2562" i="1"/>
  <c r="BR2561" i="1"/>
  <c r="BR2560" i="1"/>
  <c r="BR2559" i="1"/>
  <c r="BR2558" i="1"/>
  <c r="BR2557" i="1"/>
  <c r="BR2556" i="1"/>
  <c r="BR2555" i="1"/>
  <c r="BR2554" i="1"/>
  <c r="BR2553" i="1"/>
  <c r="BR2552" i="1"/>
  <c r="BR2551" i="1"/>
  <c r="BR2550" i="1"/>
  <c r="BR2549" i="1"/>
  <c r="BR2548" i="1"/>
  <c r="BR2547" i="1"/>
  <c r="BR2546" i="1"/>
  <c r="BR2545" i="1"/>
  <c r="BR2544" i="1"/>
  <c r="BR2543" i="1"/>
  <c r="BR2542" i="1"/>
  <c r="BR2541" i="1"/>
  <c r="BR2540" i="1"/>
  <c r="BR2539" i="1"/>
  <c r="BR2538" i="1"/>
  <c r="BR2537" i="1"/>
  <c r="BR2536" i="1"/>
  <c r="BR2535" i="1"/>
  <c r="BR2534" i="1"/>
  <c r="BR2533" i="1"/>
  <c r="BR2532" i="1"/>
  <c r="BR2531" i="1"/>
  <c r="BR2530" i="1"/>
  <c r="BR2529" i="1"/>
  <c r="BR2528" i="1"/>
  <c r="BR2527" i="1"/>
  <c r="BR2526" i="1"/>
  <c r="BR2525" i="1"/>
  <c r="BR2524" i="1"/>
  <c r="BR2523" i="1"/>
  <c r="BR2522" i="1"/>
  <c r="BR2521" i="1"/>
  <c r="BR2520" i="1"/>
  <c r="BR2519" i="1"/>
  <c r="BR2518" i="1"/>
  <c r="BR2517" i="1"/>
  <c r="BR2516" i="1"/>
  <c r="BR2515" i="1"/>
  <c r="BR2514" i="1"/>
  <c r="BR2513" i="1"/>
  <c r="BR2512" i="1"/>
  <c r="BR2511" i="1"/>
  <c r="BR2510" i="1"/>
  <c r="BR2509" i="1"/>
  <c r="BR2508" i="1"/>
  <c r="BR2507" i="1"/>
  <c r="BR2506" i="1"/>
  <c r="BR2505" i="1"/>
  <c r="BR2504" i="1"/>
  <c r="BR2503" i="1"/>
  <c r="BR2502" i="1"/>
  <c r="BR2501" i="1"/>
  <c r="BR2500" i="1"/>
  <c r="BR2499" i="1"/>
  <c r="BR2498" i="1"/>
  <c r="BR2497" i="1"/>
  <c r="BR2496" i="1"/>
  <c r="BR2495" i="1"/>
  <c r="BR2494" i="1"/>
  <c r="BR2493" i="1"/>
  <c r="BR2492" i="1"/>
  <c r="BR2491" i="1"/>
  <c r="BR2490" i="1"/>
  <c r="BR2489" i="1"/>
  <c r="BR2488" i="1"/>
  <c r="BR2487" i="1"/>
  <c r="BR2486" i="1"/>
  <c r="BR2485" i="1"/>
  <c r="BR2484" i="1"/>
  <c r="BR2483" i="1"/>
  <c r="BR2482" i="1"/>
  <c r="BR2481" i="1"/>
  <c r="BR2480" i="1"/>
  <c r="BR2479" i="1"/>
  <c r="BR2478" i="1"/>
  <c r="BR2477" i="1"/>
  <c r="BR2476" i="1"/>
  <c r="BR2475" i="1"/>
  <c r="BR2474" i="1"/>
  <c r="BR2473" i="1"/>
  <c r="BR2472" i="1"/>
  <c r="BR2471" i="1"/>
  <c r="BR2470" i="1"/>
  <c r="BR2469" i="1"/>
  <c r="BR2468" i="1"/>
  <c r="BR2467" i="1"/>
  <c r="BR2466" i="1"/>
  <c r="BR2465" i="1"/>
  <c r="BR2464" i="1"/>
  <c r="BR2463" i="1"/>
  <c r="BR2462" i="1"/>
  <c r="BR2461" i="1"/>
  <c r="BR2460" i="1"/>
  <c r="BR2459" i="1"/>
  <c r="BR2458" i="1"/>
  <c r="BR2457" i="1"/>
  <c r="BR2456" i="1"/>
  <c r="BR2455" i="1"/>
  <c r="BR2454" i="1"/>
  <c r="BR2453" i="1"/>
  <c r="BR2452" i="1"/>
  <c r="BR2451" i="1"/>
  <c r="BR2450" i="1"/>
  <c r="BR2449" i="1"/>
  <c r="BR2448" i="1"/>
  <c r="BR2447" i="1"/>
  <c r="BR2446" i="1"/>
  <c r="BR2445" i="1"/>
  <c r="BR2444" i="1"/>
  <c r="BR2443" i="1"/>
  <c r="BR2442" i="1"/>
  <c r="BR2441" i="1"/>
  <c r="BR2440" i="1"/>
  <c r="BR2439" i="1"/>
  <c r="BR2438" i="1"/>
  <c r="BR2437" i="1"/>
  <c r="BR2436" i="1"/>
  <c r="BR2435" i="1"/>
  <c r="BR2434" i="1"/>
  <c r="BR2433" i="1"/>
  <c r="BR2432" i="1"/>
  <c r="BR2431" i="1"/>
  <c r="BR2430" i="1"/>
  <c r="BR2429" i="1"/>
  <c r="BR2428" i="1"/>
  <c r="BR2427" i="1"/>
  <c r="BR2426" i="1"/>
  <c r="BR2425" i="1"/>
  <c r="BR2424" i="1"/>
  <c r="BR2423" i="1"/>
  <c r="BR2422" i="1"/>
  <c r="BR2421" i="1"/>
  <c r="BR2420" i="1"/>
  <c r="BR2419" i="1"/>
  <c r="BR2418" i="1"/>
  <c r="BR2417" i="1"/>
  <c r="BR2416" i="1"/>
  <c r="BR2415" i="1"/>
  <c r="BR2414" i="1"/>
  <c r="BR2413" i="1"/>
  <c r="BR2412" i="1"/>
  <c r="BR2411" i="1"/>
  <c r="BR2410" i="1"/>
  <c r="BR2409" i="1"/>
  <c r="BR2408" i="1"/>
  <c r="BR2407" i="1"/>
  <c r="BR2406" i="1"/>
  <c r="BR2405" i="1"/>
  <c r="BR2404" i="1"/>
  <c r="BR2403" i="1"/>
  <c r="BR2402" i="1"/>
  <c r="BR2401" i="1"/>
  <c r="BR2400" i="1"/>
  <c r="BR2399" i="1"/>
  <c r="BR2398" i="1"/>
  <c r="BR2397" i="1"/>
  <c r="BR2396" i="1"/>
  <c r="BR2395" i="1"/>
  <c r="BR2394" i="1"/>
  <c r="BR2393" i="1"/>
  <c r="BR2392" i="1"/>
  <c r="BR2391" i="1"/>
  <c r="BR2390" i="1"/>
  <c r="BR2389" i="1"/>
  <c r="BR2388" i="1"/>
  <c r="BR2387" i="1"/>
  <c r="BR2386" i="1"/>
  <c r="BR2385" i="1"/>
  <c r="BR2384" i="1"/>
  <c r="BR2383" i="1"/>
  <c r="BR2382" i="1"/>
  <c r="BR2381" i="1"/>
  <c r="BR2380" i="1"/>
  <c r="BR2379" i="1"/>
  <c r="BR2378" i="1"/>
  <c r="BR2377" i="1"/>
  <c r="BR2376" i="1"/>
  <c r="BR2375" i="1"/>
  <c r="BR2374" i="1"/>
  <c r="BR2373" i="1"/>
  <c r="BR2372" i="1"/>
  <c r="BR2371" i="1"/>
  <c r="BR2370" i="1"/>
  <c r="BR2369" i="1"/>
  <c r="BR2368" i="1"/>
  <c r="BR2367" i="1"/>
  <c r="BR2366" i="1"/>
  <c r="BR2365" i="1"/>
  <c r="BR2364" i="1"/>
  <c r="BR2363" i="1"/>
  <c r="BR2362" i="1"/>
  <c r="BR2361" i="1"/>
  <c r="BR2360" i="1"/>
  <c r="BR2359" i="1"/>
  <c r="BR2358" i="1"/>
  <c r="BR2357" i="1"/>
  <c r="BR2356" i="1"/>
  <c r="BR2355" i="1"/>
  <c r="BR2354" i="1"/>
  <c r="BR2353" i="1"/>
  <c r="BR2352" i="1"/>
  <c r="BR2351" i="1"/>
  <c r="BR2350" i="1"/>
  <c r="BR2349" i="1"/>
  <c r="BR2348" i="1"/>
  <c r="BR2347" i="1"/>
  <c r="BR2346" i="1"/>
  <c r="BR2345" i="1"/>
  <c r="BR2344" i="1"/>
  <c r="BR2343" i="1"/>
  <c r="BR2342" i="1"/>
  <c r="BR2341" i="1"/>
  <c r="BR2340" i="1"/>
  <c r="BR2339" i="1"/>
  <c r="BR2338" i="1"/>
  <c r="BR2337" i="1"/>
  <c r="BR2336" i="1"/>
  <c r="BR2335" i="1"/>
  <c r="BR2334" i="1"/>
  <c r="BR2333" i="1"/>
  <c r="BR2332" i="1"/>
  <c r="BR2331" i="1"/>
  <c r="BR2330" i="1"/>
  <c r="BR2329" i="1"/>
  <c r="BR2328" i="1"/>
  <c r="BR2327" i="1"/>
  <c r="BR2326" i="1"/>
  <c r="BR2325" i="1"/>
  <c r="BR2324" i="1"/>
  <c r="BR2323" i="1"/>
  <c r="BR2322" i="1"/>
  <c r="BR2321" i="1"/>
  <c r="BR2320" i="1"/>
  <c r="BR2319" i="1"/>
  <c r="BR2318" i="1"/>
  <c r="BR2317" i="1"/>
  <c r="BR2316" i="1"/>
  <c r="BR2315" i="1"/>
  <c r="BR2314" i="1"/>
  <c r="BR2313" i="1"/>
  <c r="BR2312" i="1"/>
  <c r="BR2311" i="1"/>
  <c r="BR2310" i="1"/>
  <c r="BR2309" i="1"/>
  <c r="BR2308" i="1"/>
  <c r="BR2307" i="1"/>
  <c r="BR2306" i="1"/>
  <c r="BR2305" i="1"/>
  <c r="BR2304" i="1"/>
  <c r="BR2303" i="1"/>
  <c r="BR2302" i="1"/>
  <c r="BR2301" i="1"/>
  <c r="BR2300" i="1"/>
  <c r="BR2299" i="1"/>
  <c r="BR2298" i="1"/>
  <c r="BR2297" i="1"/>
  <c r="BR2296" i="1"/>
  <c r="BR2295" i="1"/>
  <c r="BR2294" i="1"/>
  <c r="BR2293" i="1"/>
  <c r="BR2292" i="1"/>
  <c r="BR2291" i="1"/>
  <c r="BR2290" i="1"/>
  <c r="BR2289" i="1"/>
  <c r="BR2288" i="1"/>
  <c r="BR2287" i="1"/>
  <c r="BR2286" i="1"/>
  <c r="BR2285" i="1"/>
  <c r="BR2284" i="1"/>
  <c r="BR2283" i="1"/>
  <c r="BR2282" i="1"/>
  <c r="BR2281" i="1"/>
  <c r="BR2280" i="1"/>
  <c r="BR2279" i="1"/>
  <c r="BR2278" i="1"/>
  <c r="BR2277" i="1"/>
  <c r="BR2276" i="1"/>
  <c r="BR2275" i="1"/>
  <c r="BR2274" i="1"/>
  <c r="BR2273" i="1"/>
  <c r="BR2272" i="1"/>
  <c r="BR2271" i="1"/>
  <c r="BR2270" i="1"/>
  <c r="BR2269" i="1"/>
  <c r="BR2268" i="1"/>
  <c r="BR2267" i="1"/>
  <c r="BR2266" i="1"/>
  <c r="BR2265" i="1"/>
  <c r="BR2264" i="1"/>
  <c r="BR2263" i="1"/>
  <c r="BR2262" i="1"/>
  <c r="BR2261" i="1"/>
  <c r="BR2260" i="1"/>
  <c r="BR2259" i="1"/>
  <c r="BR2258" i="1"/>
  <c r="BR2257" i="1"/>
  <c r="BR2256" i="1"/>
  <c r="BR2255" i="1"/>
  <c r="BR2254" i="1"/>
  <c r="BR2253" i="1"/>
  <c r="BR2252" i="1"/>
  <c r="BR2251" i="1"/>
  <c r="BR2250" i="1"/>
  <c r="BR2249" i="1"/>
  <c r="BR2248" i="1"/>
  <c r="BR2247" i="1"/>
  <c r="BR2246" i="1"/>
  <c r="BR2245" i="1"/>
  <c r="BR2244" i="1"/>
  <c r="BR2243" i="1"/>
  <c r="BR2242" i="1"/>
  <c r="BR2241" i="1"/>
  <c r="BR2240" i="1"/>
  <c r="BR2239" i="1"/>
  <c r="BR2238" i="1"/>
  <c r="BR2237" i="1"/>
  <c r="BR2236" i="1"/>
  <c r="BR2235" i="1"/>
  <c r="BR2234" i="1"/>
  <c r="BR2233" i="1"/>
  <c r="BR2232" i="1"/>
  <c r="BR2231" i="1"/>
  <c r="BR2230" i="1"/>
  <c r="BR2229" i="1"/>
  <c r="BR2228" i="1"/>
  <c r="BR2227" i="1"/>
  <c r="BR2226" i="1"/>
  <c r="BR2225" i="1"/>
  <c r="BR2224" i="1"/>
  <c r="BR2223" i="1"/>
  <c r="BR2222" i="1"/>
  <c r="BR2221" i="1"/>
  <c r="BR2220" i="1"/>
  <c r="BR2219" i="1"/>
  <c r="BR2218" i="1"/>
  <c r="BR2217" i="1"/>
  <c r="BR2216" i="1"/>
  <c r="BR2215" i="1"/>
  <c r="BR2214" i="1"/>
  <c r="BR2213" i="1"/>
  <c r="BR2212" i="1"/>
  <c r="BR2211" i="1"/>
  <c r="BR2210" i="1"/>
  <c r="BR2209" i="1"/>
  <c r="BR2208" i="1"/>
  <c r="BR2207" i="1"/>
  <c r="BR2206" i="1"/>
  <c r="BR2205" i="1"/>
  <c r="BR2204" i="1"/>
  <c r="BR2203" i="1"/>
  <c r="BR2202" i="1"/>
  <c r="BR2201" i="1"/>
  <c r="BR2200" i="1"/>
  <c r="BR2199" i="1"/>
  <c r="BR2198" i="1"/>
  <c r="BR2197" i="1"/>
  <c r="BR2196" i="1"/>
  <c r="BR2195" i="1"/>
  <c r="BR2194" i="1"/>
  <c r="BR2193" i="1"/>
  <c r="BR2192" i="1"/>
  <c r="BR2191" i="1"/>
  <c r="BR2190" i="1"/>
  <c r="BR2189" i="1"/>
  <c r="BR2188" i="1"/>
  <c r="BR2187" i="1"/>
  <c r="BR2186" i="1"/>
  <c r="BR2185" i="1"/>
  <c r="BR2184" i="1"/>
  <c r="BR2183" i="1"/>
  <c r="BR2182" i="1"/>
  <c r="BR2181" i="1"/>
  <c r="BR2180" i="1"/>
  <c r="BR2179" i="1"/>
  <c r="BR2178" i="1"/>
  <c r="BR2177" i="1"/>
  <c r="BR2176" i="1"/>
  <c r="BR2175" i="1"/>
  <c r="BR2174" i="1"/>
  <c r="BR2173" i="1"/>
  <c r="BR2172" i="1"/>
  <c r="BR2171" i="1"/>
  <c r="BR2170" i="1"/>
  <c r="BR2169" i="1"/>
  <c r="BR2168" i="1"/>
  <c r="BR2167" i="1"/>
  <c r="BR2166" i="1"/>
  <c r="BR2165" i="1"/>
  <c r="BR2164" i="1"/>
  <c r="BR2163" i="1"/>
  <c r="BR2162" i="1"/>
  <c r="BR2161" i="1"/>
  <c r="BR2160" i="1"/>
  <c r="BR2159" i="1"/>
  <c r="BR2158" i="1"/>
  <c r="BR2157" i="1"/>
  <c r="BR2156" i="1"/>
  <c r="BR2155" i="1"/>
  <c r="BR2154" i="1"/>
  <c r="BR2153" i="1"/>
  <c r="BR2152" i="1"/>
  <c r="BR2151" i="1"/>
  <c r="BR2150" i="1"/>
  <c r="BR2149" i="1"/>
  <c r="BR2148" i="1"/>
  <c r="BR2147" i="1"/>
  <c r="BR2146" i="1"/>
  <c r="BR2145" i="1"/>
  <c r="BR2144" i="1"/>
  <c r="BR2143" i="1"/>
  <c r="BR2142" i="1"/>
  <c r="BR2141" i="1"/>
  <c r="BR2140" i="1"/>
  <c r="BR2139" i="1"/>
  <c r="BR2138" i="1"/>
  <c r="BR2137" i="1"/>
  <c r="BR2136" i="1"/>
  <c r="BR2135" i="1"/>
  <c r="BR2134" i="1"/>
  <c r="BR2133" i="1"/>
  <c r="BR2132" i="1"/>
  <c r="BR2131" i="1"/>
  <c r="BR2130" i="1"/>
  <c r="BR2129" i="1"/>
  <c r="BR2128" i="1"/>
  <c r="BR2127" i="1"/>
  <c r="BR2126" i="1"/>
  <c r="BR2125" i="1"/>
  <c r="BR2124" i="1"/>
  <c r="BR2123" i="1"/>
  <c r="BR2122" i="1"/>
  <c r="BR2121" i="1"/>
  <c r="BR2120" i="1"/>
  <c r="BR2119" i="1"/>
  <c r="BR2118" i="1"/>
  <c r="BR2117" i="1"/>
  <c r="BR2116" i="1"/>
  <c r="BR2115" i="1"/>
  <c r="BR2114" i="1"/>
  <c r="BR2113" i="1"/>
  <c r="BR2112" i="1"/>
  <c r="BR2111" i="1"/>
  <c r="BR2110" i="1"/>
  <c r="BR2109" i="1"/>
  <c r="BR2108" i="1"/>
  <c r="BR2107" i="1"/>
  <c r="BR2106" i="1"/>
  <c r="BR2105" i="1"/>
  <c r="BR2104" i="1"/>
  <c r="BR2103" i="1"/>
  <c r="BR2102" i="1"/>
  <c r="BR2101" i="1"/>
  <c r="BR2100" i="1"/>
  <c r="BR2099" i="1"/>
  <c r="BR2098" i="1"/>
  <c r="BR2097" i="1"/>
  <c r="BR2096" i="1"/>
  <c r="BR2095" i="1"/>
  <c r="BR2094" i="1"/>
  <c r="BR2093" i="1"/>
  <c r="BR2092" i="1"/>
  <c r="BR2091" i="1"/>
  <c r="BR2090" i="1"/>
  <c r="BR2089" i="1"/>
  <c r="BR2088" i="1"/>
  <c r="BR2087" i="1"/>
  <c r="BR2086" i="1"/>
  <c r="BR2085" i="1"/>
  <c r="BR2084" i="1"/>
  <c r="BR2083" i="1"/>
  <c r="BR2082" i="1"/>
  <c r="BR2081" i="1"/>
  <c r="BR2080" i="1"/>
  <c r="BR2079" i="1"/>
  <c r="BR2078" i="1"/>
  <c r="BR2077" i="1"/>
  <c r="BR2076" i="1"/>
  <c r="BR2075" i="1"/>
  <c r="BR2074" i="1"/>
  <c r="BR2073" i="1"/>
  <c r="BR2072" i="1"/>
  <c r="BR2071" i="1"/>
  <c r="BR2070" i="1"/>
  <c r="BR2069" i="1"/>
  <c r="BR2068" i="1"/>
  <c r="BR2067" i="1"/>
  <c r="BR2066" i="1"/>
  <c r="BR2065" i="1"/>
  <c r="BR2064" i="1"/>
  <c r="BR2063" i="1"/>
  <c r="BR2062" i="1"/>
  <c r="BR2061" i="1"/>
  <c r="BR2060" i="1"/>
  <c r="BR2059" i="1"/>
  <c r="BR2058" i="1"/>
  <c r="BR2057" i="1"/>
  <c r="BR2056" i="1"/>
  <c r="BR2055" i="1"/>
  <c r="BR2054" i="1"/>
  <c r="BR2053" i="1"/>
  <c r="BR2052" i="1"/>
  <c r="BR2051" i="1"/>
  <c r="BR2050" i="1"/>
  <c r="BR2049" i="1"/>
  <c r="BR2048" i="1"/>
  <c r="BR2047" i="1"/>
  <c r="BR2046" i="1"/>
  <c r="BR2045" i="1"/>
  <c r="BR2044" i="1"/>
  <c r="BR2043" i="1"/>
  <c r="BR2042" i="1"/>
  <c r="BR2041" i="1"/>
  <c r="BR2040" i="1"/>
  <c r="BR2039" i="1"/>
  <c r="BR2038" i="1"/>
  <c r="BR2037" i="1"/>
  <c r="BR2036" i="1"/>
  <c r="BR2035" i="1"/>
  <c r="BR2034" i="1"/>
  <c r="BR2033" i="1"/>
  <c r="BR2032" i="1"/>
  <c r="BR2031" i="1"/>
  <c r="BR2030" i="1"/>
  <c r="BR2029" i="1"/>
  <c r="BR2028" i="1"/>
  <c r="BR2027" i="1"/>
  <c r="BR2026" i="1"/>
  <c r="BR2025" i="1"/>
  <c r="BR2024" i="1"/>
  <c r="BR2023" i="1"/>
  <c r="BR2022" i="1"/>
  <c r="BR2021" i="1"/>
  <c r="BR2020" i="1"/>
  <c r="BR2019" i="1"/>
  <c r="BR2018" i="1"/>
  <c r="BR2017" i="1"/>
  <c r="BR2016" i="1"/>
  <c r="BR2015" i="1"/>
  <c r="BR2014" i="1"/>
  <c r="BR2013" i="1"/>
  <c r="BR2012" i="1"/>
  <c r="BR2011" i="1"/>
  <c r="BR2010" i="1"/>
  <c r="BR2009" i="1"/>
  <c r="BR2008" i="1"/>
  <c r="BR2007" i="1"/>
  <c r="BR2006" i="1"/>
  <c r="BR2005" i="1"/>
  <c r="BR2004" i="1"/>
  <c r="BR2003" i="1"/>
  <c r="BR2002" i="1"/>
  <c r="BR2001" i="1"/>
  <c r="BR2000" i="1"/>
  <c r="BR1999" i="1"/>
  <c r="BR1998" i="1"/>
  <c r="BR1997" i="1"/>
  <c r="BR1996" i="1"/>
  <c r="BR1995" i="1"/>
  <c r="BR1994" i="1"/>
  <c r="BR1993" i="1"/>
  <c r="BR1992" i="1"/>
  <c r="BR1991" i="1"/>
  <c r="BR1990" i="1"/>
  <c r="BR1989" i="1"/>
  <c r="BR1988" i="1"/>
  <c r="BR1987" i="1"/>
  <c r="BR1986" i="1"/>
  <c r="BR1985" i="1"/>
  <c r="BR1984" i="1"/>
  <c r="BR1983" i="1"/>
  <c r="BR1982" i="1"/>
  <c r="BR1981" i="1"/>
  <c r="BR1980" i="1"/>
  <c r="BR1979" i="1"/>
  <c r="BR1978" i="1"/>
  <c r="BR1977" i="1"/>
  <c r="BR1976" i="1"/>
  <c r="BR1975" i="1"/>
  <c r="BR1974" i="1"/>
  <c r="BR1973" i="1"/>
  <c r="BR1972" i="1"/>
  <c r="BR1971" i="1"/>
  <c r="BR1970" i="1"/>
  <c r="BR1969" i="1"/>
  <c r="BR1968" i="1"/>
  <c r="BR1967" i="1"/>
  <c r="BR1966" i="1"/>
  <c r="BR1965" i="1"/>
  <c r="BR1964" i="1"/>
  <c r="BR1963" i="1"/>
  <c r="BR1962" i="1"/>
  <c r="BR1961" i="1"/>
  <c r="BR1960" i="1"/>
  <c r="BR1959" i="1"/>
  <c r="BR1958" i="1"/>
  <c r="BR1957" i="1"/>
  <c r="BR1956" i="1"/>
  <c r="BR1955" i="1"/>
  <c r="BR1954" i="1"/>
  <c r="BR1953" i="1"/>
  <c r="BR1952" i="1"/>
  <c r="BR1951" i="1"/>
  <c r="BR1950" i="1"/>
  <c r="BR1949" i="1"/>
  <c r="BR1948" i="1"/>
  <c r="BR1947" i="1"/>
  <c r="BR1946" i="1"/>
  <c r="BR1945" i="1"/>
  <c r="BR1944" i="1"/>
  <c r="BR1943" i="1"/>
  <c r="BR1942" i="1"/>
  <c r="BR1941" i="1"/>
  <c r="BR1940" i="1"/>
  <c r="BR1939" i="1"/>
  <c r="BR1938" i="1"/>
  <c r="BR1937" i="1"/>
  <c r="BR1936" i="1"/>
  <c r="BR1935" i="1"/>
  <c r="BR1934" i="1"/>
  <c r="BR1933" i="1"/>
  <c r="BR1932" i="1"/>
  <c r="BR1931" i="1"/>
  <c r="BR1930" i="1"/>
  <c r="BR1929" i="1"/>
  <c r="BR1928" i="1"/>
  <c r="BR1927" i="1"/>
  <c r="BR1926" i="1"/>
  <c r="BR1925" i="1"/>
  <c r="BR1924" i="1"/>
  <c r="BR1923" i="1"/>
  <c r="BR1922" i="1"/>
  <c r="BR1921" i="1"/>
  <c r="BR1920" i="1"/>
  <c r="BR1919" i="1"/>
  <c r="BR1918" i="1"/>
  <c r="BR1917" i="1"/>
  <c r="BR1916" i="1"/>
  <c r="BR1915" i="1"/>
  <c r="BR1914" i="1"/>
  <c r="BR1913" i="1"/>
  <c r="BR1912" i="1"/>
  <c r="BR1911" i="1"/>
  <c r="BR1910" i="1"/>
  <c r="BR1909" i="1"/>
  <c r="BR1908" i="1"/>
  <c r="BR1907" i="1"/>
  <c r="BR1906" i="1"/>
  <c r="BR1905" i="1"/>
  <c r="BR1904" i="1"/>
  <c r="BR1903" i="1"/>
  <c r="BR1902" i="1"/>
  <c r="BR1901" i="1"/>
  <c r="BR1900" i="1"/>
  <c r="BR1899" i="1"/>
  <c r="BR1898" i="1"/>
  <c r="BR1897" i="1"/>
  <c r="BR1896" i="1"/>
  <c r="BR1895" i="1"/>
  <c r="BR1894" i="1"/>
  <c r="BR1893" i="1"/>
  <c r="BR1892" i="1"/>
  <c r="BR1891" i="1"/>
  <c r="BR1890" i="1"/>
  <c r="BR1889" i="1"/>
  <c r="BR1888" i="1"/>
  <c r="BR1887" i="1"/>
  <c r="BR1886" i="1"/>
  <c r="BR1885" i="1"/>
  <c r="BR1884" i="1"/>
  <c r="BR1883" i="1"/>
  <c r="BR1882" i="1"/>
  <c r="BR1881" i="1"/>
  <c r="BR1880" i="1"/>
  <c r="BR1879" i="1"/>
  <c r="BR1878" i="1"/>
  <c r="BR1877" i="1"/>
  <c r="BR1876" i="1"/>
  <c r="BR1875" i="1"/>
  <c r="BR1874" i="1"/>
  <c r="BR1873" i="1"/>
  <c r="BR1872" i="1"/>
  <c r="BR1871" i="1"/>
  <c r="BR1870" i="1"/>
  <c r="BR1869" i="1"/>
  <c r="BR1868" i="1"/>
  <c r="BR1867" i="1"/>
  <c r="BR1866" i="1"/>
  <c r="BR1865" i="1"/>
  <c r="BR1864" i="1"/>
  <c r="BR1863" i="1"/>
  <c r="BR1862" i="1"/>
  <c r="BR1861" i="1"/>
  <c r="BR1860" i="1"/>
  <c r="BR1859" i="1"/>
  <c r="BR1858" i="1"/>
  <c r="BR1857" i="1"/>
  <c r="BR1856" i="1"/>
  <c r="BR1855" i="1"/>
  <c r="BR1854" i="1"/>
  <c r="BR1853" i="1"/>
  <c r="BR1852" i="1"/>
  <c r="BR1851" i="1"/>
  <c r="BR1850" i="1"/>
  <c r="BR1849" i="1"/>
  <c r="BR1848" i="1"/>
  <c r="BR1847" i="1"/>
  <c r="BR1846" i="1"/>
  <c r="BR1845" i="1"/>
  <c r="BR1844" i="1"/>
  <c r="BR1843" i="1"/>
  <c r="BR1842" i="1"/>
  <c r="BR1841" i="1"/>
  <c r="BR1840" i="1"/>
  <c r="BR1839" i="1"/>
  <c r="BR1838" i="1"/>
  <c r="BR1837" i="1"/>
  <c r="BR1836" i="1"/>
  <c r="BR1835" i="1"/>
  <c r="BR1834" i="1"/>
  <c r="BR1833" i="1"/>
  <c r="BR1832" i="1"/>
  <c r="BR1831" i="1"/>
  <c r="BR1830" i="1"/>
  <c r="BR1829" i="1"/>
  <c r="BR1828" i="1"/>
  <c r="BR1827" i="1"/>
  <c r="BR1826" i="1"/>
  <c r="BR1825" i="1"/>
  <c r="BR1824" i="1"/>
  <c r="BR1823" i="1"/>
  <c r="BR1822" i="1"/>
  <c r="BR1821" i="1"/>
  <c r="BR1820" i="1"/>
  <c r="BR1819" i="1"/>
  <c r="BR1818" i="1"/>
  <c r="BR1817" i="1"/>
  <c r="BR1816" i="1"/>
  <c r="BR1815" i="1"/>
  <c r="BR1814" i="1"/>
  <c r="BR1813" i="1"/>
  <c r="BR1812" i="1"/>
  <c r="BR1811" i="1"/>
  <c r="BR1810" i="1"/>
  <c r="BR1809" i="1"/>
  <c r="BR1808" i="1"/>
  <c r="BR1807" i="1"/>
  <c r="BR1806" i="1"/>
  <c r="BR1805" i="1"/>
  <c r="BR1804" i="1"/>
  <c r="BR1803" i="1"/>
  <c r="BR1802" i="1"/>
  <c r="BR1801" i="1"/>
  <c r="BR1800" i="1"/>
  <c r="BR1799" i="1"/>
  <c r="BR1798" i="1"/>
  <c r="BR1797" i="1"/>
  <c r="BR1796" i="1"/>
  <c r="BR1795" i="1"/>
  <c r="BR1794" i="1"/>
  <c r="BR1793" i="1"/>
  <c r="BR1792" i="1"/>
  <c r="BR1791" i="1"/>
  <c r="BR1790" i="1"/>
  <c r="BR1789" i="1"/>
  <c r="BR1788" i="1"/>
  <c r="BR1787" i="1"/>
  <c r="BR1786" i="1"/>
  <c r="BR1785" i="1"/>
  <c r="BR1784" i="1"/>
  <c r="BR1783" i="1"/>
  <c r="BR1782" i="1"/>
  <c r="BR1781" i="1"/>
  <c r="BR1780" i="1"/>
  <c r="BR1779" i="1"/>
  <c r="BR1778" i="1"/>
  <c r="BR1777" i="1"/>
  <c r="BR1776" i="1"/>
  <c r="BR1775" i="1"/>
  <c r="BR1774" i="1"/>
  <c r="BR1773" i="1"/>
  <c r="BR1772" i="1"/>
  <c r="BR1771" i="1"/>
  <c r="BR1770" i="1"/>
  <c r="BR1769" i="1"/>
  <c r="BR1768" i="1"/>
  <c r="BR1767" i="1"/>
  <c r="BR1766" i="1"/>
  <c r="BR1765" i="1"/>
  <c r="BR1764" i="1"/>
  <c r="BR1763" i="1"/>
  <c r="BR1762" i="1"/>
  <c r="BR1761" i="1"/>
  <c r="BR1760" i="1"/>
  <c r="BR1759" i="1"/>
  <c r="BR1758" i="1"/>
  <c r="BR1757" i="1"/>
  <c r="BR1756" i="1"/>
  <c r="BR1755" i="1"/>
  <c r="BR1754" i="1"/>
  <c r="BR1753" i="1"/>
  <c r="BR1752" i="1"/>
  <c r="BR1751" i="1"/>
  <c r="BR1750" i="1"/>
  <c r="BR1749" i="1"/>
  <c r="BR1748" i="1"/>
  <c r="BR1747" i="1"/>
  <c r="BR1746" i="1"/>
  <c r="BR1745" i="1"/>
  <c r="BR1744" i="1"/>
  <c r="BR1743" i="1"/>
  <c r="BR1742" i="1"/>
  <c r="BR1741" i="1"/>
  <c r="BR1740" i="1"/>
  <c r="BR1739" i="1"/>
  <c r="BR1738" i="1"/>
  <c r="BR1737" i="1"/>
  <c r="BR1736" i="1"/>
  <c r="BR1735" i="1"/>
  <c r="BR1734" i="1"/>
  <c r="BR1733" i="1"/>
  <c r="BR1732" i="1"/>
  <c r="BR1731" i="1"/>
  <c r="BR1730" i="1"/>
  <c r="BR1729" i="1"/>
  <c r="BR1728" i="1"/>
  <c r="BR1727" i="1"/>
  <c r="BR1726" i="1"/>
  <c r="BR1725" i="1"/>
  <c r="BR1724" i="1"/>
  <c r="BR1723" i="1"/>
  <c r="BR1722" i="1"/>
  <c r="BR1721" i="1"/>
  <c r="BR1720" i="1"/>
  <c r="BR1719" i="1"/>
  <c r="BR1718" i="1"/>
  <c r="BR1717" i="1"/>
  <c r="BR1716" i="1"/>
  <c r="BR1715" i="1"/>
  <c r="BR1714" i="1"/>
  <c r="BR1713" i="1"/>
  <c r="BR1712" i="1"/>
  <c r="BR1711" i="1"/>
  <c r="BR1710" i="1"/>
  <c r="BR1709" i="1"/>
  <c r="BR1708" i="1"/>
  <c r="BR1707" i="1"/>
  <c r="BR1706" i="1"/>
  <c r="BR1705" i="1"/>
  <c r="BR1704" i="1"/>
  <c r="BR1703" i="1"/>
  <c r="BR1702" i="1"/>
  <c r="BR1701" i="1"/>
  <c r="BR1700" i="1"/>
  <c r="BR1699" i="1"/>
  <c r="BR1698" i="1"/>
  <c r="BR1697" i="1"/>
  <c r="BR1696" i="1"/>
  <c r="BR1695" i="1"/>
  <c r="BR1694" i="1"/>
  <c r="BR1693" i="1"/>
  <c r="BR1692" i="1"/>
  <c r="BR1691" i="1"/>
  <c r="BR1690" i="1"/>
  <c r="BR1689" i="1"/>
  <c r="BR1688" i="1"/>
  <c r="BR1687" i="1"/>
  <c r="BR1686" i="1"/>
  <c r="BR1685" i="1"/>
  <c r="BR1684" i="1"/>
  <c r="BR1683" i="1"/>
  <c r="BR1682" i="1"/>
  <c r="BR1681" i="1"/>
  <c r="BR1680" i="1"/>
  <c r="BR1679" i="1"/>
  <c r="BR1678" i="1"/>
  <c r="BR1677" i="1"/>
  <c r="BR1676" i="1"/>
  <c r="BR1675" i="1"/>
  <c r="BR1674" i="1"/>
  <c r="BR1673" i="1"/>
  <c r="BR1672" i="1"/>
  <c r="BR1671" i="1"/>
  <c r="BR1670" i="1"/>
  <c r="BR1669" i="1"/>
  <c r="BR1668" i="1"/>
  <c r="BR1667" i="1"/>
  <c r="BR1666" i="1"/>
  <c r="BR1665" i="1"/>
  <c r="BR1664" i="1"/>
  <c r="BR1663" i="1"/>
  <c r="BR1662" i="1"/>
  <c r="BR1661" i="1"/>
  <c r="BR1660" i="1"/>
  <c r="BR1659" i="1"/>
  <c r="BR1658" i="1"/>
  <c r="BR1657" i="1"/>
  <c r="BR1656" i="1"/>
  <c r="BR1655" i="1"/>
  <c r="BR1654" i="1"/>
  <c r="BR1653" i="1"/>
  <c r="BR1652" i="1"/>
  <c r="BR1651" i="1"/>
  <c r="BR1650" i="1"/>
  <c r="BR1649" i="1"/>
  <c r="BR1648" i="1"/>
  <c r="BR1647" i="1"/>
  <c r="BR1646" i="1"/>
  <c r="BR1645" i="1"/>
  <c r="BR1644" i="1"/>
  <c r="BR1643" i="1"/>
  <c r="BR1642" i="1"/>
  <c r="BR1641" i="1"/>
  <c r="BR1640" i="1"/>
  <c r="BR1639" i="1"/>
  <c r="BR1638" i="1"/>
  <c r="BR1637" i="1"/>
  <c r="BR1636" i="1"/>
  <c r="BR1635" i="1"/>
  <c r="BR1634" i="1"/>
  <c r="BR1633" i="1"/>
  <c r="BR1632" i="1"/>
  <c r="BR1631" i="1"/>
  <c r="BR1630" i="1"/>
  <c r="BR1629" i="1"/>
  <c r="BR1628" i="1"/>
  <c r="BR1627" i="1"/>
  <c r="BR1626" i="1"/>
  <c r="BR1625" i="1"/>
  <c r="BR1624" i="1"/>
  <c r="BR1623" i="1"/>
  <c r="BR1622" i="1"/>
  <c r="BR1621" i="1"/>
  <c r="BR1620" i="1"/>
  <c r="BR1619" i="1"/>
  <c r="BR1618" i="1"/>
  <c r="BR1617" i="1"/>
  <c r="BR1616" i="1"/>
  <c r="BR1615" i="1"/>
  <c r="BR1614" i="1"/>
  <c r="BR1613" i="1"/>
  <c r="BR1612" i="1"/>
  <c r="BR1611" i="1"/>
  <c r="BR1610" i="1"/>
  <c r="BR1609" i="1"/>
  <c r="BR1608" i="1"/>
  <c r="BR1607" i="1"/>
  <c r="BR1606" i="1"/>
  <c r="BR1605" i="1"/>
  <c r="BR1604" i="1"/>
  <c r="BR1603" i="1"/>
  <c r="BR1602" i="1"/>
  <c r="BR1601" i="1"/>
  <c r="BR1600" i="1"/>
  <c r="BR1599" i="1"/>
  <c r="BR1598" i="1"/>
  <c r="BR1597" i="1"/>
  <c r="BR1596" i="1"/>
  <c r="BR1595" i="1"/>
  <c r="BR1594" i="1"/>
  <c r="BR1593" i="1"/>
  <c r="BR1592" i="1"/>
  <c r="BR1591" i="1"/>
  <c r="BR1590" i="1"/>
  <c r="BR1589" i="1"/>
  <c r="BR1588" i="1"/>
  <c r="BR1587" i="1"/>
  <c r="BR1586" i="1"/>
  <c r="BR1585" i="1"/>
  <c r="BR1584" i="1"/>
  <c r="BR1583" i="1"/>
  <c r="BR1582" i="1"/>
  <c r="BR1581" i="1"/>
  <c r="BR1580" i="1"/>
  <c r="BR1579" i="1"/>
  <c r="BR1578" i="1"/>
  <c r="BR1577" i="1"/>
  <c r="BR1576" i="1"/>
  <c r="BR1575" i="1"/>
  <c r="BR1574" i="1"/>
  <c r="BR1573" i="1"/>
  <c r="BR1572" i="1"/>
  <c r="BR1571" i="1"/>
  <c r="BR1570" i="1"/>
  <c r="BR1569" i="1"/>
  <c r="BR1568" i="1"/>
  <c r="BR1567" i="1"/>
  <c r="BR1566" i="1"/>
  <c r="BR1565" i="1"/>
  <c r="BR1564" i="1"/>
  <c r="BR1563" i="1"/>
  <c r="BR1562" i="1"/>
  <c r="BR1561" i="1"/>
  <c r="BR1560" i="1"/>
  <c r="BR1559" i="1"/>
  <c r="BR1558" i="1"/>
  <c r="BR1557" i="1"/>
  <c r="BR1556" i="1"/>
  <c r="BR1555" i="1"/>
  <c r="BR1554" i="1"/>
  <c r="BR1553" i="1"/>
  <c r="BR1552" i="1"/>
  <c r="BR1551" i="1"/>
  <c r="BR1550" i="1"/>
  <c r="BR1549" i="1"/>
  <c r="BR1548" i="1"/>
  <c r="BR1547" i="1"/>
  <c r="BR1546" i="1"/>
  <c r="BR1545" i="1"/>
  <c r="BR1544" i="1"/>
  <c r="BR1543" i="1"/>
  <c r="BR1542" i="1"/>
  <c r="BR1541" i="1"/>
  <c r="BR1540" i="1"/>
  <c r="BR1539" i="1"/>
  <c r="BR1538" i="1"/>
  <c r="BR1537" i="1"/>
  <c r="BR1536" i="1"/>
  <c r="BR1535" i="1"/>
  <c r="BR1534" i="1"/>
  <c r="BR1533" i="1"/>
  <c r="BR1532" i="1"/>
  <c r="BR1531" i="1"/>
  <c r="BR1530" i="1"/>
  <c r="BR1529" i="1"/>
  <c r="BR1528" i="1"/>
  <c r="BR1527" i="1"/>
  <c r="BR1526" i="1"/>
  <c r="BR1525" i="1"/>
  <c r="BR1524" i="1"/>
  <c r="BR1523" i="1"/>
  <c r="BR1522" i="1"/>
  <c r="BR1521" i="1"/>
  <c r="BR1520" i="1"/>
  <c r="BR1519" i="1"/>
  <c r="BR1518" i="1"/>
  <c r="BR1517" i="1"/>
  <c r="BR1516" i="1"/>
  <c r="BR1515" i="1"/>
  <c r="BR1514" i="1"/>
  <c r="BR1513" i="1"/>
  <c r="BR1512" i="1"/>
  <c r="BR1511" i="1"/>
  <c r="BR1510" i="1"/>
  <c r="BR1509" i="1"/>
  <c r="BR1508" i="1"/>
  <c r="BR1507" i="1"/>
  <c r="BR1506" i="1"/>
  <c r="BR1505" i="1"/>
  <c r="BR1504" i="1"/>
  <c r="BR1503" i="1"/>
  <c r="BR1502" i="1"/>
  <c r="BR1501" i="1"/>
  <c r="BR1500" i="1"/>
  <c r="BR1499" i="1"/>
  <c r="BR1498" i="1"/>
  <c r="BR1497" i="1"/>
  <c r="BR1496" i="1"/>
  <c r="BR1495" i="1"/>
  <c r="BR1494" i="1"/>
  <c r="BR1493" i="1"/>
  <c r="BR1492" i="1"/>
  <c r="BR1491" i="1"/>
  <c r="BR1490" i="1"/>
  <c r="BR1489" i="1"/>
  <c r="BR1488" i="1"/>
  <c r="BR1487" i="1"/>
  <c r="BR1486" i="1"/>
  <c r="BR1485" i="1"/>
  <c r="BR1484" i="1"/>
  <c r="BR1483" i="1"/>
  <c r="BR1482" i="1"/>
  <c r="BR1481" i="1"/>
  <c r="BR1480" i="1"/>
  <c r="BR1479" i="1"/>
  <c r="BR1478" i="1"/>
  <c r="BR1477" i="1"/>
  <c r="BR1476" i="1"/>
  <c r="BR1475" i="1"/>
  <c r="BR1474" i="1"/>
  <c r="BR1473" i="1"/>
  <c r="BR1472" i="1"/>
  <c r="BR1471" i="1"/>
  <c r="BR1470" i="1"/>
  <c r="BR1469" i="1"/>
  <c r="BR1468" i="1"/>
  <c r="BR1467" i="1"/>
  <c r="BR1466" i="1"/>
  <c r="BR1465" i="1"/>
  <c r="BR1464" i="1"/>
  <c r="BR1463" i="1"/>
  <c r="BR1462" i="1"/>
  <c r="BR1461" i="1"/>
  <c r="BR1460" i="1"/>
  <c r="BR1459" i="1"/>
  <c r="BR1458" i="1"/>
  <c r="BR1457" i="1"/>
  <c r="BR1456" i="1"/>
  <c r="BR1455" i="1"/>
  <c r="BR1454" i="1"/>
  <c r="BR1453" i="1"/>
  <c r="BR1452" i="1"/>
  <c r="BR1451" i="1"/>
  <c r="BR1450" i="1"/>
  <c r="BR1449" i="1"/>
  <c r="BR1448" i="1"/>
  <c r="BR1447" i="1"/>
  <c r="BR1446" i="1"/>
  <c r="BR1445" i="1"/>
  <c r="BR1444" i="1"/>
  <c r="BR1443" i="1"/>
  <c r="BR1442" i="1"/>
  <c r="BR1441" i="1"/>
  <c r="BR1440" i="1"/>
  <c r="BR1439" i="1"/>
  <c r="BR1438" i="1"/>
  <c r="BR1437" i="1"/>
  <c r="BR1436" i="1"/>
  <c r="BR1435" i="1"/>
  <c r="BR1434" i="1"/>
  <c r="BR1433" i="1"/>
  <c r="BR1432" i="1"/>
  <c r="BR1431" i="1"/>
  <c r="BR1430" i="1"/>
  <c r="BR1429" i="1"/>
  <c r="BR1428" i="1"/>
  <c r="BR1427" i="1"/>
  <c r="BR1426" i="1"/>
  <c r="BR1425" i="1"/>
  <c r="BR1424" i="1"/>
  <c r="BR1423" i="1"/>
  <c r="BR1422" i="1"/>
  <c r="BR1421" i="1"/>
  <c r="BR1420" i="1"/>
  <c r="BR1419" i="1"/>
  <c r="BR1418" i="1"/>
  <c r="BR1417" i="1"/>
  <c r="BR1416" i="1"/>
  <c r="BR1415" i="1"/>
  <c r="BR1414" i="1"/>
  <c r="BR1413" i="1"/>
  <c r="BR1412" i="1"/>
  <c r="BR1411" i="1"/>
  <c r="BR1410" i="1"/>
  <c r="BR1409" i="1"/>
  <c r="BR1408" i="1"/>
  <c r="BR1407" i="1"/>
  <c r="BR1406" i="1"/>
  <c r="BR1405" i="1"/>
  <c r="BR1404" i="1"/>
  <c r="BR1403" i="1"/>
  <c r="BR1402" i="1"/>
  <c r="BR1401" i="1"/>
  <c r="BR1400" i="1"/>
  <c r="BR1399" i="1"/>
  <c r="BR1398" i="1"/>
  <c r="BR1397" i="1"/>
  <c r="BR1396" i="1"/>
  <c r="BR1395" i="1"/>
  <c r="BR1394" i="1"/>
  <c r="BR1393" i="1"/>
  <c r="BR1392" i="1"/>
  <c r="BR1391" i="1"/>
  <c r="BR1390" i="1"/>
  <c r="BR1389" i="1"/>
  <c r="BR1388" i="1"/>
  <c r="BR1387" i="1"/>
  <c r="BR1386" i="1"/>
  <c r="BR1385" i="1"/>
  <c r="BR1384" i="1"/>
  <c r="BR1383" i="1"/>
  <c r="BR1382" i="1"/>
  <c r="BR1381" i="1"/>
  <c r="BR1380" i="1"/>
  <c r="BR1379" i="1"/>
  <c r="BR1378" i="1"/>
  <c r="BR1377" i="1"/>
  <c r="BR1376" i="1"/>
  <c r="BR1375" i="1"/>
  <c r="BR1374" i="1"/>
  <c r="BR1373" i="1"/>
  <c r="BR1372" i="1"/>
  <c r="BR1371" i="1"/>
  <c r="BR1370" i="1"/>
  <c r="BR1369" i="1"/>
  <c r="BR1368" i="1"/>
  <c r="BR1367" i="1"/>
  <c r="BR1366" i="1"/>
  <c r="BR1365" i="1"/>
  <c r="BR1364" i="1"/>
  <c r="BR1363" i="1"/>
  <c r="BR1362" i="1"/>
  <c r="BR1361" i="1"/>
  <c r="BR1360" i="1"/>
  <c r="BR1359" i="1"/>
  <c r="BR1358" i="1"/>
  <c r="BR1357" i="1"/>
  <c r="BR1356" i="1"/>
  <c r="BR1355" i="1"/>
  <c r="BR1354" i="1"/>
  <c r="BR1353" i="1"/>
  <c r="BR1352" i="1"/>
  <c r="BR1351" i="1"/>
  <c r="BR1350" i="1"/>
  <c r="BR1349" i="1"/>
  <c r="BR1348" i="1"/>
  <c r="BR1347" i="1"/>
  <c r="BR1346" i="1"/>
  <c r="BR1345" i="1"/>
  <c r="BR1344" i="1"/>
  <c r="BR1343" i="1"/>
  <c r="BR1342" i="1"/>
  <c r="BR1341" i="1"/>
  <c r="BR1340" i="1"/>
  <c r="BR1339" i="1"/>
  <c r="BR1338" i="1"/>
  <c r="BR1337" i="1"/>
  <c r="BR1336" i="1"/>
  <c r="BR1335" i="1"/>
  <c r="BR1334" i="1"/>
  <c r="BR1333" i="1"/>
  <c r="BR1332" i="1"/>
  <c r="BR1331" i="1"/>
  <c r="BR1330" i="1"/>
  <c r="BR1329" i="1"/>
  <c r="BR1328" i="1"/>
  <c r="BR1327" i="1"/>
  <c r="BR1326" i="1"/>
  <c r="BR1325" i="1"/>
  <c r="BR1324" i="1"/>
  <c r="BR1323" i="1"/>
  <c r="BR1322" i="1"/>
  <c r="BR1321" i="1"/>
  <c r="BR1320" i="1"/>
  <c r="BR1319" i="1"/>
  <c r="BR1318" i="1"/>
  <c r="BR1317" i="1"/>
  <c r="BR1316" i="1"/>
  <c r="BR1315" i="1"/>
  <c r="BR1314" i="1"/>
  <c r="BR1313" i="1"/>
  <c r="BR1312" i="1"/>
  <c r="BR1311" i="1"/>
  <c r="BR1310" i="1"/>
  <c r="BR1309" i="1"/>
  <c r="BR1308" i="1"/>
  <c r="BR1307" i="1"/>
  <c r="BR1306" i="1"/>
  <c r="BR1305" i="1"/>
  <c r="BR1304" i="1"/>
  <c r="BR1303" i="1"/>
  <c r="BR1302" i="1"/>
  <c r="BR1301" i="1"/>
  <c r="BR1300" i="1"/>
  <c r="BR1299" i="1"/>
  <c r="BR1298" i="1"/>
  <c r="BR1297" i="1"/>
  <c r="BR1296" i="1"/>
  <c r="BR1295" i="1"/>
  <c r="BR1294" i="1"/>
  <c r="BR1293" i="1"/>
  <c r="BR1292" i="1"/>
  <c r="BR1291" i="1"/>
  <c r="BR1290" i="1"/>
  <c r="BR1289" i="1"/>
  <c r="BR1288" i="1"/>
  <c r="BR1287" i="1"/>
  <c r="BR1286" i="1"/>
  <c r="BR1285" i="1"/>
  <c r="BR1284" i="1"/>
  <c r="BR1283" i="1"/>
  <c r="BR1282" i="1"/>
  <c r="BR1281" i="1"/>
  <c r="BR1280" i="1"/>
  <c r="BR1279" i="1"/>
  <c r="BR1278" i="1"/>
  <c r="BR1277" i="1"/>
  <c r="BR1276" i="1"/>
  <c r="BR1275" i="1"/>
  <c r="BR1274" i="1"/>
  <c r="BR1273" i="1"/>
  <c r="BR1272" i="1"/>
  <c r="BR1271" i="1"/>
  <c r="BR1270" i="1"/>
  <c r="BR1269" i="1"/>
  <c r="BR1268" i="1"/>
  <c r="BR1267" i="1"/>
  <c r="BR1266" i="1"/>
  <c r="BR1265" i="1"/>
  <c r="BR1264" i="1"/>
  <c r="BR1263" i="1"/>
  <c r="BR1262" i="1"/>
  <c r="BR1261" i="1"/>
  <c r="BR1260" i="1"/>
  <c r="BR1259" i="1"/>
  <c r="BR1258" i="1"/>
  <c r="BR1257" i="1"/>
  <c r="BR1256" i="1"/>
  <c r="BR1255" i="1"/>
  <c r="BR1254" i="1"/>
  <c r="BR1253" i="1"/>
  <c r="BR1252" i="1"/>
  <c r="BR1251" i="1"/>
  <c r="BR1250" i="1"/>
  <c r="BR1249" i="1"/>
  <c r="BR1248" i="1"/>
  <c r="BR1247" i="1"/>
  <c r="BR1246" i="1"/>
  <c r="BR1245" i="1"/>
  <c r="BR1244" i="1"/>
  <c r="BR1243" i="1"/>
  <c r="BR1242" i="1"/>
  <c r="BR1241" i="1"/>
  <c r="BR1240" i="1"/>
  <c r="BR1239" i="1"/>
  <c r="BR1238" i="1"/>
  <c r="BR1237" i="1"/>
  <c r="BR1236" i="1"/>
  <c r="BR1235" i="1"/>
  <c r="BR1234" i="1"/>
  <c r="BR1233" i="1"/>
  <c r="BR1232" i="1"/>
  <c r="BR1231" i="1"/>
  <c r="BR1230" i="1"/>
  <c r="BR1229" i="1"/>
  <c r="BR1228" i="1"/>
  <c r="BR1227" i="1"/>
  <c r="BR1226" i="1"/>
  <c r="BR1225" i="1"/>
  <c r="BR1224" i="1"/>
  <c r="BR1223" i="1"/>
  <c r="BR1222" i="1"/>
  <c r="BR1221" i="1"/>
  <c r="BR1220" i="1"/>
  <c r="BR1219" i="1"/>
  <c r="BR1218" i="1"/>
  <c r="BR1217" i="1"/>
  <c r="BR1216" i="1"/>
  <c r="BR1215" i="1"/>
  <c r="BR1214" i="1"/>
  <c r="BR1213" i="1"/>
  <c r="BR1212" i="1"/>
  <c r="BR1211" i="1"/>
  <c r="BR1210" i="1"/>
  <c r="BR1209" i="1"/>
  <c r="BR1208" i="1"/>
  <c r="BR1207" i="1"/>
  <c r="BR1206" i="1"/>
  <c r="BR1205" i="1"/>
  <c r="BR1204" i="1"/>
  <c r="BR1203" i="1"/>
  <c r="BR1202" i="1"/>
  <c r="BR1201" i="1"/>
  <c r="BR1200" i="1"/>
  <c r="BR1199" i="1"/>
  <c r="BR1198" i="1"/>
  <c r="BR1197" i="1"/>
  <c r="BR1196" i="1"/>
  <c r="BR1195" i="1"/>
  <c r="BR1194" i="1"/>
  <c r="BR1193" i="1"/>
  <c r="BR1192" i="1"/>
  <c r="BR1191" i="1"/>
  <c r="BR1190" i="1"/>
  <c r="BR1189" i="1"/>
  <c r="BR1188" i="1"/>
  <c r="BR1187" i="1"/>
  <c r="BR1186" i="1"/>
  <c r="BR1185" i="1"/>
  <c r="BR1184" i="1"/>
  <c r="BR1183" i="1"/>
  <c r="BR1182" i="1"/>
  <c r="BR1181" i="1"/>
  <c r="BR1180" i="1"/>
  <c r="BR1179" i="1"/>
  <c r="BR1178" i="1"/>
  <c r="BR1177" i="1"/>
  <c r="BR1176" i="1"/>
  <c r="BR1175" i="1"/>
  <c r="BR1174" i="1"/>
  <c r="BR1173" i="1"/>
  <c r="BR1172" i="1"/>
  <c r="BR1171" i="1"/>
  <c r="BR1170" i="1"/>
  <c r="BR1169" i="1"/>
  <c r="BR1168" i="1"/>
  <c r="BR1167" i="1"/>
  <c r="BR1166" i="1"/>
  <c r="BR1165" i="1"/>
  <c r="BR1164" i="1"/>
  <c r="BR1163" i="1"/>
  <c r="BR1162" i="1"/>
  <c r="BR1161" i="1"/>
  <c r="BR1160" i="1"/>
  <c r="BR1159" i="1"/>
  <c r="BR1158" i="1"/>
  <c r="BR1157" i="1"/>
  <c r="BR1156" i="1"/>
  <c r="BR1155" i="1"/>
  <c r="BR1154" i="1"/>
  <c r="BR1153" i="1"/>
  <c r="BR1152" i="1"/>
  <c r="BR1151" i="1"/>
  <c r="BR1150" i="1"/>
  <c r="BR1149" i="1"/>
  <c r="BR1148" i="1"/>
  <c r="BR1147" i="1"/>
  <c r="BR1146" i="1"/>
  <c r="BR1145" i="1"/>
  <c r="BR1144" i="1"/>
  <c r="BR1143" i="1"/>
  <c r="BR1142" i="1"/>
  <c r="BR1141" i="1"/>
  <c r="BR1140" i="1"/>
  <c r="BR1139" i="1"/>
  <c r="BR1138" i="1"/>
  <c r="BR1137" i="1"/>
  <c r="BR1136" i="1"/>
  <c r="BR1135" i="1"/>
  <c r="BR1134" i="1"/>
  <c r="BR1133" i="1"/>
  <c r="BR1132" i="1"/>
  <c r="BR1131" i="1"/>
  <c r="BR1130" i="1"/>
  <c r="BR1129" i="1"/>
  <c r="BR1128" i="1"/>
  <c r="BR1127" i="1"/>
  <c r="BR1126" i="1"/>
  <c r="BR1125" i="1"/>
  <c r="BR1124" i="1"/>
  <c r="BR1123" i="1"/>
  <c r="BR1122" i="1"/>
  <c r="BR1121" i="1"/>
  <c r="BR1120" i="1"/>
  <c r="BR1119" i="1"/>
  <c r="BR1118" i="1"/>
  <c r="BR1117" i="1"/>
  <c r="BR1116" i="1"/>
  <c r="BR1115" i="1"/>
  <c r="BR1114" i="1"/>
  <c r="BR1113" i="1"/>
  <c r="BR1112" i="1"/>
  <c r="BR1111" i="1"/>
  <c r="BR1110" i="1"/>
  <c r="BR1109" i="1"/>
  <c r="BR1108" i="1"/>
  <c r="BR1107" i="1"/>
  <c r="BR1106" i="1"/>
  <c r="BR1105" i="1"/>
  <c r="BR1104" i="1"/>
  <c r="BR1103" i="1"/>
  <c r="BR1102" i="1"/>
  <c r="BR1101" i="1"/>
  <c r="BR1100" i="1"/>
  <c r="BR1099" i="1"/>
  <c r="BR1098" i="1"/>
  <c r="BR1097" i="1"/>
  <c r="BR1096" i="1"/>
  <c r="BR1095" i="1"/>
  <c r="BR1094" i="1"/>
  <c r="BR1093" i="1"/>
  <c r="BR1092" i="1"/>
  <c r="BR1091" i="1"/>
  <c r="BR1090" i="1"/>
  <c r="BR1089" i="1"/>
  <c r="BR1088" i="1"/>
  <c r="BR1087" i="1"/>
  <c r="BR1086" i="1"/>
  <c r="BR1085" i="1"/>
  <c r="BR1084" i="1"/>
  <c r="BR1083" i="1"/>
  <c r="BR1082" i="1"/>
  <c r="BR1081" i="1"/>
  <c r="BR1080" i="1"/>
  <c r="BR1079" i="1"/>
  <c r="BR1078" i="1"/>
  <c r="BR1077" i="1"/>
  <c r="BR1076" i="1"/>
  <c r="BR1075" i="1"/>
  <c r="BR1074" i="1"/>
  <c r="BR1073" i="1"/>
  <c r="BR1072" i="1"/>
  <c r="BR1071" i="1"/>
  <c r="BR1070" i="1"/>
  <c r="BR1069" i="1"/>
  <c r="BR1068" i="1"/>
  <c r="BR1067" i="1"/>
  <c r="BR1066" i="1"/>
  <c r="BR1065" i="1"/>
  <c r="BR1064" i="1"/>
  <c r="BR1063" i="1"/>
  <c r="BR1062" i="1"/>
  <c r="BR1061" i="1"/>
  <c r="BR1060" i="1"/>
  <c r="BR1059" i="1"/>
  <c r="BR1058" i="1"/>
  <c r="BR1057" i="1"/>
  <c r="BR1056" i="1"/>
  <c r="BR1055" i="1"/>
  <c r="BR1054" i="1"/>
  <c r="BR1053" i="1"/>
  <c r="BR1052" i="1"/>
  <c r="BR1051" i="1"/>
  <c r="BR1050" i="1"/>
  <c r="BR1049" i="1"/>
  <c r="BR1048" i="1"/>
  <c r="BR1047" i="1"/>
  <c r="BR1046" i="1"/>
  <c r="BR1045" i="1"/>
  <c r="BR1044" i="1"/>
  <c r="BR1043" i="1"/>
  <c r="BR1042" i="1"/>
  <c r="BR1041" i="1"/>
  <c r="BR1040" i="1"/>
  <c r="BR1039" i="1"/>
  <c r="BR1038" i="1"/>
  <c r="BR1037" i="1"/>
  <c r="BR1036" i="1"/>
  <c r="BR1035" i="1"/>
  <c r="BR1034" i="1"/>
  <c r="BR1033" i="1"/>
  <c r="BR1032" i="1"/>
  <c r="BR1031" i="1"/>
  <c r="BR1030" i="1"/>
  <c r="BR1029" i="1"/>
  <c r="BR1028" i="1"/>
  <c r="BR1027" i="1"/>
  <c r="BR1026" i="1"/>
  <c r="BR1025" i="1"/>
  <c r="BR1024" i="1"/>
  <c r="BR1023" i="1"/>
  <c r="BR1022" i="1"/>
  <c r="BR1021" i="1"/>
  <c r="BR1020" i="1"/>
  <c r="BR1019" i="1"/>
  <c r="BR1018" i="1"/>
  <c r="BR1017" i="1"/>
  <c r="BR1016" i="1"/>
  <c r="BR1015" i="1"/>
  <c r="BR1014" i="1"/>
  <c r="BR1013" i="1"/>
  <c r="BR1012" i="1"/>
  <c r="BR1011" i="1"/>
  <c r="BR1010" i="1"/>
  <c r="BR1009" i="1"/>
  <c r="BR1008" i="1"/>
  <c r="BR1007" i="1"/>
  <c r="BR1006" i="1"/>
  <c r="BR1005" i="1"/>
  <c r="BR1004" i="1"/>
  <c r="BR1003" i="1"/>
  <c r="BR1002" i="1"/>
  <c r="BR1001" i="1"/>
  <c r="BR1000" i="1"/>
  <c r="BR999" i="1"/>
  <c r="BR998" i="1"/>
  <c r="BR997" i="1"/>
  <c r="BR996" i="1"/>
  <c r="BR995" i="1"/>
  <c r="BR994" i="1"/>
  <c r="BR993" i="1"/>
  <c r="BR992" i="1"/>
  <c r="BR991" i="1"/>
  <c r="BR990" i="1"/>
  <c r="BR989" i="1"/>
  <c r="BR988" i="1"/>
  <c r="BR987" i="1"/>
  <c r="BR986" i="1"/>
  <c r="BR985" i="1"/>
  <c r="BR984" i="1"/>
  <c r="BR983" i="1"/>
  <c r="BR982" i="1"/>
  <c r="BR981" i="1"/>
  <c r="BR980" i="1"/>
  <c r="BR979" i="1"/>
  <c r="BR978" i="1"/>
  <c r="BR977" i="1"/>
  <c r="BR976" i="1"/>
  <c r="BR975" i="1"/>
  <c r="BR974" i="1"/>
  <c r="BR973" i="1"/>
  <c r="BR972" i="1"/>
  <c r="BR971" i="1"/>
  <c r="BR970" i="1"/>
  <c r="BR969" i="1"/>
  <c r="BR968" i="1"/>
  <c r="BR967" i="1"/>
  <c r="BR966" i="1"/>
  <c r="BR965" i="1"/>
  <c r="BR964" i="1"/>
  <c r="BR963" i="1"/>
  <c r="BR962" i="1"/>
  <c r="BR961" i="1"/>
  <c r="BR960" i="1"/>
  <c r="BR959" i="1"/>
  <c r="BR958" i="1"/>
  <c r="BR957" i="1"/>
  <c r="BR956" i="1"/>
  <c r="BR955" i="1"/>
  <c r="BR954" i="1"/>
  <c r="BR953" i="1"/>
  <c r="BR952" i="1"/>
  <c r="BR951" i="1"/>
  <c r="BR950" i="1"/>
  <c r="BR949" i="1"/>
  <c r="BR948" i="1"/>
  <c r="BR947" i="1"/>
  <c r="BR946" i="1"/>
  <c r="BR945" i="1"/>
  <c r="BR944" i="1"/>
  <c r="BR943" i="1"/>
  <c r="BR942" i="1"/>
  <c r="BR941" i="1"/>
  <c r="BR940" i="1"/>
  <c r="BR939" i="1"/>
  <c r="BR938" i="1"/>
  <c r="BR937" i="1"/>
  <c r="BR936" i="1"/>
  <c r="BR935" i="1"/>
  <c r="BR934" i="1"/>
  <c r="BR933" i="1"/>
  <c r="BR932" i="1"/>
  <c r="BR931" i="1"/>
  <c r="BR930" i="1"/>
  <c r="BR929" i="1"/>
  <c r="BR928" i="1"/>
  <c r="BR927" i="1"/>
  <c r="BR926" i="1"/>
  <c r="BR925" i="1"/>
  <c r="BR924" i="1"/>
  <c r="BR923" i="1"/>
  <c r="BR922" i="1"/>
  <c r="BR921" i="1"/>
  <c r="BR920" i="1"/>
  <c r="BR919" i="1"/>
  <c r="BR918" i="1"/>
  <c r="BR917" i="1"/>
  <c r="BR916" i="1"/>
  <c r="BR915" i="1"/>
  <c r="BR914" i="1"/>
  <c r="BR913" i="1"/>
  <c r="BR912" i="1"/>
  <c r="BR911" i="1"/>
  <c r="BR910" i="1"/>
  <c r="BR909" i="1"/>
  <c r="BR908" i="1"/>
  <c r="BR907" i="1"/>
  <c r="BR906" i="1"/>
  <c r="BR905" i="1"/>
  <c r="BR904" i="1"/>
  <c r="BR903" i="1"/>
  <c r="BR902" i="1"/>
  <c r="BR901" i="1"/>
  <c r="BR900" i="1"/>
  <c r="BR899" i="1"/>
  <c r="BR898" i="1"/>
  <c r="BR897" i="1"/>
  <c r="BR896" i="1"/>
  <c r="BR895" i="1"/>
  <c r="BR894" i="1"/>
  <c r="BR893" i="1"/>
  <c r="BR892" i="1"/>
  <c r="BR891" i="1"/>
  <c r="BR890" i="1"/>
  <c r="BR889" i="1"/>
  <c r="BR888" i="1"/>
  <c r="BR887" i="1"/>
  <c r="BR886" i="1"/>
  <c r="BR885" i="1"/>
  <c r="BR884" i="1"/>
  <c r="BR883" i="1"/>
  <c r="BR882" i="1"/>
  <c r="BR881" i="1"/>
  <c r="BR880" i="1"/>
  <c r="BR879" i="1"/>
  <c r="BR878" i="1"/>
  <c r="BR877" i="1"/>
  <c r="BR876" i="1"/>
  <c r="BR875" i="1"/>
  <c r="BR874" i="1"/>
  <c r="BR873" i="1"/>
  <c r="BR872" i="1"/>
  <c r="BR871" i="1"/>
  <c r="BR870" i="1"/>
  <c r="BR869" i="1"/>
  <c r="BR868" i="1"/>
  <c r="BR867" i="1"/>
  <c r="BR866" i="1"/>
  <c r="BR865" i="1"/>
  <c r="BR864" i="1"/>
  <c r="BR863" i="1"/>
  <c r="BR862" i="1"/>
  <c r="BR861" i="1"/>
  <c r="BR860" i="1"/>
  <c r="BR859" i="1"/>
  <c r="BR858" i="1"/>
  <c r="BR857" i="1"/>
  <c r="BR856" i="1"/>
  <c r="BR855" i="1"/>
  <c r="BR854" i="1"/>
  <c r="BR853" i="1"/>
  <c r="BR852" i="1"/>
  <c r="BR851" i="1"/>
  <c r="BR850" i="1"/>
  <c r="BR849" i="1"/>
  <c r="BR848" i="1"/>
  <c r="BR847" i="1"/>
  <c r="BR846" i="1"/>
  <c r="BR845" i="1"/>
  <c r="BR844" i="1"/>
  <c r="BR843" i="1"/>
  <c r="BR842" i="1"/>
  <c r="BR841" i="1"/>
  <c r="BR840" i="1"/>
  <c r="BR839" i="1"/>
  <c r="BR838" i="1"/>
  <c r="BR837" i="1"/>
  <c r="BR836" i="1"/>
  <c r="BR835" i="1"/>
  <c r="BR834" i="1"/>
  <c r="BR833" i="1"/>
  <c r="BR832" i="1"/>
  <c r="E832" i="1"/>
  <c r="D832" i="1"/>
  <c r="BR831" i="1"/>
  <c r="E831" i="1"/>
  <c r="D831" i="1"/>
  <c r="BR830" i="1"/>
  <c r="E830" i="1"/>
  <c r="D830" i="1"/>
  <c r="BR829" i="1"/>
  <c r="E829" i="1"/>
  <c r="D829" i="1"/>
  <c r="BR828" i="1"/>
  <c r="E828" i="1"/>
  <c r="D828" i="1"/>
  <c r="BR827" i="1"/>
  <c r="E827" i="1"/>
  <c r="D827" i="1"/>
  <c r="BR826" i="1"/>
  <c r="E826" i="1"/>
  <c r="D826" i="1"/>
  <c r="BR825" i="1"/>
  <c r="E825" i="1"/>
  <c r="D825" i="1"/>
  <c r="BR824" i="1"/>
  <c r="E824" i="1"/>
  <c r="D824" i="1"/>
  <c r="BR823" i="1"/>
  <c r="E823" i="1"/>
  <c r="D823" i="1"/>
  <c r="BR822" i="1"/>
  <c r="E822" i="1"/>
  <c r="D822" i="1"/>
  <c r="BR821" i="1"/>
  <c r="E821" i="1"/>
  <c r="D821" i="1"/>
  <c r="BR820" i="1"/>
  <c r="E820" i="1"/>
  <c r="D820" i="1"/>
  <c r="BR819" i="1"/>
  <c r="E819" i="1"/>
  <c r="D819" i="1"/>
  <c r="BR818" i="1"/>
  <c r="E818" i="1"/>
  <c r="D818" i="1"/>
  <c r="BR817" i="1"/>
  <c r="E817" i="1"/>
  <c r="D817" i="1"/>
  <c r="BR816" i="1"/>
  <c r="E816" i="1"/>
  <c r="D816" i="1"/>
  <c r="BR815" i="1"/>
  <c r="E815" i="1"/>
  <c r="D815" i="1"/>
  <c r="BR814" i="1"/>
  <c r="E814" i="1"/>
  <c r="D814" i="1"/>
  <c r="BR813" i="1"/>
  <c r="E813" i="1"/>
  <c r="D813" i="1"/>
  <c r="BR812" i="1"/>
  <c r="E812" i="1"/>
  <c r="D812" i="1"/>
  <c r="BR811" i="1"/>
  <c r="E811" i="1"/>
  <c r="D811" i="1"/>
  <c r="BR810" i="1"/>
  <c r="E810" i="1"/>
  <c r="D810" i="1"/>
  <c r="BR809" i="1"/>
  <c r="E809" i="1"/>
  <c r="D809" i="1"/>
  <c r="BR808" i="1"/>
  <c r="E808" i="1"/>
  <c r="D808" i="1"/>
  <c r="BR807" i="1"/>
  <c r="E807" i="1"/>
  <c r="D807" i="1"/>
  <c r="BR806" i="1"/>
  <c r="E806" i="1"/>
  <c r="D806" i="1"/>
  <c r="BR805" i="1"/>
  <c r="E805" i="1"/>
  <c r="D805" i="1"/>
  <c r="BR804" i="1"/>
  <c r="E804" i="1"/>
  <c r="D804" i="1"/>
  <c r="BR803" i="1"/>
  <c r="E803" i="1"/>
  <c r="D803" i="1"/>
  <c r="BR802" i="1"/>
  <c r="E802" i="1"/>
  <c r="D802" i="1"/>
  <c r="BR801" i="1"/>
  <c r="E801" i="1"/>
  <c r="D801" i="1"/>
  <c r="BR800" i="1"/>
  <c r="E800" i="1"/>
  <c r="D800" i="1"/>
  <c r="BR799" i="1"/>
  <c r="E799" i="1"/>
  <c r="D799" i="1"/>
  <c r="BR798" i="1"/>
  <c r="E798" i="1"/>
  <c r="D798" i="1"/>
  <c r="BR797" i="1"/>
  <c r="E797" i="1"/>
  <c r="D797" i="1"/>
  <c r="BR796" i="1"/>
  <c r="E796" i="1"/>
  <c r="D796" i="1"/>
  <c r="BR795" i="1"/>
  <c r="E795" i="1"/>
  <c r="D795" i="1"/>
  <c r="BR794" i="1"/>
  <c r="E794" i="1"/>
  <c r="D794" i="1"/>
  <c r="BR793" i="1"/>
  <c r="E793" i="1"/>
  <c r="D793" i="1"/>
  <c r="BR792" i="1"/>
  <c r="E792" i="1"/>
  <c r="D792" i="1"/>
  <c r="BR791" i="1"/>
  <c r="E791" i="1"/>
  <c r="D791" i="1"/>
  <c r="BR790" i="1"/>
  <c r="E790" i="1"/>
  <c r="D790" i="1"/>
  <c r="BR789" i="1"/>
  <c r="E789" i="1"/>
  <c r="D789" i="1"/>
  <c r="BR788" i="1"/>
  <c r="E788" i="1"/>
  <c r="D788" i="1"/>
  <c r="BR787" i="1"/>
  <c r="E787" i="1"/>
  <c r="D787" i="1"/>
  <c r="BR786" i="1"/>
  <c r="E786" i="1"/>
  <c r="D786" i="1"/>
  <c r="BR785" i="1"/>
  <c r="E785" i="1"/>
  <c r="D785" i="1"/>
  <c r="BR784" i="1"/>
  <c r="E784" i="1"/>
  <c r="D784" i="1"/>
  <c r="BR783" i="1"/>
  <c r="E783" i="1"/>
  <c r="D783" i="1"/>
  <c r="BR782" i="1"/>
  <c r="E782" i="1"/>
  <c r="D782" i="1"/>
  <c r="BR781" i="1"/>
  <c r="E781" i="1"/>
  <c r="D781" i="1"/>
  <c r="BR780" i="1"/>
  <c r="E780" i="1"/>
  <c r="D780" i="1"/>
  <c r="BR779" i="1"/>
  <c r="E779" i="1"/>
  <c r="D779" i="1"/>
  <c r="BR778" i="1"/>
  <c r="E778" i="1"/>
  <c r="D778" i="1"/>
  <c r="BR777" i="1"/>
  <c r="E777" i="1"/>
  <c r="D777" i="1"/>
  <c r="BR776" i="1"/>
  <c r="E776" i="1"/>
  <c r="D776" i="1"/>
  <c r="BR775" i="1"/>
  <c r="E775" i="1"/>
  <c r="D775" i="1"/>
  <c r="BR774" i="1"/>
  <c r="E774" i="1"/>
  <c r="D774" i="1"/>
  <c r="BR773" i="1"/>
  <c r="E773" i="1"/>
  <c r="D773" i="1"/>
  <c r="BR772" i="1"/>
  <c r="E772" i="1"/>
  <c r="D772" i="1"/>
  <c r="BR771" i="1"/>
  <c r="E771" i="1"/>
  <c r="D771" i="1"/>
  <c r="BR770" i="1"/>
  <c r="E770" i="1"/>
  <c r="D770" i="1"/>
  <c r="BR769" i="1"/>
  <c r="E769" i="1"/>
  <c r="D769" i="1"/>
  <c r="BR768" i="1"/>
  <c r="E768" i="1"/>
  <c r="D768" i="1"/>
  <c r="BR767" i="1"/>
  <c r="E767" i="1"/>
  <c r="D767" i="1"/>
  <c r="BR766" i="1"/>
  <c r="E766" i="1"/>
  <c r="D766" i="1"/>
  <c r="BR765" i="1"/>
  <c r="E765" i="1"/>
  <c r="D765" i="1"/>
  <c r="BR764" i="1"/>
  <c r="E764" i="1"/>
  <c r="D764" i="1"/>
  <c r="BR763" i="1"/>
  <c r="E763" i="1"/>
  <c r="D763" i="1"/>
  <c r="BR762" i="1"/>
  <c r="E762" i="1"/>
  <c r="D762" i="1"/>
  <c r="BR761" i="1"/>
  <c r="E761" i="1"/>
  <c r="D761" i="1"/>
  <c r="BR760" i="1"/>
  <c r="E760" i="1"/>
  <c r="D760" i="1"/>
  <c r="BR759" i="1"/>
  <c r="E759" i="1"/>
  <c r="D759" i="1"/>
  <c r="BR758" i="1"/>
  <c r="E758" i="1"/>
  <c r="D758" i="1"/>
  <c r="BR757" i="1"/>
  <c r="E757" i="1"/>
  <c r="D757" i="1"/>
  <c r="BR756" i="1"/>
  <c r="E756" i="1"/>
  <c r="D756" i="1"/>
  <c r="BR755" i="1"/>
  <c r="E755" i="1"/>
  <c r="D755" i="1"/>
  <c r="BR754" i="1"/>
  <c r="E754" i="1"/>
  <c r="D754" i="1"/>
  <c r="BR753" i="1"/>
  <c r="E753" i="1"/>
  <c r="D753" i="1"/>
  <c r="BR752" i="1"/>
  <c r="E752" i="1"/>
  <c r="D752" i="1"/>
  <c r="BR751" i="1"/>
  <c r="E751" i="1"/>
  <c r="D751" i="1"/>
  <c r="BR750" i="1"/>
  <c r="E750" i="1"/>
  <c r="D750" i="1"/>
  <c r="BR749" i="1"/>
  <c r="E749" i="1"/>
  <c r="D749" i="1"/>
  <c r="BR748" i="1"/>
  <c r="E748" i="1"/>
  <c r="D748" i="1"/>
  <c r="BR747" i="1"/>
  <c r="E747" i="1"/>
  <c r="D747" i="1"/>
  <c r="BR746" i="1"/>
  <c r="E746" i="1"/>
  <c r="D746" i="1"/>
  <c r="BR745" i="1"/>
  <c r="E745" i="1"/>
  <c r="D745" i="1"/>
  <c r="BR744" i="1"/>
  <c r="E744" i="1"/>
  <c r="D744" i="1"/>
  <c r="BR743" i="1"/>
  <c r="E743" i="1"/>
  <c r="D743" i="1"/>
  <c r="BR742" i="1"/>
  <c r="E742" i="1"/>
  <c r="D742" i="1"/>
  <c r="BR741" i="1"/>
  <c r="E741" i="1"/>
  <c r="D741" i="1"/>
  <c r="BR740" i="1"/>
  <c r="E740" i="1"/>
  <c r="D740" i="1"/>
  <c r="BR739" i="1"/>
  <c r="E739" i="1"/>
  <c r="D739" i="1"/>
  <c r="BR738" i="1"/>
  <c r="E738" i="1"/>
  <c r="D738" i="1"/>
  <c r="BR737" i="1"/>
  <c r="E737" i="1"/>
  <c r="D737" i="1"/>
  <c r="BR736" i="1"/>
  <c r="E736" i="1"/>
  <c r="D736" i="1"/>
  <c r="BR735" i="1"/>
  <c r="E735" i="1"/>
  <c r="D735" i="1"/>
  <c r="BR734" i="1"/>
  <c r="E734" i="1"/>
  <c r="D734" i="1"/>
  <c r="BR733" i="1"/>
  <c r="E733" i="1"/>
  <c r="D733" i="1"/>
  <c r="BR732" i="1"/>
  <c r="E732" i="1"/>
  <c r="D732" i="1"/>
  <c r="BR731" i="1"/>
  <c r="E731" i="1"/>
  <c r="D731" i="1"/>
  <c r="BR730" i="1"/>
  <c r="E730" i="1"/>
  <c r="D730" i="1"/>
  <c r="BR729" i="1"/>
  <c r="E729" i="1"/>
  <c r="D729" i="1"/>
  <c r="BR728" i="1"/>
  <c r="E728" i="1"/>
  <c r="D728" i="1"/>
  <c r="BR727" i="1"/>
  <c r="E727" i="1"/>
  <c r="D727" i="1"/>
  <c r="BR726" i="1"/>
  <c r="E726" i="1"/>
  <c r="D726" i="1"/>
  <c r="BR725" i="1"/>
  <c r="E725" i="1"/>
  <c r="D725" i="1"/>
  <c r="BR724" i="1"/>
  <c r="E724" i="1"/>
  <c r="D724" i="1"/>
  <c r="BR723" i="1"/>
  <c r="E723" i="1"/>
  <c r="D723" i="1"/>
  <c r="BR722" i="1"/>
  <c r="E722" i="1"/>
  <c r="D722" i="1"/>
  <c r="BR721" i="1"/>
  <c r="E721" i="1"/>
  <c r="D721" i="1"/>
  <c r="BR720" i="1"/>
  <c r="E720" i="1"/>
  <c r="D720" i="1"/>
  <c r="BR719" i="1"/>
  <c r="E719" i="1"/>
  <c r="D719" i="1"/>
  <c r="BR718" i="1"/>
  <c r="E718" i="1"/>
  <c r="D718" i="1"/>
  <c r="BR717" i="1"/>
  <c r="E717" i="1"/>
  <c r="D717" i="1"/>
  <c r="BR716" i="1"/>
  <c r="E716" i="1"/>
  <c r="D716" i="1"/>
  <c r="BR715" i="1"/>
  <c r="E715" i="1"/>
  <c r="D715" i="1"/>
  <c r="BR714" i="1"/>
  <c r="E714" i="1"/>
  <c r="D714" i="1"/>
  <c r="BR713" i="1"/>
  <c r="E713" i="1"/>
  <c r="D713" i="1"/>
  <c r="BR712" i="1"/>
  <c r="E712" i="1"/>
  <c r="D712" i="1"/>
  <c r="BR711" i="1"/>
  <c r="E711" i="1"/>
  <c r="D711" i="1"/>
  <c r="BR710" i="1"/>
  <c r="E710" i="1"/>
  <c r="D710" i="1"/>
  <c r="BR709" i="1"/>
  <c r="E709" i="1"/>
  <c r="D709" i="1"/>
  <c r="BR708" i="1"/>
  <c r="E708" i="1"/>
  <c r="D708" i="1"/>
  <c r="BR707" i="1"/>
  <c r="E707" i="1"/>
  <c r="D707" i="1"/>
  <c r="BR706" i="1"/>
  <c r="E706" i="1"/>
  <c r="D706" i="1"/>
  <c r="BR705" i="1"/>
  <c r="E705" i="1"/>
  <c r="D705" i="1"/>
  <c r="BR704" i="1"/>
  <c r="E704" i="1"/>
  <c r="D704" i="1"/>
  <c r="BR703" i="1"/>
  <c r="E703" i="1"/>
  <c r="D703" i="1"/>
  <c r="BR702" i="1"/>
  <c r="E702" i="1"/>
  <c r="D702" i="1"/>
  <c r="BR701" i="1"/>
  <c r="E701" i="1"/>
  <c r="D701" i="1"/>
  <c r="BR700" i="1"/>
  <c r="E700" i="1"/>
  <c r="D700" i="1"/>
  <c r="BR699" i="1"/>
  <c r="E699" i="1"/>
  <c r="D699" i="1"/>
  <c r="BR698" i="1"/>
  <c r="E698" i="1"/>
  <c r="D698" i="1"/>
  <c r="BR697" i="1"/>
  <c r="E697" i="1"/>
  <c r="D697" i="1"/>
  <c r="BR696" i="1"/>
  <c r="E696" i="1"/>
  <c r="D696" i="1"/>
  <c r="BR695" i="1"/>
  <c r="E695" i="1"/>
  <c r="D695" i="1"/>
  <c r="BR694" i="1"/>
  <c r="E694" i="1"/>
  <c r="D694" i="1"/>
  <c r="BR693" i="1"/>
  <c r="E693" i="1"/>
  <c r="D693" i="1"/>
  <c r="BR692" i="1"/>
  <c r="E692" i="1"/>
  <c r="D692" i="1"/>
  <c r="BR691" i="1"/>
  <c r="E691" i="1"/>
  <c r="D691" i="1"/>
  <c r="BR690" i="1"/>
  <c r="E690" i="1"/>
  <c r="D690" i="1"/>
  <c r="BR689" i="1"/>
  <c r="E689" i="1"/>
  <c r="D689" i="1"/>
  <c r="BR688" i="1"/>
  <c r="E688" i="1"/>
  <c r="D688" i="1"/>
  <c r="BR687" i="1"/>
  <c r="E687" i="1"/>
  <c r="D687" i="1"/>
  <c r="BR686" i="1"/>
  <c r="E686" i="1"/>
  <c r="D686" i="1"/>
  <c r="BR685" i="1"/>
  <c r="E685" i="1"/>
  <c r="D685" i="1"/>
  <c r="BR684" i="1"/>
  <c r="E684" i="1"/>
  <c r="D684" i="1"/>
  <c r="BR683" i="1"/>
  <c r="E683" i="1"/>
  <c r="D683" i="1"/>
  <c r="BR682" i="1"/>
  <c r="E682" i="1"/>
  <c r="D682" i="1"/>
  <c r="BR681" i="1"/>
  <c r="E681" i="1"/>
  <c r="D681" i="1"/>
  <c r="BR680" i="1"/>
  <c r="E680" i="1"/>
  <c r="D680" i="1"/>
  <c r="BR679" i="1"/>
  <c r="E679" i="1"/>
  <c r="D679" i="1"/>
  <c r="BR678" i="1"/>
  <c r="E678" i="1"/>
  <c r="D678" i="1"/>
  <c r="BR677" i="1"/>
  <c r="E677" i="1"/>
  <c r="D677" i="1"/>
  <c r="BR676" i="1"/>
  <c r="E676" i="1"/>
  <c r="D676" i="1"/>
  <c r="BR675" i="1"/>
  <c r="E675" i="1"/>
  <c r="D675" i="1"/>
  <c r="BR674" i="1"/>
  <c r="E674" i="1"/>
  <c r="D674" i="1"/>
  <c r="BR673" i="1"/>
  <c r="E673" i="1"/>
  <c r="D673" i="1"/>
  <c r="BR672" i="1"/>
  <c r="E672" i="1"/>
  <c r="D672" i="1"/>
  <c r="BR671" i="1"/>
  <c r="E671" i="1"/>
  <c r="D671" i="1"/>
  <c r="BR670" i="1"/>
  <c r="E670" i="1"/>
  <c r="D670" i="1"/>
  <c r="BR669" i="1"/>
  <c r="E669" i="1"/>
  <c r="D669" i="1"/>
  <c r="BR668" i="1"/>
  <c r="E668" i="1"/>
  <c r="D668" i="1"/>
  <c r="BR667" i="1"/>
  <c r="E667" i="1"/>
  <c r="D667" i="1"/>
  <c r="BR666" i="1"/>
  <c r="E666" i="1"/>
  <c r="D666" i="1"/>
  <c r="BR665" i="1"/>
  <c r="E665" i="1"/>
  <c r="D665" i="1"/>
  <c r="BR664" i="1"/>
  <c r="E664" i="1"/>
  <c r="D664" i="1"/>
  <c r="BR663" i="1"/>
  <c r="E663" i="1"/>
  <c r="D663" i="1"/>
  <c r="BR662" i="1"/>
  <c r="E662" i="1"/>
  <c r="D662" i="1"/>
  <c r="BR661" i="1"/>
  <c r="E661" i="1"/>
  <c r="D661" i="1"/>
  <c r="BR660" i="1"/>
  <c r="E660" i="1"/>
  <c r="D660" i="1"/>
  <c r="BR659" i="1"/>
  <c r="E659" i="1"/>
  <c r="D659" i="1"/>
  <c r="BR658" i="1"/>
  <c r="E658" i="1"/>
  <c r="D658" i="1"/>
  <c r="BR657" i="1"/>
  <c r="E657" i="1"/>
  <c r="D657" i="1"/>
  <c r="BR656" i="1"/>
  <c r="E656" i="1"/>
  <c r="D656" i="1"/>
  <c r="BR655" i="1"/>
  <c r="E655" i="1"/>
  <c r="D655" i="1"/>
  <c r="BR654" i="1"/>
  <c r="E654" i="1"/>
  <c r="D654" i="1"/>
  <c r="BR653" i="1"/>
  <c r="E653" i="1"/>
  <c r="D653" i="1"/>
  <c r="BR652" i="1"/>
  <c r="E652" i="1"/>
  <c r="D652" i="1"/>
  <c r="BR651" i="1"/>
  <c r="E651" i="1"/>
  <c r="D651" i="1"/>
  <c r="BR650" i="1"/>
  <c r="E650" i="1"/>
  <c r="D650" i="1"/>
  <c r="BR649" i="1"/>
  <c r="E649" i="1"/>
  <c r="D649" i="1"/>
  <c r="BR648" i="1"/>
  <c r="E648" i="1"/>
  <c r="D648" i="1"/>
  <c r="BR647" i="1"/>
  <c r="E647" i="1"/>
  <c r="D647" i="1"/>
  <c r="BR646" i="1"/>
  <c r="E646" i="1"/>
  <c r="D646" i="1"/>
  <c r="BR645" i="1"/>
  <c r="E645" i="1"/>
  <c r="D645" i="1"/>
  <c r="BR644" i="1"/>
  <c r="E644" i="1"/>
  <c r="D644" i="1"/>
  <c r="BR643" i="1"/>
  <c r="E643" i="1"/>
  <c r="D643" i="1"/>
  <c r="BR642" i="1"/>
  <c r="E642" i="1"/>
  <c r="D642" i="1"/>
  <c r="BR641" i="1"/>
  <c r="E641" i="1"/>
  <c r="D641" i="1"/>
  <c r="BR640" i="1"/>
  <c r="E640" i="1"/>
  <c r="D640" i="1"/>
  <c r="BR639" i="1"/>
  <c r="E639" i="1"/>
  <c r="D639" i="1"/>
  <c r="BR638" i="1"/>
  <c r="E638" i="1"/>
  <c r="D638" i="1"/>
  <c r="BR637" i="1"/>
  <c r="E637" i="1"/>
  <c r="D637" i="1"/>
  <c r="BR636" i="1"/>
  <c r="E636" i="1"/>
  <c r="D636" i="1"/>
  <c r="BR635" i="1"/>
  <c r="E635" i="1"/>
  <c r="D635" i="1"/>
  <c r="BR634" i="1"/>
  <c r="E634" i="1"/>
  <c r="D634" i="1"/>
  <c r="BR633" i="1"/>
  <c r="E633" i="1"/>
  <c r="D633" i="1"/>
  <c r="BR632" i="1"/>
  <c r="E632" i="1"/>
  <c r="D632" i="1"/>
  <c r="BR631" i="1"/>
  <c r="BR630" i="1"/>
  <c r="BR629" i="1"/>
  <c r="BR628" i="1"/>
  <c r="BR627" i="1"/>
  <c r="BR626" i="1"/>
  <c r="BR625" i="1"/>
  <c r="BR624" i="1"/>
  <c r="J624" i="1"/>
  <c r="BR623" i="1"/>
  <c r="BR622" i="1"/>
  <c r="BR621" i="1"/>
  <c r="BR620" i="1"/>
  <c r="BR619" i="1"/>
  <c r="AT619" i="1"/>
  <c r="AS619" i="1"/>
  <c r="AR619" i="1"/>
  <c r="AQ619" i="1"/>
  <c r="AP619" i="1"/>
  <c r="AO619" i="1"/>
  <c r="AN619" i="1"/>
  <c r="AM619" i="1"/>
  <c r="AL619" i="1"/>
  <c r="AK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BR618" i="1"/>
  <c r="AT618" i="1"/>
  <c r="AS618" i="1"/>
  <c r="AR618" i="1"/>
  <c r="AQ618" i="1"/>
  <c r="AP618" i="1"/>
  <c r="AO618" i="1"/>
  <c r="AN618" i="1"/>
  <c r="AM618" i="1"/>
  <c r="AL618" i="1"/>
  <c r="AK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BR617" i="1"/>
  <c r="AT617" i="1"/>
  <c r="AS617" i="1"/>
  <c r="AR617" i="1"/>
  <c r="AQ617" i="1"/>
  <c r="AP617" i="1"/>
  <c r="AO617" i="1"/>
  <c r="AN617" i="1"/>
  <c r="AM617" i="1"/>
  <c r="AL617" i="1"/>
  <c r="AK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BR616" i="1"/>
  <c r="AT616" i="1"/>
  <c r="AS616" i="1"/>
  <c r="AR616" i="1"/>
  <c r="AQ616" i="1"/>
  <c r="AP616" i="1"/>
  <c r="AO616" i="1"/>
  <c r="AN616" i="1"/>
  <c r="AM616" i="1"/>
  <c r="AL616" i="1"/>
  <c r="AK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BR615" i="1"/>
  <c r="AT615" i="1"/>
  <c r="AS615" i="1"/>
  <c r="AR615" i="1"/>
  <c r="AQ615" i="1"/>
  <c r="AP615" i="1"/>
  <c r="AO615" i="1"/>
  <c r="AN615" i="1"/>
  <c r="AM615" i="1"/>
  <c r="AL615" i="1"/>
  <c r="AK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BR614" i="1"/>
  <c r="AT614" i="1"/>
  <c r="AS614" i="1"/>
  <c r="AR614" i="1"/>
  <c r="AQ614" i="1"/>
  <c r="AP614" i="1"/>
  <c r="AO614" i="1"/>
  <c r="AN614" i="1"/>
  <c r="AM614" i="1"/>
  <c r="AL614" i="1"/>
  <c r="AK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BR613" i="1"/>
  <c r="AT613" i="1"/>
  <c r="AS613" i="1"/>
  <c r="AR613" i="1"/>
  <c r="AQ613" i="1"/>
  <c r="AP613" i="1"/>
  <c r="AO613" i="1"/>
  <c r="AN613" i="1"/>
  <c r="AM613" i="1"/>
  <c r="AL613" i="1"/>
  <c r="AK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BR612" i="1"/>
  <c r="AT612" i="1"/>
  <c r="AS612" i="1"/>
  <c r="AR612" i="1"/>
  <c r="AQ612" i="1"/>
  <c r="AP612" i="1"/>
  <c r="AO612" i="1"/>
  <c r="AN612" i="1"/>
  <c r="AM612" i="1"/>
  <c r="AL612" i="1"/>
  <c r="AK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BR611" i="1"/>
  <c r="AT611" i="1"/>
  <c r="AS611" i="1"/>
  <c r="AR611" i="1"/>
  <c r="AQ611" i="1"/>
  <c r="AP611" i="1"/>
  <c r="AO611" i="1"/>
  <c r="AN611" i="1"/>
  <c r="AM611" i="1"/>
  <c r="AL611" i="1"/>
  <c r="AK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BR610" i="1"/>
  <c r="AT610" i="1"/>
  <c r="AS610" i="1"/>
  <c r="AR610" i="1"/>
  <c r="AQ610" i="1"/>
  <c r="AP610" i="1"/>
  <c r="AO610" i="1"/>
  <c r="AN610" i="1"/>
  <c r="AM610" i="1"/>
  <c r="AL610" i="1"/>
  <c r="AK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BR609" i="1"/>
  <c r="AT609" i="1"/>
  <c r="AS609" i="1"/>
  <c r="AR609" i="1"/>
  <c r="AQ609" i="1"/>
  <c r="AP609" i="1"/>
  <c r="AO609" i="1"/>
  <c r="AN609" i="1"/>
  <c r="AM609" i="1"/>
  <c r="AL609" i="1"/>
  <c r="AK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BR608" i="1"/>
  <c r="AT608" i="1"/>
  <c r="AS608" i="1"/>
  <c r="AR608" i="1"/>
  <c r="AQ608" i="1"/>
  <c r="AP608" i="1"/>
  <c r="AO608" i="1"/>
  <c r="AN608" i="1"/>
  <c r="AM608" i="1"/>
  <c r="AL608" i="1"/>
  <c r="AK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BR607" i="1"/>
  <c r="AT607" i="1"/>
  <c r="AS607" i="1"/>
  <c r="AR607" i="1"/>
  <c r="AQ607" i="1"/>
  <c r="AP607" i="1"/>
  <c r="AO607" i="1"/>
  <c r="AN607" i="1"/>
  <c r="AM607" i="1"/>
  <c r="AL607" i="1"/>
  <c r="AK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BR606" i="1"/>
  <c r="AT606" i="1"/>
  <c r="AS606" i="1"/>
  <c r="AR606" i="1"/>
  <c r="AQ606" i="1"/>
  <c r="AP606" i="1"/>
  <c r="AO606" i="1"/>
  <c r="AN606" i="1"/>
  <c r="AM606" i="1"/>
  <c r="AL606" i="1"/>
  <c r="AK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BR605" i="1"/>
  <c r="AT605" i="1"/>
  <c r="AS605" i="1"/>
  <c r="AR605" i="1"/>
  <c r="AQ605" i="1"/>
  <c r="AP605" i="1"/>
  <c r="AO605" i="1"/>
  <c r="AN605" i="1"/>
  <c r="AM605" i="1"/>
  <c r="AL605" i="1"/>
  <c r="AK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BR604" i="1"/>
  <c r="AT604" i="1"/>
  <c r="AS604" i="1"/>
  <c r="AR604" i="1"/>
  <c r="AQ604" i="1"/>
  <c r="AP604" i="1"/>
  <c r="AO604" i="1"/>
  <c r="AN604" i="1"/>
  <c r="AM604" i="1"/>
  <c r="AL604" i="1"/>
  <c r="AK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BR603" i="1"/>
  <c r="AT603" i="1"/>
  <c r="AS603" i="1"/>
  <c r="AR603" i="1"/>
  <c r="AQ603" i="1"/>
  <c r="AP603" i="1"/>
  <c r="AO603" i="1"/>
  <c r="AN603" i="1"/>
  <c r="AM603" i="1"/>
  <c r="AL603" i="1"/>
  <c r="AK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BR602" i="1"/>
  <c r="AT602" i="1"/>
  <c r="AS602" i="1"/>
  <c r="AR602" i="1"/>
  <c r="AQ602" i="1"/>
  <c r="AP602" i="1"/>
  <c r="AO602" i="1"/>
  <c r="AN602" i="1"/>
  <c r="AM602" i="1"/>
  <c r="AL602" i="1"/>
  <c r="AK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BR601" i="1"/>
  <c r="AT601" i="1"/>
  <c r="AS601" i="1"/>
  <c r="AR601" i="1"/>
  <c r="AQ601" i="1"/>
  <c r="AP601" i="1"/>
  <c r="AO601" i="1"/>
  <c r="AN601" i="1"/>
  <c r="AM601" i="1"/>
  <c r="AL601" i="1"/>
  <c r="AK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BR600" i="1"/>
  <c r="AT600" i="1"/>
  <c r="AS600" i="1"/>
  <c r="AR600" i="1"/>
  <c r="AQ600" i="1"/>
  <c r="AP600" i="1"/>
  <c r="AO600" i="1"/>
  <c r="AN600" i="1"/>
  <c r="AM600" i="1"/>
  <c r="AL600" i="1"/>
  <c r="AK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BR599" i="1"/>
  <c r="AT599" i="1"/>
  <c r="AS599" i="1"/>
  <c r="AR599" i="1"/>
  <c r="AQ599" i="1"/>
  <c r="AP599" i="1"/>
  <c r="AO599" i="1"/>
  <c r="AN599" i="1"/>
  <c r="AM599" i="1"/>
  <c r="AL599" i="1"/>
  <c r="AK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BR598" i="1"/>
  <c r="AT598" i="1"/>
  <c r="AS598" i="1"/>
  <c r="AR598" i="1"/>
  <c r="AQ598" i="1"/>
  <c r="AP598" i="1"/>
  <c r="AO598" i="1"/>
  <c r="AN598" i="1"/>
  <c r="AM598" i="1"/>
  <c r="AL598" i="1"/>
  <c r="AK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BR597" i="1"/>
  <c r="AT597" i="1"/>
  <c r="AS597" i="1"/>
  <c r="AR597" i="1"/>
  <c r="AQ597" i="1"/>
  <c r="AP597" i="1"/>
  <c r="AO597" i="1"/>
  <c r="AN597" i="1"/>
  <c r="AM597" i="1"/>
  <c r="AL597" i="1"/>
  <c r="AK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BR596" i="1"/>
  <c r="AT596" i="1"/>
  <c r="AS596" i="1"/>
  <c r="AR596" i="1"/>
  <c r="AQ596" i="1"/>
  <c r="AP596" i="1"/>
  <c r="AO596" i="1"/>
  <c r="AN596" i="1"/>
  <c r="AM596" i="1"/>
  <c r="AL596" i="1"/>
  <c r="AK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BR595" i="1"/>
  <c r="AT595" i="1"/>
  <c r="AS595" i="1"/>
  <c r="AR595" i="1"/>
  <c r="AQ595" i="1"/>
  <c r="AP595" i="1"/>
  <c r="AO595" i="1"/>
  <c r="AN595" i="1"/>
  <c r="AM595" i="1"/>
  <c r="AL595" i="1"/>
  <c r="AK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BR594" i="1"/>
  <c r="AT594" i="1"/>
  <c r="AS594" i="1"/>
  <c r="AR594" i="1"/>
  <c r="AQ594" i="1"/>
  <c r="AP594" i="1"/>
  <c r="AO594" i="1"/>
  <c r="AN594" i="1"/>
  <c r="AM594" i="1"/>
  <c r="AL594" i="1"/>
  <c r="AK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BR593" i="1"/>
  <c r="AT593" i="1"/>
  <c r="AS593" i="1"/>
  <c r="AR593" i="1"/>
  <c r="AQ593" i="1"/>
  <c r="AP593" i="1"/>
  <c r="AO593" i="1"/>
  <c r="AN593" i="1"/>
  <c r="AM593" i="1"/>
  <c r="AL593" i="1"/>
  <c r="AK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BR592" i="1"/>
  <c r="AT592" i="1"/>
  <c r="AS592" i="1"/>
  <c r="AR592" i="1"/>
  <c r="AQ592" i="1"/>
  <c r="AP592" i="1"/>
  <c r="AO592" i="1"/>
  <c r="AN592" i="1"/>
  <c r="AM592" i="1"/>
  <c r="AL592" i="1"/>
  <c r="AK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BR591" i="1"/>
  <c r="AT591" i="1"/>
  <c r="AS591" i="1"/>
  <c r="AR591" i="1"/>
  <c r="AQ591" i="1"/>
  <c r="AP591" i="1"/>
  <c r="AO591" i="1"/>
  <c r="AN591" i="1"/>
  <c r="AM591" i="1"/>
  <c r="AL591" i="1"/>
  <c r="AK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BR590" i="1"/>
  <c r="AT590" i="1"/>
  <c r="AS590" i="1"/>
  <c r="AR590" i="1"/>
  <c r="AQ590" i="1"/>
  <c r="AP590" i="1"/>
  <c r="AO590" i="1"/>
  <c r="AN590" i="1"/>
  <c r="AM590" i="1"/>
  <c r="AL590" i="1"/>
  <c r="AK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BR589" i="1"/>
  <c r="AT589" i="1"/>
  <c r="AS589" i="1"/>
  <c r="AR589" i="1"/>
  <c r="AQ589" i="1"/>
  <c r="AP589" i="1"/>
  <c r="AO589" i="1"/>
  <c r="AN589" i="1"/>
  <c r="AM589" i="1"/>
  <c r="AL589" i="1"/>
  <c r="AK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BR588" i="1"/>
  <c r="AT588" i="1"/>
  <c r="AS588" i="1"/>
  <c r="AR588" i="1"/>
  <c r="AQ588" i="1"/>
  <c r="AP588" i="1"/>
  <c r="AO588" i="1"/>
  <c r="AN588" i="1"/>
  <c r="AM588" i="1"/>
  <c r="AL588" i="1"/>
  <c r="AK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BR587" i="1"/>
  <c r="AT587" i="1"/>
  <c r="AS587" i="1"/>
  <c r="AR587" i="1"/>
  <c r="AQ587" i="1"/>
  <c r="AP587" i="1"/>
  <c r="AO587" i="1"/>
  <c r="AN587" i="1"/>
  <c r="AM587" i="1"/>
  <c r="AL587" i="1"/>
  <c r="AK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BR586" i="1"/>
  <c r="AT586" i="1"/>
  <c r="AS586" i="1"/>
  <c r="AR586" i="1"/>
  <c r="AQ586" i="1"/>
  <c r="AP586" i="1"/>
  <c r="AO586" i="1"/>
  <c r="AN586" i="1"/>
  <c r="AM586" i="1"/>
  <c r="AL586" i="1"/>
  <c r="AK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BR585" i="1"/>
  <c r="AT585" i="1"/>
  <c r="AS585" i="1"/>
  <c r="AR585" i="1"/>
  <c r="AQ585" i="1"/>
  <c r="AP585" i="1"/>
  <c r="AO585" i="1"/>
  <c r="AN585" i="1"/>
  <c r="AM585" i="1"/>
  <c r="AL585" i="1"/>
  <c r="AK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BR584" i="1"/>
  <c r="AT584" i="1"/>
  <c r="AS584" i="1"/>
  <c r="AR584" i="1"/>
  <c r="AQ584" i="1"/>
  <c r="AP584" i="1"/>
  <c r="AO584" i="1"/>
  <c r="AN584" i="1"/>
  <c r="AM584" i="1"/>
  <c r="AL584" i="1"/>
  <c r="AK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BR583" i="1"/>
  <c r="AT583" i="1"/>
  <c r="AS583" i="1"/>
  <c r="AR583" i="1"/>
  <c r="AQ583" i="1"/>
  <c r="AP583" i="1"/>
  <c r="AO583" i="1"/>
  <c r="AN583" i="1"/>
  <c r="AM583" i="1"/>
  <c r="AL583" i="1"/>
  <c r="AK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BR582" i="1"/>
  <c r="AT582" i="1"/>
  <c r="AS582" i="1"/>
  <c r="AR582" i="1"/>
  <c r="AQ582" i="1"/>
  <c r="AP582" i="1"/>
  <c r="AO582" i="1"/>
  <c r="AN582" i="1"/>
  <c r="AM582" i="1"/>
  <c r="AL582" i="1"/>
  <c r="AK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BR581" i="1"/>
  <c r="AT581" i="1"/>
  <c r="AS581" i="1"/>
  <c r="AR581" i="1"/>
  <c r="AQ581" i="1"/>
  <c r="AP581" i="1"/>
  <c r="AO581" i="1"/>
  <c r="AN581" i="1"/>
  <c r="AM581" i="1"/>
  <c r="AL581" i="1"/>
  <c r="AK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BR580" i="1"/>
  <c r="AT580" i="1"/>
  <c r="AS580" i="1"/>
  <c r="AR580" i="1"/>
  <c r="AQ580" i="1"/>
  <c r="AP580" i="1"/>
  <c r="AO580" i="1"/>
  <c r="AN580" i="1"/>
  <c r="AM580" i="1"/>
  <c r="AL580" i="1"/>
  <c r="AK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BR579" i="1"/>
  <c r="AT579" i="1"/>
  <c r="AS579" i="1"/>
  <c r="AR579" i="1"/>
  <c r="AQ579" i="1"/>
  <c r="AP579" i="1"/>
  <c r="AO579" i="1"/>
  <c r="AN579" i="1"/>
  <c r="AM579" i="1"/>
  <c r="AL579" i="1"/>
  <c r="AK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BR578" i="1"/>
  <c r="AT578" i="1"/>
  <c r="AS578" i="1"/>
  <c r="AR578" i="1"/>
  <c r="AQ578" i="1"/>
  <c r="AP578" i="1"/>
  <c r="AO578" i="1"/>
  <c r="AN578" i="1"/>
  <c r="AM578" i="1"/>
  <c r="AL578" i="1"/>
  <c r="AK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BR577" i="1"/>
  <c r="AT577" i="1"/>
  <c r="AS577" i="1"/>
  <c r="AR577" i="1"/>
  <c r="AQ577" i="1"/>
  <c r="AP577" i="1"/>
  <c r="AO577" i="1"/>
  <c r="AN577" i="1"/>
  <c r="AM577" i="1"/>
  <c r="AL577" i="1"/>
  <c r="AK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BR576" i="1"/>
  <c r="AT576" i="1"/>
  <c r="AS576" i="1"/>
  <c r="AR576" i="1"/>
  <c r="AQ576" i="1"/>
  <c r="AP576" i="1"/>
  <c r="AO576" i="1"/>
  <c r="AN576" i="1"/>
  <c r="AM576" i="1"/>
  <c r="AL576" i="1"/>
  <c r="AK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BR575" i="1"/>
  <c r="AT575" i="1"/>
  <c r="AS575" i="1"/>
  <c r="AR575" i="1"/>
  <c r="AQ575" i="1"/>
  <c r="AP575" i="1"/>
  <c r="AO575" i="1"/>
  <c r="AN575" i="1"/>
  <c r="AM575" i="1"/>
  <c r="AL575" i="1"/>
  <c r="AK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BR574" i="1"/>
  <c r="AT574" i="1"/>
  <c r="AS574" i="1"/>
  <c r="AR574" i="1"/>
  <c r="AQ574" i="1"/>
  <c r="AP574" i="1"/>
  <c r="AO574" i="1"/>
  <c r="AN574" i="1"/>
  <c r="AM574" i="1"/>
  <c r="AL574" i="1"/>
  <c r="AK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BR573" i="1"/>
  <c r="AT573" i="1"/>
  <c r="AS573" i="1"/>
  <c r="AR573" i="1"/>
  <c r="AQ573" i="1"/>
  <c r="AP573" i="1"/>
  <c r="AO573" i="1"/>
  <c r="AN573" i="1"/>
  <c r="AM573" i="1"/>
  <c r="AL573" i="1"/>
  <c r="AK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BR572" i="1"/>
  <c r="AT572" i="1"/>
  <c r="AS572" i="1"/>
  <c r="AR572" i="1"/>
  <c r="AQ572" i="1"/>
  <c r="AP572" i="1"/>
  <c r="AO572" i="1"/>
  <c r="AN572" i="1"/>
  <c r="AM572" i="1"/>
  <c r="AL572" i="1"/>
  <c r="AK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BR571" i="1"/>
  <c r="AT571" i="1"/>
  <c r="AS571" i="1"/>
  <c r="AR571" i="1"/>
  <c r="AQ571" i="1"/>
  <c r="AP571" i="1"/>
  <c r="AO571" i="1"/>
  <c r="AN571" i="1"/>
  <c r="AM571" i="1"/>
  <c r="AL571" i="1"/>
  <c r="AK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BR570" i="1"/>
  <c r="AT570" i="1"/>
  <c r="AS570" i="1"/>
  <c r="AR570" i="1"/>
  <c r="AQ570" i="1"/>
  <c r="AP570" i="1"/>
  <c r="AO570" i="1"/>
  <c r="AN570" i="1"/>
  <c r="AM570" i="1"/>
  <c r="AL570" i="1"/>
  <c r="AK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BR569" i="1"/>
  <c r="AT569" i="1"/>
  <c r="AS569" i="1"/>
  <c r="AR569" i="1"/>
  <c r="AQ569" i="1"/>
  <c r="AP569" i="1"/>
  <c r="AO569" i="1"/>
  <c r="AN569" i="1"/>
  <c r="AM569" i="1"/>
  <c r="AL569" i="1"/>
  <c r="AK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BR568" i="1"/>
  <c r="AT568" i="1"/>
  <c r="AS568" i="1"/>
  <c r="AR568" i="1"/>
  <c r="AQ568" i="1"/>
  <c r="AP568" i="1"/>
  <c r="AO568" i="1"/>
  <c r="AN568" i="1"/>
  <c r="AM568" i="1"/>
  <c r="AL568" i="1"/>
  <c r="AK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BR567" i="1"/>
  <c r="AT567" i="1"/>
  <c r="AS567" i="1"/>
  <c r="AR567" i="1"/>
  <c r="AQ567" i="1"/>
  <c r="AP567" i="1"/>
  <c r="AO567" i="1"/>
  <c r="AN567" i="1"/>
  <c r="AM567" i="1"/>
  <c r="AL567" i="1"/>
  <c r="AK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BR566" i="1"/>
  <c r="AT566" i="1"/>
  <c r="AS566" i="1"/>
  <c r="AR566" i="1"/>
  <c r="AQ566" i="1"/>
  <c r="AP566" i="1"/>
  <c r="AO566" i="1"/>
  <c r="AN566" i="1"/>
  <c r="AM566" i="1"/>
  <c r="AL566" i="1"/>
  <c r="AK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BR565" i="1"/>
  <c r="AT565" i="1"/>
  <c r="AS565" i="1"/>
  <c r="AR565" i="1"/>
  <c r="AQ565" i="1"/>
  <c r="AP565" i="1"/>
  <c r="AO565" i="1"/>
  <c r="AN565" i="1"/>
  <c r="AM565" i="1"/>
  <c r="AL565" i="1"/>
  <c r="AK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BR564" i="1"/>
  <c r="AT564" i="1"/>
  <c r="AS564" i="1"/>
  <c r="AR564" i="1"/>
  <c r="AQ564" i="1"/>
  <c r="AP564" i="1"/>
  <c r="AO564" i="1"/>
  <c r="AN564" i="1"/>
  <c r="AM564" i="1"/>
  <c r="AL564" i="1"/>
  <c r="AK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BR563" i="1"/>
  <c r="AT563" i="1"/>
  <c r="AS563" i="1"/>
  <c r="AR563" i="1"/>
  <c r="AQ563" i="1"/>
  <c r="AP563" i="1"/>
  <c r="AO563" i="1"/>
  <c r="AN563" i="1"/>
  <c r="AM563" i="1"/>
  <c r="AL563" i="1"/>
  <c r="AK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BR562" i="1"/>
  <c r="AT562" i="1"/>
  <c r="AS562" i="1"/>
  <c r="AR562" i="1"/>
  <c r="AQ562" i="1"/>
  <c r="AP562" i="1"/>
  <c r="AO562" i="1"/>
  <c r="AN562" i="1"/>
  <c r="AM562" i="1"/>
  <c r="AL562" i="1"/>
  <c r="AK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BR561" i="1"/>
  <c r="AT561" i="1"/>
  <c r="AS561" i="1"/>
  <c r="AR561" i="1"/>
  <c r="AQ561" i="1"/>
  <c r="AP561" i="1"/>
  <c r="AO561" i="1"/>
  <c r="AN561" i="1"/>
  <c r="AM561" i="1"/>
  <c r="AL561" i="1"/>
  <c r="AK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BR560" i="1"/>
  <c r="AT560" i="1"/>
  <c r="AS560" i="1"/>
  <c r="AR560" i="1"/>
  <c r="AQ560" i="1"/>
  <c r="AP560" i="1"/>
  <c r="AO560" i="1"/>
  <c r="AN560" i="1"/>
  <c r="AM560" i="1"/>
  <c r="AL560" i="1"/>
  <c r="AK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BR559" i="1"/>
  <c r="AT559" i="1"/>
  <c r="AS559" i="1"/>
  <c r="AR559" i="1"/>
  <c r="AQ559" i="1"/>
  <c r="AP559" i="1"/>
  <c r="AO559" i="1"/>
  <c r="AN559" i="1"/>
  <c r="AM559" i="1"/>
  <c r="AL559" i="1"/>
  <c r="AK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BR558" i="1"/>
  <c r="AT558" i="1"/>
  <c r="AS558" i="1"/>
  <c r="AR558" i="1"/>
  <c r="AQ558" i="1"/>
  <c r="AP558" i="1"/>
  <c r="AO558" i="1"/>
  <c r="AN558" i="1"/>
  <c r="AM558" i="1"/>
  <c r="AL558" i="1"/>
  <c r="AK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BR557" i="1"/>
  <c r="AT557" i="1"/>
  <c r="AS557" i="1"/>
  <c r="AR557" i="1"/>
  <c r="AQ557" i="1"/>
  <c r="AP557" i="1"/>
  <c r="AO557" i="1"/>
  <c r="AN557" i="1"/>
  <c r="AM557" i="1"/>
  <c r="AL557" i="1"/>
  <c r="AK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BR556" i="1"/>
  <c r="AT556" i="1"/>
  <c r="AS556" i="1"/>
  <c r="AR556" i="1"/>
  <c r="AQ556" i="1"/>
  <c r="AP556" i="1"/>
  <c r="AO556" i="1"/>
  <c r="AN556" i="1"/>
  <c r="AM556" i="1"/>
  <c r="AL556" i="1"/>
  <c r="AK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BR555" i="1"/>
  <c r="AT555" i="1"/>
  <c r="AS555" i="1"/>
  <c r="AR555" i="1"/>
  <c r="AQ555" i="1"/>
  <c r="AP555" i="1"/>
  <c r="AO555" i="1"/>
  <c r="AN555" i="1"/>
  <c r="AM555" i="1"/>
  <c r="AL555" i="1"/>
  <c r="AK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BR554" i="1"/>
  <c r="AT554" i="1"/>
  <c r="AS554" i="1"/>
  <c r="AR554" i="1"/>
  <c r="AQ554" i="1"/>
  <c r="AP554" i="1"/>
  <c r="AO554" i="1"/>
  <c r="AN554" i="1"/>
  <c r="AM554" i="1"/>
  <c r="AL554" i="1"/>
  <c r="AK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BR553" i="1"/>
  <c r="AT553" i="1"/>
  <c r="AS553" i="1"/>
  <c r="AR553" i="1"/>
  <c r="AQ553" i="1"/>
  <c r="AP553" i="1"/>
  <c r="AO553" i="1"/>
  <c r="AN553" i="1"/>
  <c r="AM553" i="1"/>
  <c r="AL553" i="1"/>
  <c r="AK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BR552" i="1"/>
  <c r="AT552" i="1"/>
  <c r="AS552" i="1"/>
  <c r="AR552" i="1"/>
  <c r="AQ552" i="1"/>
  <c r="AP552" i="1"/>
  <c r="AO552" i="1"/>
  <c r="AN552" i="1"/>
  <c r="AM552" i="1"/>
  <c r="AL552" i="1"/>
  <c r="AK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BR551" i="1"/>
  <c r="AT551" i="1"/>
  <c r="AS551" i="1"/>
  <c r="AR551" i="1"/>
  <c r="AQ551" i="1"/>
  <c r="AP551" i="1"/>
  <c r="AO551" i="1"/>
  <c r="AN551" i="1"/>
  <c r="AM551" i="1"/>
  <c r="AL551" i="1"/>
  <c r="AK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BR550" i="1"/>
  <c r="AT550" i="1"/>
  <c r="AS550" i="1"/>
  <c r="AR550" i="1"/>
  <c r="AQ550" i="1"/>
  <c r="AP550" i="1"/>
  <c r="AO550" i="1"/>
  <c r="AN550" i="1"/>
  <c r="AM550" i="1"/>
  <c r="AL550" i="1"/>
  <c r="AK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BR549" i="1"/>
  <c r="AT549" i="1"/>
  <c r="AS549" i="1"/>
  <c r="AR549" i="1"/>
  <c r="AQ549" i="1"/>
  <c r="AP549" i="1"/>
  <c r="AO549" i="1"/>
  <c r="AN549" i="1"/>
  <c r="AM549" i="1"/>
  <c r="AL549" i="1"/>
  <c r="AK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BR548" i="1"/>
  <c r="AT548" i="1"/>
  <c r="AS548" i="1"/>
  <c r="AR548" i="1"/>
  <c r="AQ548" i="1"/>
  <c r="AP548" i="1"/>
  <c r="AO548" i="1"/>
  <c r="AN548" i="1"/>
  <c r="AM548" i="1"/>
  <c r="AL548" i="1"/>
  <c r="AK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BR547" i="1"/>
  <c r="AT547" i="1"/>
  <c r="AS547" i="1"/>
  <c r="AR547" i="1"/>
  <c r="AQ547" i="1"/>
  <c r="AP547" i="1"/>
  <c r="AO547" i="1"/>
  <c r="AN547" i="1"/>
  <c r="AM547" i="1"/>
  <c r="AL547" i="1"/>
  <c r="AK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BR546" i="1"/>
  <c r="AT546" i="1"/>
  <c r="AS546" i="1"/>
  <c r="AR546" i="1"/>
  <c r="AQ546" i="1"/>
  <c r="AP546" i="1"/>
  <c r="AO546" i="1"/>
  <c r="AN546" i="1"/>
  <c r="AM546" i="1"/>
  <c r="AL546" i="1"/>
  <c r="AK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BR545" i="1"/>
  <c r="AT545" i="1"/>
  <c r="AS545" i="1"/>
  <c r="AR545" i="1"/>
  <c r="AQ545" i="1"/>
  <c r="AP545" i="1"/>
  <c r="AO545" i="1"/>
  <c r="AN545" i="1"/>
  <c r="AM545" i="1"/>
  <c r="AL545" i="1"/>
  <c r="AK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BR544" i="1"/>
  <c r="AT544" i="1"/>
  <c r="AS544" i="1"/>
  <c r="AR544" i="1"/>
  <c r="AQ544" i="1"/>
  <c r="AP544" i="1"/>
  <c r="AO544" i="1"/>
  <c r="AN544" i="1"/>
  <c r="AM544" i="1"/>
  <c r="AL544" i="1"/>
  <c r="AK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BR543" i="1"/>
  <c r="AT543" i="1"/>
  <c r="AS543" i="1"/>
  <c r="AR543" i="1"/>
  <c r="AQ543" i="1"/>
  <c r="AP543" i="1"/>
  <c r="AO543" i="1"/>
  <c r="AN543" i="1"/>
  <c r="AM543" i="1"/>
  <c r="AL543" i="1"/>
  <c r="AK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BR542" i="1"/>
  <c r="AT542" i="1"/>
  <c r="AS542" i="1"/>
  <c r="AR542" i="1"/>
  <c r="AQ542" i="1"/>
  <c r="AP542" i="1"/>
  <c r="AO542" i="1"/>
  <c r="AN542" i="1"/>
  <c r="AM542" i="1"/>
  <c r="AL542" i="1"/>
  <c r="AK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BR541" i="1"/>
  <c r="AT541" i="1"/>
  <c r="AS541" i="1"/>
  <c r="AR541" i="1"/>
  <c r="AQ541" i="1"/>
  <c r="AP541" i="1"/>
  <c r="AO541" i="1"/>
  <c r="AN541" i="1"/>
  <c r="AM541" i="1"/>
  <c r="AL541" i="1"/>
  <c r="AK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BR540" i="1"/>
  <c r="AT540" i="1"/>
  <c r="AS540" i="1"/>
  <c r="AR540" i="1"/>
  <c r="AQ540" i="1"/>
  <c r="AP540" i="1"/>
  <c r="AO540" i="1"/>
  <c r="AN540" i="1"/>
  <c r="AM540" i="1"/>
  <c r="AL540" i="1"/>
  <c r="AK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BR539" i="1"/>
  <c r="AT539" i="1"/>
  <c r="AS539" i="1"/>
  <c r="AR539" i="1"/>
  <c r="AQ539" i="1"/>
  <c r="AP539" i="1"/>
  <c r="AO539" i="1"/>
  <c r="AN539" i="1"/>
  <c r="AM539" i="1"/>
  <c r="AL539" i="1"/>
  <c r="AK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BR538" i="1"/>
  <c r="AT538" i="1"/>
  <c r="AS538" i="1"/>
  <c r="AR538" i="1"/>
  <c r="AQ538" i="1"/>
  <c r="AP538" i="1"/>
  <c r="AO538" i="1"/>
  <c r="AN538" i="1"/>
  <c r="AM538" i="1"/>
  <c r="AL538" i="1"/>
  <c r="AK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BR537" i="1"/>
  <c r="AT537" i="1"/>
  <c r="AS537" i="1"/>
  <c r="AR537" i="1"/>
  <c r="AQ537" i="1"/>
  <c r="AP537" i="1"/>
  <c r="AO537" i="1"/>
  <c r="AN537" i="1"/>
  <c r="AM537" i="1"/>
  <c r="AL537" i="1"/>
  <c r="AK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BR536" i="1"/>
  <c r="AT536" i="1"/>
  <c r="AS536" i="1"/>
  <c r="AR536" i="1"/>
  <c r="AQ536" i="1"/>
  <c r="AP536" i="1"/>
  <c r="AO536" i="1"/>
  <c r="AN536" i="1"/>
  <c r="AM536" i="1"/>
  <c r="AL536" i="1"/>
  <c r="AK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BR535" i="1"/>
  <c r="AT535" i="1"/>
  <c r="AS535" i="1"/>
  <c r="AR535" i="1"/>
  <c r="AQ535" i="1"/>
  <c r="AP535" i="1"/>
  <c r="AO535" i="1"/>
  <c r="AN535" i="1"/>
  <c r="AM535" i="1"/>
  <c r="AL535" i="1"/>
  <c r="AK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BR534" i="1"/>
  <c r="AT534" i="1"/>
  <c r="AS534" i="1"/>
  <c r="AR534" i="1"/>
  <c r="AQ534" i="1"/>
  <c r="AP534" i="1"/>
  <c r="AO534" i="1"/>
  <c r="AN534" i="1"/>
  <c r="AM534" i="1"/>
  <c r="AL534" i="1"/>
  <c r="AK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BR533" i="1"/>
  <c r="AT533" i="1"/>
  <c r="AS533" i="1"/>
  <c r="AR533" i="1"/>
  <c r="AQ533" i="1"/>
  <c r="AP533" i="1"/>
  <c r="AO533" i="1"/>
  <c r="AN533" i="1"/>
  <c r="AM533" i="1"/>
  <c r="AL533" i="1"/>
  <c r="AK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BR532" i="1"/>
  <c r="AT532" i="1"/>
  <c r="AS532" i="1"/>
  <c r="AR532" i="1"/>
  <c r="AQ532" i="1"/>
  <c r="AP532" i="1"/>
  <c r="AO532" i="1"/>
  <c r="AN532" i="1"/>
  <c r="AM532" i="1"/>
  <c r="AL532" i="1"/>
  <c r="AK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BR531" i="1"/>
  <c r="AT531" i="1"/>
  <c r="AS531" i="1"/>
  <c r="AR531" i="1"/>
  <c r="AQ531" i="1"/>
  <c r="AP531" i="1"/>
  <c r="AO531" i="1"/>
  <c r="AN531" i="1"/>
  <c r="AM531" i="1"/>
  <c r="AL531" i="1"/>
  <c r="AK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BR530" i="1"/>
  <c r="AT530" i="1"/>
  <c r="AS530" i="1"/>
  <c r="AR530" i="1"/>
  <c r="AQ530" i="1"/>
  <c r="AP530" i="1"/>
  <c r="AO530" i="1"/>
  <c r="AN530" i="1"/>
  <c r="AM530" i="1"/>
  <c r="AL530" i="1"/>
  <c r="AK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BR529" i="1"/>
  <c r="AT529" i="1"/>
  <c r="AS529" i="1"/>
  <c r="AR529" i="1"/>
  <c r="AQ529" i="1"/>
  <c r="AP529" i="1"/>
  <c r="AO529" i="1"/>
  <c r="AN529" i="1"/>
  <c r="AM529" i="1"/>
  <c r="AL529" i="1"/>
  <c r="AK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BR528" i="1"/>
  <c r="AT528" i="1"/>
  <c r="AS528" i="1"/>
  <c r="AR528" i="1"/>
  <c r="AQ528" i="1"/>
  <c r="AP528" i="1"/>
  <c r="AO528" i="1"/>
  <c r="AN528" i="1"/>
  <c r="AM528" i="1"/>
  <c r="AL528" i="1"/>
  <c r="AK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BR527" i="1"/>
  <c r="AT527" i="1"/>
  <c r="AS527" i="1"/>
  <c r="AR527" i="1"/>
  <c r="AQ527" i="1"/>
  <c r="AP527" i="1"/>
  <c r="AO527" i="1"/>
  <c r="AN527" i="1"/>
  <c r="AM527" i="1"/>
  <c r="AL527" i="1"/>
  <c r="AK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BR526" i="1"/>
  <c r="AT526" i="1"/>
  <c r="AS526" i="1"/>
  <c r="AR526" i="1"/>
  <c r="AQ526" i="1"/>
  <c r="AP526" i="1"/>
  <c r="AO526" i="1"/>
  <c r="AN526" i="1"/>
  <c r="AM526" i="1"/>
  <c r="AL526" i="1"/>
  <c r="AK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BR525" i="1"/>
  <c r="AT525" i="1"/>
  <c r="AS525" i="1"/>
  <c r="AR525" i="1"/>
  <c r="AQ525" i="1"/>
  <c r="AP525" i="1"/>
  <c r="AO525" i="1"/>
  <c r="AN525" i="1"/>
  <c r="AM525" i="1"/>
  <c r="AL525" i="1"/>
  <c r="AK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BR524" i="1"/>
  <c r="AT524" i="1"/>
  <c r="AS524" i="1"/>
  <c r="AR524" i="1"/>
  <c r="AQ524" i="1"/>
  <c r="AP524" i="1"/>
  <c r="AO524" i="1"/>
  <c r="AN524" i="1"/>
  <c r="AM524" i="1"/>
  <c r="AL524" i="1"/>
  <c r="AK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BR523" i="1"/>
  <c r="AT523" i="1"/>
  <c r="AS523" i="1"/>
  <c r="AR523" i="1"/>
  <c r="AQ523" i="1"/>
  <c r="AP523" i="1"/>
  <c r="AO523" i="1"/>
  <c r="AN523" i="1"/>
  <c r="AM523" i="1"/>
  <c r="AL523" i="1"/>
  <c r="AK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BR522" i="1"/>
  <c r="AT522" i="1"/>
  <c r="AS522" i="1"/>
  <c r="AR522" i="1"/>
  <c r="AQ522" i="1"/>
  <c r="AP522" i="1"/>
  <c r="AO522" i="1"/>
  <c r="AN522" i="1"/>
  <c r="AM522" i="1"/>
  <c r="AL522" i="1"/>
  <c r="AK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BR521" i="1"/>
  <c r="AT521" i="1"/>
  <c r="AS521" i="1"/>
  <c r="AR521" i="1"/>
  <c r="AQ521" i="1"/>
  <c r="AP521" i="1"/>
  <c r="AO521" i="1"/>
  <c r="AN521" i="1"/>
  <c r="AM521" i="1"/>
  <c r="AL521" i="1"/>
  <c r="AK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BR520" i="1"/>
  <c r="AT520" i="1"/>
  <c r="AS520" i="1"/>
  <c r="AR520" i="1"/>
  <c r="AQ520" i="1"/>
  <c r="AP520" i="1"/>
  <c r="AO520" i="1"/>
  <c r="AN520" i="1"/>
  <c r="AM520" i="1"/>
  <c r="AL520" i="1"/>
  <c r="AK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BR519" i="1"/>
  <c r="AT519" i="1"/>
  <c r="AS519" i="1"/>
  <c r="AR519" i="1"/>
  <c r="AQ519" i="1"/>
  <c r="AP519" i="1"/>
  <c r="AO519" i="1"/>
  <c r="AN519" i="1"/>
  <c r="AM519" i="1"/>
  <c r="AL519" i="1"/>
  <c r="AK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BR518" i="1"/>
  <c r="AT518" i="1"/>
  <c r="AS518" i="1"/>
  <c r="AR518" i="1"/>
  <c r="AQ518" i="1"/>
  <c r="AP518" i="1"/>
  <c r="AO518" i="1"/>
  <c r="AN518" i="1"/>
  <c r="AM518" i="1"/>
  <c r="AL518" i="1"/>
  <c r="AK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BR517" i="1"/>
  <c r="AT517" i="1"/>
  <c r="AS517" i="1"/>
  <c r="AR517" i="1"/>
  <c r="AQ517" i="1"/>
  <c r="AP517" i="1"/>
  <c r="AO517" i="1"/>
  <c r="AN517" i="1"/>
  <c r="AM517" i="1"/>
  <c r="AL517" i="1"/>
  <c r="AK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BR516" i="1"/>
  <c r="AT516" i="1"/>
  <c r="AS516" i="1"/>
  <c r="AR516" i="1"/>
  <c r="AQ516" i="1"/>
  <c r="AP516" i="1"/>
  <c r="AO516" i="1"/>
  <c r="AN516" i="1"/>
  <c r="AM516" i="1"/>
  <c r="AL516" i="1"/>
  <c r="AK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BR515" i="1"/>
  <c r="AT515" i="1"/>
  <c r="AS515" i="1"/>
  <c r="AR515" i="1"/>
  <c r="AQ515" i="1"/>
  <c r="AP515" i="1"/>
  <c r="AO515" i="1"/>
  <c r="AN515" i="1"/>
  <c r="AM515" i="1"/>
  <c r="AL515" i="1"/>
  <c r="AK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BR514" i="1"/>
  <c r="AT514" i="1"/>
  <c r="AS514" i="1"/>
  <c r="AR514" i="1"/>
  <c r="AQ514" i="1"/>
  <c r="AP514" i="1"/>
  <c r="AO514" i="1"/>
  <c r="AN514" i="1"/>
  <c r="AM514" i="1"/>
  <c r="AL514" i="1"/>
  <c r="AK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BR513" i="1"/>
  <c r="AT513" i="1"/>
  <c r="AS513" i="1"/>
  <c r="AR513" i="1"/>
  <c r="AQ513" i="1"/>
  <c r="AP513" i="1"/>
  <c r="AO513" i="1"/>
  <c r="AN513" i="1"/>
  <c r="AM513" i="1"/>
  <c r="AL513" i="1"/>
  <c r="AK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BR512" i="1"/>
  <c r="AT512" i="1"/>
  <c r="AS512" i="1"/>
  <c r="AR512" i="1"/>
  <c r="AQ512" i="1"/>
  <c r="AP512" i="1"/>
  <c r="AO512" i="1"/>
  <c r="AN512" i="1"/>
  <c r="AM512" i="1"/>
  <c r="AL512" i="1"/>
  <c r="AK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BR511" i="1"/>
  <c r="AT511" i="1"/>
  <c r="AS511" i="1"/>
  <c r="AR511" i="1"/>
  <c r="AQ511" i="1"/>
  <c r="AP511" i="1"/>
  <c r="AO511" i="1"/>
  <c r="AN511" i="1"/>
  <c r="AM511" i="1"/>
  <c r="AL511" i="1"/>
  <c r="AK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BR510" i="1"/>
  <c r="AT510" i="1"/>
  <c r="AS510" i="1"/>
  <c r="AR510" i="1"/>
  <c r="AQ510" i="1"/>
  <c r="AP510" i="1"/>
  <c r="AO510" i="1"/>
  <c r="AN510" i="1"/>
  <c r="AM510" i="1"/>
  <c r="AL510" i="1"/>
  <c r="AK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BR509" i="1"/>
  <c r="AT509" i="1"/>
  <c r="AS509" i="1"/>
  <c r="AR509" i="1"/>
  <c r="AQ509" i="1"/>
  <c r="AP509" i="1"/>
  <c r="AO509" i="1"/>
  <c r="AN509" i="1"/>
  <c r="AM509" i="1"/>
  <c r="AL509" i="1"/>
  <c r="AK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BR508" i="1"/>
  <c r="AT508" i="1"/>
  <c r="AS508" i="1"/>
  <c r="AR508" i="1"/>
  <c r="AQ508" i="1"/>
  <c r="AP508" i="1"/>
  <c r="AO508" i="1"/>
  <c r="AN508" i="1"/>
  <c r="AM508" i="1"/>
  <c r="AL508" i="1"/>
  <c r="AK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BR507" i="1"/>
  <c r="AT507" i="1"/>
  <c r="AS507" i="1"/>
  <c r="AR507" i="1"/>
  <c r="AQ507" i="1"/>
  <c r="AP507" i="1"/>
  <c r="AO507" i="1"/>
  <c r="AN507" i="1"/>
  <c r="AM507" i="1"/>
  <c r="AL507" i="1"/>
  <c r="AK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BR506" i="1"/>
  <c r="AT506" i="1"/>
  <c r="AS506" i="1"/>
  <c r="AR506" i="1"/>
  <c r="AQ506" i="1"/>
  <c r="AP506" i="1"/>
  <c r="AO506" i="1"/>
  <c r="AN506" i="1"/>
  <c r="AM506" i="1"/>
  <c r="AL506" i="1"/>
  <c r="AK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BR505" i="1"/>
  <c r="AT505" i="1"/>
  <c r="AS505" i="1"/>
  <c r="AR505" i="1"/>
  <c r="AQ505" i="1"/>
  <c r="AP505" i="1"/>
  <c r="AO505" i="1"/>
  <c r="AN505" i="1"/>
  <c r="AM505" i="1"/>
  <c r="AL505" i="1"/>
  <c r="AK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BR504" i="1"/>
  <c r="AT504" i="1"/>
  <c r="AS504" i="1"/>
  <c r="AR504" i="1"/>
  <c r="AQ504" i="1"/>
  <c r="AP504" i="1"/>
  <c r="AO504" i="1"/>
  <c r="AN504" i="1"/>
  <c r="AM504" i="1"/>
  <c r="AL504" i="1"/>
  <c r="AK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BR503" i="1"/>
  <c r="AT503" i="1"/>
  <c r="AS503" i="1"/>
  <c r="AR503" i="1"/>
  <c r="AQ503" i="1"/>
  <c r="AP503" i="1"/>
  <c r="AO503" i="1"/>
  <c r="AN503" i="1"/>
  <c r="AM503" i="1"/>
  <c r="AL503" i="1"/>
  <c r="AK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BR502" i="1"/>
  <c r="AT502" i="1"/>
  <c r="AS502" i="1"/>
  <c r="AR502" i="1"/>
  <c r="AQ502" i="1"/>
  <c r="AP502" i="1"/>
  <c r="AO502" i="1"/>
  <c r="AN502" i="1"/>
  <c r="AM502" i="1"/>
  <c r="AL502" i="1"/>
  <c r="AK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BR501" i="1"/>
  <c r="AT501" i="1"/>
  <c r="AS501" i="1"/>
  <c r="AR501" i="1"/>
  <c r="AQ501" i="1"/>
  <c r="AP501" i="1"/>
  <c r="AO501" i="1"/>
  <c r="AN501" i="1"/>
  <c r="AM501" i="1"/>
  <c r="AL501" i="1"/>
  <c r="AK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BR500" i="1"/>
  <c r="AT500" i="1"/>
  <c r="AS500" i="1"/>
  <c r="AR500" i="1"/>
  <c r="AQ500" i="1"/>
  <c r="AP500" i="1"/>
  <c r="AO500" i="1"/>
  <c r="AN500" i="1"/>
  <c r="AM500" i="1"/>
  <c r="AL500" i="1"/>
  <c r="AK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BR499" i="1"/>
  <c r="AT499" i="1"/>
  <c r="AS499" i="1"/>
  <c r="AR499" i="1"/>
  <c r="AQ499" i="1"/>
  <c r="AP499" i="1"/>
  <c r="AO499" i="1"/>
  <c r="AN499" i="1"/>
  <c r="AM499" i="1"/>
  <c r="AL499" i="1"/>
  <c r="AK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BR498" i="1"/>
  <c r="AT498" i="1"/>
  <c r="AS498" i="1"/>
  <c r="AR498" i="1"/>
  <c r="AQ498" i="1"/>
  <c r="AP498" i="1"/>
  <c r="AO498" i="1"/>
  <c r="AN498" i="1"/>
  <c r="AM498" i="1"/>
  <c r="AL498" i="1"/>
  <c r="AK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BR497" i="1"/>
  <c r="AT497" i="1"/>
  <c r="AS497" i="1"/>
  <c r="AR497" i="1"/>
  <c r="AQ497" i="1"/>
  <c r="AP497" i="1"/>
  <c r="AO497" i="1"/>
  <c r="AN497" i="1"/>
  <c r="AM497" i="1"/>
  <c r="AL497" i="1"/>
  <c r="AK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BR496" i="1"/>
  <c r="AT496" i="1"/>
  <c r="AS496" i="1"/>
  <c r="AR496" i="1"/>
  <c r="AQ496" i="1"/>
  <c r="AP496" i="1"/>
  <c r="AO496" i="1"/>
  <c r="AN496" i="1"/>
  <c r="AM496" i="1"/>
  <c r="AL496" i="1"/>
  <c r="AK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BR495" i="1"/>
  <c r="AT495" i="1"/>
  <c r="AS495" i="1"/>
  <c r="AR495" i="1"/>
  <c r="AQ495" i="1"/>
  <c r="AP495" i="1"/>
  <c r="AO495" i="1"/>
  <c r="AN495" i="1"/>
  <c r="AM495" i="1"/>
  <c r="AL495" i="1"/>
  <c r="AK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BR494" i="1"/>
  <c r="AT494" i="1"/>
  <c r="AS494" i="1"/>
  <c r="AR494" i="1"/>
  <c r="AQ494" i="1"/>
  <c r="AP494" i="1"/>
  <c r="AO494" i="1"/>
  <c r="AN494" i="1"/>
  <c r="AM494" i="1"/>
  <c r="AL494" i="1"/>
  <c r="AK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BR493" i="1"/>
  <c r="AT493" i="1"/>
  <c r="AS493" i="1"/>
  <c r="AR493" i="1"/>
  <c r="AQ493" i="1"/>
  <c r="AP493" i="1"/>
  <c r="AO493" i="1"/>
  <c r="AN493" i="1"/>
  <c r="AM493" i="1"/>
  <c r="AL493" i="1"/>
  <c r="AK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BR492" i="1"/>
  <c r="AT492" i="1"/>
  <c r="AS492" i="1"/>
  <c r="AR492" i="1"/>
  <c r="AQ492" i="1"/>
  <c r="AP492" i="1"/>
  <c r="AO492" i="1"/>
  <c r="AN492" i="1"/>
  <c r="AM492" i="1"/>
  <c r="AL492" i="1"/>
  <c r="AK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BR491" i="1"/>
  <c r="AT491" i="1"/>
  <c r="AS491" i="1"/>
  <c r="AR491" i="1"/>
  <c r="AQ491" i="1"/>
  <c r="AP491" i="1"/>
  <c r="AO491" i="1"/>
  <c r="AN491" i="1"/>
  <c r="AM491" i="1"/>
  <c r="AL491" i="1"/>
  <c r="AK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BR490" i="1"/>
  <c r="AT490" i="1"/>
  <c r="AS490" i="1"/>
  <c r="AR490" i="1"/>
  <c r="AQ490" i="1"/>
  <c r="AP490" i="1"/>
  <c r="AO490" i="1"/>
  <c r="AN490" i="1"/>
  <c r="AM490" i="1"/>
  <c r="AL490" i="1"/>
  <c r="AK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BR489" i="1"/>
  <c r="AT489" i="1"/>
  <c r="AS489" i="1"/>
  <c r="AR489" i="1"/>
  <c r="AQ489" i="1"/>
  <c r="AP489" i="1"/>
  <c r="AO489" i="1"/>
  <c r="AN489" i="1"/>
  <c r="AM489" i="1"/>
  <c r="AL489" i="1"/>
  <c r="AK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BR488" i="1"/>
  <c r="AT488" i="1"/>
  <c r="AS488" i="1"/>
  <c r="AR488" i="1"/>
  <c r="AQ488" i="1"/>
  <c r="AP488" i="1"/>
  <c r="AO488" i="1"/>
  <c r="AN488" i="1"/>
  <c r="AM488" i="1"/>
  <c r="AL488" i="1"/>
  <c r="AK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BR487" i="1"/>
  <c r="AT487" i="1"/>
  <c r="AS487" i="1"/>
  <c r="AR487" i="1"/>
  <c r="AQ487" i="1"/>
  <c r="AP487" i="1"/>
  <c r="AO487" i="1"/>
  <c r="AN487" i="1"/>
  <c r="AM487" i="1"/>
  <c r="AL487" i="1"/>
  <c r="AK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BR486" i="1"/>
  <c r="AT486" i="1"/>
  <c r="AS486" i="1"/>
  <c r="AR486" i="1"/>
  <c r="AQ486" i="1"/>
  <c r="AP486" i="1"/>
  <c r="AO486" i="1"/>
  <c r="AN486" i="1"/>
  <c r="AM486" i="1"/>
  <c r="AL486" i="1"/>
  <c r="AK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BR485" i="1"/>
  <c r="AT485" i="1"/>
  <c r="AS485" i="1"/>
  <c r="AR485" i="1"/>
  <c r="AQ485" i="1"/>
  <c r="AP485" i="1"/>
  <c r="AO485" i="1"/>
  <c r="AN485" i="1"/>
  <c r="AM485" i="1"/>
  <c r="AL485" i="1"/>
  <c r="AK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BR484" i="1"/>
  <c r="AT484" i="1"/>
  <c r="AS484" i="1"/>
  <c r="AR484" i="1"/>
  <c r="AQ484" i="1"/>
  <c r="AP484" i="1"/>
  <c r="AO484" i="1"/>
  <c r="AN484" i="1"/>
  <c r="AM484" i="1"/>
  <c r="AL484" i="1"/>
  <c r="AK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BR483" i="1"/>
  <c r="AT483" i="1"/>
  <c r="AS483" i="1"/>
  <c r="AR483" i="1"/>
  <c r="AQ483" i="1"/>
  <c r="AP483" i="1"/>
  <c r="AO483" i="1"/>
  <c r="AN483" i="1"/>
  <c r="AM483" i="1"/>
  <c r="AL483" i="1"/>
  <c r="AK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BR482" i="1"/>
  <c r="AT482" i="1"/>
  <c r="AS482" i="1"/>
  <c r="AR482" i="1"/>
  <c r="AQ482" i="1"/>
  <c r="AP482" i="1"/>
  <c r="AO482" i="1"/>
  <c r="AN482" i="1"/>
  <c r="AM482" i="1"/>
  <c r="AL482" i="1"/>
  <c r="AK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BR481" i="1"/>
  <c r="AT481" i="1"/>
  <c r="AS481" i="1"/>
  <c r="AR481" i="1"/>
  <c r="AQ481" i="1"/>
  <c r="AP481" i="1"/>
  <c r="AO481" i="1"/>
  <c r="AN481" i="1"/>
  <c r="AM481" i="1"/>
  <c r="AL481" i="1"/>
  <c r="AK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BR480" i="1"/>
  <c r="AT480" i="1"/>
  <c r="AS480" i="1"/>
  <c r="AR480" i="1"/>
  <c r="AQ480" i="1"/>
  <c r="AP480" i="1"/>
  <c r="AO480" i="1"/>
  <c r="AN480" i="1"/>
  <c r="AM480" i="1"/>
  <c r="AL480" i="1"/>
  <c r="AK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BR479" i="1"/>
  <c r="AT479" i="1"/>
  <c r="AS479" i="1"/>
  <c r="AR479" i="1"/>
  <c r="AQ479" i="1"/>
  <c r="AP479" i="1"/>
  <c r="AO479" i="1"/>
  <c r="AN479" i="1"/>
  <c r="AM479" i="1"/>
  <c r="AL479" i="1"/>
  <c r="AK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BR478" i="1"/>
  <c r="AT478" i="1"/>
  <c r="AS478" i="1"/>
  <c r="AR478" i="1"/>
  <c r="AQ478" i="1"/>
  <c r="AP478" i="1"/>
  <c r="AO478" i="1"/>
  <c r="AN478" i="1"/>
  <c r="AM478" i="1"/>
  <c r="AL478" i="1"/>
  <c r="AK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BR477" i="1"/>
  <c r="AT477" i="1"/>
  <c r="AS477" i="1"/>
  <c r="AR477" i="1"/>
  <c r="AQ477" i="1"/>
  <c r="AP477" i="1"/>
  <c r="AO477" i="1"/>
  <c r="AN477" i="1"/>
  <c r="AM477" i="1"/>
  <c r="AL477" i="1"/>
  <c r="AK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BR476" i="1"/>
  <c r="AT476" i="1"/>
  <c r="AS476" i="1"/>
  <c r="AR476" i="1"/>
  <c r="AQ476" i="1"/>
  <c r="AP476" i="1"/>
  <c r="AO476" i="1"/>
  <c r="AN476" i="1"/>
  <c r="AM476" i="1"/>
  <c r="AL476" i="1"/>
  <c r="AK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BR475" i="1"/>
  <c r="AT475" i="1"/>
  <c r="AS475" i="1"/>
  <c r="AR475" i="1"/>
  <c r="AQ475" i="1"/>
  <c r="AP475" i="1"/>
  <c r="AO475" i="1"/>
  <c r="AN475" i="1"/>
  <c r="AM475" i="1"/>
  <c r="AL475" i="1"/>
  <c r="AK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BR474" i="1"/>
  <c r="AT474" i="1"/>
  <c r="AS474" i="1"/>
  <c r="AR474" i="1"/>
  <c r="AQ474" i="1"/>
  <c r="AP474" i="1"/>
  <c r="AO474" i="1"/>
  <c r="AN474" i="1"/>
  <c r="AM474" i="1"/>
  <c r="AL474" i="1"/>
  <c r="AK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BR473" i="1"/>
  <c r="AT473" i="1"/>
  <c r="AS473" i="1"/>
  <c r="AR473" i="1"/>
  <c r="AQ473" i="1"/>
  <c r="AP473" i="1"/>
  <c r="AO473" i="1"/>
  <c r="AN473" i="1"/>
  <c r="AM473" i="1"/>
  <c r="AL473" i="1"/>
  <c r="AK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BR472" i="1"/>
  <c r="AT472" i="1"/>
  <c r="AS472" i="1"/>
  <c r="AR472" i="1"/>
  <c r="AQ472" i="1"/>
  <c r="AP472" i="1"/>
  <c r="AO472" i="1"/>
  <c r="AN472" i="1"/>
  <c r="AM472" i="1"/>
  <c r="AL472" i="1"/>
  <c r="AK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BR471" i="1"/>
  <c r="AT471" i="1"/>
  <c r="AS471" i="1"/>
  <c r="AR471" i="1"/>
  <c r="AQ471" i="1"/>
  <c r="AP471" i="1"/>
  <c r="AO471" i="1"/>
  <c r="AN471" i="1"/>
  <c r="AM471" i="1"/>
  <c r="AL471" i="1"/>
  <c r="AK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BR470" i="1"/>
  <c r="AT470" i="1"/>
  <c r="AS470" i="1"/>
  <c r="AR470" i="1"/>
  <c r="AQ470" i="1"/>
  <c r="AP470" i="1"/>
  <c r="AO470" i="1"/>
  <c r="AN470" i="1"/>
  <c r="AM470" i="1"/>
  <c r="AL470" i="1"/>
  <c r="AK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BR469" i="1"/>
  <c r="AT469" i="1"/>
  <c r="AS469" i="1"/>
  <c r="AR469" i="1"/>
  <c r="AQ469" i="1"/>
  <c r="AP469" i="1"/>
  <c r="AO469" i="1"/>
  <c r="AN469" i="1"/>
  <c r="AM469" i="1"/>
  <c r="AL469" i="1"/>
  <c r="AK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BR468" i="1"/>
  <c r="AT468" i="1"/>
  <c r="AS468" i="1"/>
  <c r="AR468" i="1"/>
  <c r="AQ468" i="1"/>
  <c r="AP468" i="1"/>
  <c r="AO468" i="1"/>
  <c r="AN468" i="1"/>
  <c r="AM468" i="1"/>
  <c r="AL468" i="1"/>
  <c r="AK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BR467" i="1"/>
  <c r="AT467" i="1"/>
  <c r="AS467" i="1"/>
  <c r="AR467" i="1"/>
  <c r="AQ467" i="1"/>
  <c r="AP467" i="1"/>
  <c r="AO467" i="1"/>
  <c r="AN467" i="1"/>
  <c r="AM467" i="1"/>
  <c r="AL467" i="1"/>
  <c r="AK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BR466" i="1"/>
  <c r="AT466" i="1"/>
  <c r="AS466" i="1"/>
  <c r="AR466" i="1"/>
  <c r="AQ466" i="1"/>
  <c r="AP466" i="1"/>
  <c r="AO466" i="1"/>
  <c r="AN466" i="1"/>
  <c r="AM466" i="1"/>
  <c r="AL466" i="1"/>
  <c r="AK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BR465" i="1"/>
  <c r="AT465" i="1"/>
  <c r="AS465" i="1"/>
  <c r="AR465" i="1"/>
  <c r="AQ465" i="1"/>
  <c r="AP465" i="1"/>
  <c r="AO465" i="1"/>
  <c r="AN465" i="1"/>
  <c r="AM465" i="1"/>
  <c r="AL465" i="1"/>
  <c r="AK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BR464" i="1"/>
  <c r="AT464" i="1"/>
  <c r="AS464" i="1"/>
  <c r="AR464" i="1"/>
  <c r="AQ464" i="1"/>
  <c r="AP464" i="1"/>
  <c r="AO464" i="1"/>
  <c r="AN464" i="1"/>
  <c r="AM464" i="1"/>
  <c r="AL464" i="1"/>
  <c r="AK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BR463" i="1"/>
  <c r="AT463" i="1"/>
  <c r="AS463" i="1"/>
  <c r="AR463" i="1"/>
  <c r="AQ463" i="1"/>
  <c r="AP463" i="1"/>
  <c r="AO463" i="1"/>
  <c r="AN463" i="1"/>
  <c r="AM463" i="1"/>
  <c r="AL463" i="1"/>
  <c r="AK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BR462" i="1"/>
  <c r="AT462" i="1"/>
  <c r="AS462" i="1"/>
  <c r="AR462" i="1"/>
  <c r="AQ462" i="1"/>
  <c r="AP462" i="1"/>
  <c r="AO462" i="1"/>
  <c r="AN462" i="1"/>
  <c r="AM462" i="1"/>
  <c r="AL462" i="1"/>
  <c r="AK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BR461" i="1"/>
  <c r="AT461" i="1"/>
  <c r="AS461" i="1"/>
  <c r="AR461" i="1"/>
  <c r="AQ461" i="1"/>
  <c r="AP461" i="1"/>
  <c r="AO461" i="1"/>
  <c r="AN461" i="1"/>
  <c r="AM461" i="1"/>
  <c r="AL461" i="1"/>
  <c r="AK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BR460" i="1"/>
  <c r="AT460" i="1"/>
  <c r="AS460" i="1"/>
  <c r="AR460" i="1"/>
  <c r="AQ460" i="1"/>
  <c r="AP460" i="1"/>
  <c r="AO460" i="1"/>
  <c r="AN460" i="1"/>
  <c r="AM460" i="1"/>
  <c r="AL460" i="1"/>
  <c r="AK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BR459" i="1"/>
  <c r="AT459" i="1"/>
  <c r="AS459" i="1"/>
  <c r="AR459" i="1"/>
  <c r="AQ459" i="1"/>
  <c r="AP459" i="1"/>
  <c r="AO459" i="1"/>
  <c r="AN459" i="1"/>
  <c r="AM459" i="1"/>
  <c r="AL459" i="1"/>
  <c r="AK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BR458" i="1"/>
  <c r="AT458" i="1"/>
  <c r="AS458" i="1"/>
  <c r="AR458" i="1"/>
  <c r="AQ458" i="1"/>
  <c r="AP458" i="1"/>
  <c r="AO458" i="1"/>
  <c r="AN458" i="1"/>
  <c r="AM458" i="1"/>
  <c r="AL458" i="1"/>
  <c r="AK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BR457" i="1"/>
  <c r="AT457" i="1"/>
  <c r="AS457" i="1"/>
  <c r="AR457" i="1"/>
  <c r="AQ457" i="1"/>
  <c r="AP457" i="1"/>
  <c r="AO457" i="1"/>
  <c r="AN457" i="1"/>
  <c r="AM457" i="1"/>
  <c r="AL457" i="1"/>
  <c r="AK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BR456" i="1"/>
  <c r="AT456" i="1"/>
  <c r="AS456" i="1"/>
  <c r="AR456" i="1"/>
  <c r="AQ456" i="1"/>
  <c r="AP456" i="1"/>
  <c r="AO456" i="1"/>
  <c r="AN456" i="1"/>
  <c r="AM456" i="1"/>
  <c r="AL456" i="1"/>
  <c r="AK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BR455" i="1"/>
  <c r="AT455" i="1"/>
  <c r="AS455" i="1"/>
  <c r="AR455" i="1"/>
  <c r="AQ455" i="1"/>
  <c r="AP455" i="1"/>
  <c r="AO455" i="1"/>
  <c r="AN455" i="1"/>
  <c r="AM455" i="1"/>
  <c r="AL455" i="1"/>
  <c r="AK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BR454" i="1"/>
  <c r="AT454" i="1"/>
  <c r="AS454" i="1"/>
  <c r="AR454" i="1"/>
  <c r="AQ454" i="1"/>
  <c r="AP454" i="1"/>
  <c r="AO454" i="1"/>
  <c r="AN454" i="1"/>
  <c r="AM454" i="1"/>
  <c r="AL454" i="1"/>
  <c r="AK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BR453" i="1"/>
  <c r="AT453" i="1"/>
  <c r="AS453" i="1"/>
  <c r="AR453" i="1"/>
  <c r="AQ453" i="1"/>
  <c r="AP453" i="1"/>
  <c r="AO453" i="1"/>
  <c r="AN453" i="1"/>
  <c r="AM453" i="1"/>
  <c r="AL453" i="1"/>
  <c r="AK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BR452" i="1"/>
  <c r="AT452" i="1"/>
  <c r="AS452" i="1"/>
  <c r="AR452" i="1"/>
  <c r="AQ452" i="1"/>
  <c r="AP452" i="1"/>
  <c r="AO452" i="1"/>
  <c r="AN452" i="1"/>
  <c r="AM452" i="1"/>
  <c r="AL452" i="1"/>
  <c r="AK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BR451" i="1"/>
  <c r="AT451" i="1"/>
  <c r="AS451" i="1"/>
  <c r="AR451" i="1"/>
  <c r="AQ451" i="1"/>
  <c r="AP451" i="1"/>
  <c r="AO451" i="1"/>
  <c r="AN451" i="1"/>
  <c r="AM451" i="1"/>
  <c r="AL451" i="1"/>
  <c r="AK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BR450" i="1"/>
  <c r="AT450" i="1"/>
  <c r="AS450" i="1"/>
  <c r="AR450" i="1"/>
  <c r="AQ450" i="1"/>
  <c r="AP450" i="1"/>
  <c r="AO450" i="1"/>
  <c r="AN450" i="1"/>
  <c r="AM450" i="1"/>
  <c r="AL450" i="1"/>
  <c r="AK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BR449" i="1"/>
  <c r="AT449" i="1"/>
  <c r="AS449" i="1"/>
  <c r="AR449" i="1"/>
  <c r="AQ449" i="1"/>
  <c r="AP449" i="1"/>
  <c r="AO449" i="1"/>
  <c r="AN449" i="1"/>
  <c r="AM449" i="1"/>
  <c r="AL449" i="1"/>
  <c r="AK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BR448" i="1"/>
  <c r="AT448" i="1"/>
  <c r="AS448" i="1"/>
  <c r="AR448" i="1"/>
  <c r="AQ448" i="1"/>
  <c r="AP448" i="1"/>
  <c r="AO448" i="1"/>
  <c r="AN448" i="1"/>
  <c r="AM448" i="1"/>
  <c r="AL448" i="1"/>
  <c r="AK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BR447" i="1"/>
  <c r="AT447" i="1"/>
  <c r="AS447" i="1"/>
  <c r="AR447" i="1"/>
  <c r="AQ447" i="1"/>
  <c r="AP447" i="1"/>
  <c r="AO447" i="1"/>
  <c r="AN447" i="1"/>
  <c r="AM447" i="1"/>
  <c r="AL447" i="1"/>
  <c r="AK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BR446" i="1"/>
  <c r="AT446" i="1"/>
  <c r="AS446" i="1"/>
  <c r="AR446" i="1"/>
  <c r="AQ446" i="1"/>
  <c r="AP446" i="1"/>
  <c r="AO446" i="1"/>
  <c r="AN446" i="1"/>
  <c r="AM446" i="1"/>
  <c r="AL446" i="1"/>
  <c r="AK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BR445" i="1"/>
  <c r="AT445" i="1"/>
  <c r="AS445" i="1"/>
  <c r="AR445" i="1"/>
  <c r="AQ445" i="1"/>
  <c r="AP445" i="1"/>
  <c r="AO445" i="1"/>
  <c r="AN445" i="1"/>
  <c r="AM445" i="1"/>
  <c r="AL445" i="1"/>
  <c r="AK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BR444" i="1"/>
  <c r="AT444" i="1"/>
  <c r="AS444" i="1"/>
  <c r="AR444" i="1"/>
  <c r="AQ444" i="1"/>
  <c r="AP444" i="1"/>
  <c r="AO444" i="1"/>
  <c r="AN444" i="1"/>
  <c r="AM444" i="1"/>
  <c r="AL444" i="1"/>
  <c r="AK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BR443" i="1"/>
  <c r="AT443" i="1"/>
  <c r="AS443" i="1"/>
  <c r="AR443" i="1"/>
  <c r="AQ443" i="1"/>
  <c r="AP443" i="1"/>
  <c r="AO443" i="1"/>
  <c r="AN443" i="1"/>
  <c r="AM443" i="1"/>
  <c r="AL443" i="1"/>
  <c r="AK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BR442" i="1"/>
  <c r="AT442" i="1"/>
  <c r="AS442" i="1"/>
  <c r="AR442" i="1"/>
  <c r="AQ442" i="1"/>
  <c r="AP442" i="1"/>
  <c r="AO442" i="1"/>
  <c r="AN442" i="1"/>
  <c r="AM442" i="1"/>
  <c r="AL442" i="1"/>
  <c r="AK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BR441" i="1"/>
  <c r="AT441" i="1"/>
  <c r="AS441" i="1"/>
  <c r="AR441" i="1"/>
  <c r="AQ441" i="1"/>
  <c r="AP441" i="1"/>
  <c r="AO441" i="1"/>
  <c r="AN441" i="1"/>
  <c r="AM441" i="1"/>
  <c r="AL441" i="1"/>
  <c r="AK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BR440" i="1"/>
  <c r="AT440" i="1"/>
  <c r="AS440" i="1"/>
  <c r="AR440" i="1"/>
  <c r="AQ440" i="1"/>
  <c r="AP440" i="1"/>
  <c r="AO440" i="1"/>
  <c r="AN440" i="1"/>
  <c r="AM440" i="1"/>
  <c r="AL440" i="1"/>
  <c r="AK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BR439" i="1"/>
  <c r="AT439" i="1"/>
  <c r="AS439" i="1"/>
  <c r="AR439" i="1"/>
  <c r="AQ439" i="1"/>
  <c r="AP439" i="1"/>
  <c r="AO439" i="1"/>
  <c r="AN439" i="1"/>
  <c r="AM439" i="1"/>
  <c r="AL439" i="1"/>
  <c r="AK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BR438" i="1"/>
  <c r="AT438" i="1"/>
  <c r="AS438" i="1"/>
  <c r="AR438" i="1"/>
  <c r="AQ438" i="1"/>
  <c r="AP438" i="1"/>
  <c r="AO438" i="1"/>
  <c r="AN438" i="1"/>
  <c r="AM438" i="1"/>
  <c r="AL438" i="1"/>
  <c r="AK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BR437" i="1"/>
  <c r="AT437" i="1"/>
  <c r="AS437" i="1"/>
  <c r="AR437" i="1"/>
  <c r="AQ437" i="1"/>
  <c r="AP437" i="1"/>
  <c r="AO437" i="1"/>
  <c r="AN437" i="1"/>
  <c r="AM437" i="1"/>
  <c r="AL437" i="1"/>
  <c r="AK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BR436" i="1"/>
  <c r="AT436" i="1"/>
  <c r="AS436" i="1"/>
  <c r="AR436" i="1"/>
  <c r="AQ436" i="1"/>
  <c r="AP436" i="1"/>
  <c r="AO436" i="1"/>
  <c r="AN436" i="1"/>
  <c r="AM436" i="1"/>
  <c r="AL436" i="1"/>
  <c r="AK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BR435" i="1"/>
  <c r="AT435" i="1"/>
  <c r="AS435" i="1"/>
  <c r="AR435" i="1"/>
  <c r="AQ435" i="1"/>
  <c r="AP435" i="1"/>
  <c r="AO435" i="1"/>
  <c r="AN435" i="1"/>
  <c r="AM435" i="1"/>
  <c r="AL435" i="1"/>
  <c r="AK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BR434" i="1"/>
  <c r="AT434" i="1"/>
  <c r="AS434" i="1"/>
  <c r="AR434" i="1"/>
  <c r="AQ434" i="1"/>
  <c r="AP434" i="1"/>
  <c r="AO434" i="1"/>
  <c r="AN434" i="1"/>
  <c r="AM434" i="1"/>
  <c r="AL434" i="1"/>
  <c r="AK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BR433" i="1"/>
  <c r="AT433" i="1"/>
  <c r="AS433" i="1"/>
  <c r="AR433" i="1"/>
  <c r="AQ433" i="1"/>
  <c r="AP433" i="1"/>
  <c r="AO433" i="1"/>
  <c r="AN433" i="1"/>
  <c r="AM433" i="1"/>
  <c r="AL433" i="1"/>
  <c r="AK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BR432" i="1"/>
  <c r="AT432" i="1"/>
  <c r="AS432" i="1"/>
  <c r="AR432" i="1"/>
  <c r="AQ432" i="1"/>
  <c r="AP432" i="1"/>
  <c r="AO432" i="1"/>
  <c r="AN432" i="1"/>
  <c r="AM432" i="1"/>
  <c r="AL432" i="1"/>
  <c r="AK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BR431" i="1"/>
  <c r="AT431" i="1"/>
  <c r="AS431" i="1"/>
  <c r="AR431" i="1"/>
  <c r="AQ431" i="1"/>
  <c r="AP431" i="1"/>
  <c r="AO431" i="1"/>
  <c r="AN431" i="1"/>
  <c r="AM431" i="1"/>
  <c r="AL431" i="1"/>
  <c r="AK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BR430" i="1"/>
  <c r="AT430" i="1"/>
  <c r="AS430" i="1"/>
  <c r="AR430" i="1"/>
  <c r="AQ430" i="1"/>
  <c r="AP430" i="1"/>
  <c r="AO430" i="1"/>
  <c r="AN430" i="1"/>
  <c r="AM430" i="1"/>
  <c r="AL430" i="1"/>
  <c r="AK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BR429" i="1"/>
  <c r="AT429" i="1"/>
  <c r="AS429" i="1"/>
  <c r="AR429" i="1"/>
  <c r="AQ429" i="1"/>
  <c r="AP429" i="1"/>
  <c r="AO429" i="1"/>
  <c r="AN429" i="1"/>
  <c r="AM429" i="1"/>
  <c r="AL429" i="1"/>
  <c r="AK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BR428" i="1"/>
  <c r="AT428" i="1"/>
  <c r="AS428" i="1"/>
  <c r="AR428" i="1"/>
  <c r="AQ428" i="1"/>
  <c r="AP428" i="1"/>
  <c r="AO428" i="1"/>
  <c r="AN428" i="1"/>
  <c r="AM428" i="1"/>
  <c r="AL428" i="1"/>
  <c r="AK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BR427" i="1"/>
  <c r="AT427" i="1"/>
  <c r="AS427" i="1"/>
  <c r="AR427" i="1"/>
  <c r="AQ427" i="1"/>
  <c r="AP427" i="1"/>
  <c r="AO427" i="1"/>
  <c r="AN427" i="1"/>
  <c r="AM427" i="1"/>
  <c r="AL427" i="1"/>
  <c r="AK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BR426" i="1"/>
  <c r="AT426" i="1"/>
  <c r="AS426" i="1"/>
  <c r="AR426" i="1"/>
  <c r="AQ426" i="1"/>
  <c r="AP426" i="1"/>
  <c r="AO426" i="1"/>
  <c r="AN426" i="1"/>
  <c r="AM426" i="1"/>
  <c r="AL426" i="1"/>
  <c r="AK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BR425" i="1"/>
  <c r="AT425" i="1"/>
  <c r="AS425" i="1"/>
  <c r="AR425" i="1"/>
  <c r="AQ425" i="1"/>
  <c r="AP425" i="1"/>
  <c r="AO425" i="1"/>
  <c r="AN425" i="1"/>
  <c r="AM425" i="1"/>
  <c r="AL425" i="1"/>
  <c r="AK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BR424" i="1"/>
  <c r="AT424" i="1"/>
  <c r="AS424" i="1"/>
  <c r="AR424" i="1"/>
  <c r="AQ424" i="1"/>
  <c r="AP424" i="1"/>
  <c r="AO424" i="1"/>
  <c r="AN424" i="1"/>
  <c r="AM424" i="1"/>
  <c r="AL424" i="1"/>
  <c r="AK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BR423" i="1"/>
  <c r="AT423" i="1"/>
  <c r="AS423" i="1"/>
  <c r="AR423" i="1"/>
  <c r="AQ423" i="1"/>
  <c r="AP423" i="1"/>
  <c r="AO423" i="1"/>
  <c r="AN423" i="1"/>
  <c r="AM423" i="1"/>
  <c r="AL423" i="1"/>
  <c r="AK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BR422" i="1"/>
  <c r="AT422" i="1"/>
  <c r="AS422" i="1"/>
  <c r="AR422" i="1"/>
  <c r="AQ422" i="1"/>
  <c r="AP422" i="1"/>
  <c r="AO422" i="1"/>
  <c r="AN422" i="1"/>
  <c r="AM422" i="1"/>
  <c r="AL422" i="1"/>
  <c r="AK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BR421" i="1"/>
  <c r="AT421" i="1"/>
  <c r="AS421" i="1"/>
  <c r="AR421" i="1"/>
  <c r="AQ421" i="1"/>
  <c r="AP421" i="1"/>
  <c r="AO421" i="1"/>
  <c r="AN421" i="1"/>
  <c r="AM421" i="1"/>
  <c r="AL421" i="1"/>
  <c r="AK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BR420" i="1"/>
  <c r="AT420" i="1"/>
  <c r="AT620" i="1" s="1"/>
  <c r="AS420" i="1"/>
  <c r="AS620" i="1" s="1"/>
  <c r="AR420" i="1"/>
  <c r="AQ420" i="1"/>
  <c r="AQ620" i="1" s="1"/>
  <c r="AP420" i="1"/>
  <c r="AP620" i="1" s="1"/>
  <c r="AO420" i="1"/>
  <c r="AO620" i="1" s="1"/>
  <c r="AN420" i="1"/>
  <c r="AM420" i="1"/>
  <c r="AL420" i="1"/>
  <c r="AL620" i="1" s="1"/>
  <c r="AK420" i="1"/>
  <c r="AC420" i="1"/>
  <c r="AB420" i="1"/>
  <c r="AB620" i="1" s="1"/>
  <c r="AA420" i="1"/>
  <c r="AA620" i="1" s="1"/>
  <c r="Z420" i="1"/>
  <c r="Z620" i="1" s="1"/>
  <c r="Y420" i="1"/>
  <c r="Y620" i="1" s="1"/>
  <c r="X420" i="1"/>
  <c r="X620" i="1" s="1"/>
  <c r="W420" i="1"/>
  <c r="W620" i="1" s="1"/>
  <c r="V420" i="1"/>
  <c r="V620" i="1" s="1"/>
  <c r="U420" i="1"/>
  <c r="T420" i="1"/>
  <c r="T620" i="1" s="1"/>
  <c r="S420" i="1"/>
  <c r="S620" i="1" s="1"/>
  <c r="R420" i="1"/>
  <c r="R620" i="1" s="1"/>
  <c r="Q420" i="1"/>
  <c r="Q620" i="1" s="1"/>
  <c r="P420" i="1"/>
  <c r="P620" i="1" s="1"/>
  <c r="O420" i="1"/>
  <c r="O620" i="1" s="1"/>
  <c r="N420" i="1"/>
  <c r="M420" i="1"/>
  <c r="M620" i="1" s="1"/>
  <c r="L420" i="1"/>
  <c r="L620" i="1" s="1"/>
  <c r="K420" i="1"/>
  <c r="K620" i="1" s="1"/>
  <c r="J420" i="1"/>
  <c r="J620" i="1" s="1"/>
  <c r="I420" i="1"/>
  <c r="I620" i="1" s="1"/>
  <c r="BR419" i="1"/>
  <c r="BR418" i="1"/>
  <c r="BR417" i="1"/>
  <c r="BR416" i="1"/>
  <c r="BK416" i="1"/>
  <c r="BI416" i="1"/>
  <c r="BR415" i="1"/>
  <c r="BL415" i="1"/>
  <c r="BC415" i="1"/>
  <c r="BB415" i="1"/>
  <c r="BA415" i="1"/>
  <c r="AY415" i="1"/>
  <c r="BR414" i="1"/>
  <c r="BL414" i="1"/>
  <c r="BC414" i="1"/>
  <c r="BB414" i="1"/>
  <c r="BA414" i="1"/>
  <c r="AY414" i="1"/>
  <c r="BR413" i="1"/>
  <c r="BL413" i="1"/>
  <c r="BC413" i="1"/>
  <c r="BB413" i="1"/>
  <c r="BA413" i="1"/>
  <c r="AY413" i="1"/>
  <c r="BR412" i="1"/>
  <c r="BL412" i="1"/>
  <c r="BC412" i="1"/>
  <c r="BB412" i="1"/>
  <c r="BA412" i="1"/>
  <c r="AY412" i="1"/>
  <c r="BR411" i="1"/>
  <c r="BL411" i="1"/>
  <c r="BC411" i="1"/>
  <c r="BB411" i="1"/>
  <c r="BA411" i="1"/>
  <c r="AY411" i="1"/>
  <c r="BR410" i="1"/>
  <c r="BL410" i="1"/>
  <c r="BC410" i="1"/>
  <c r="BB410" i="1"/>
  <c r="BA410" i="1"/>
  <c r="AY410" i="1"/>
  <c r="BR409" i="1"/>
  <c r="BL409" i="1"/>
  <c r="BC409" i="1"/>
  <c r="BB409" i="1"/>
  <c r="BA409" i="1"/>
  <c r="AY409" i="1"/>
  <c r="BR408" i="1"/>
  <c r="BL408" i="1"/>
  <c r="BC408" i="1"/>
  <c r="BB408" i="1"/>
  <c r="BA408" i="1"/>
  <c r="AY408" i="1"/>
  <c r="BR407" i="1"/>
  <c r="BL407" i="1"/>
  <c r="BC407" i="1"/>
  <c r="BB407" i="1"/>
  <c r="BA407" i="1"/>
  <c r="AY407" i="1"/>
  <c r="BR406" i="1"/>
  <c r="BL406" i="1"/>
  <c r="BC406" i="1"/>
  <c r="BB406" i="1"/>
  <c r="BA406" i="1"/>
  <c r="AY406" i="1"/>
  <c r="BR405" i="1"/>
  <c r="BL405" i="1"/>
  <c r="BC405" i="1"/>
  <c r="BB405" i="1"/>
  <c r="BA405" i="1"/>
  <c r="AY405" i="1"/>
  <c r="BR404" i="1"/>
  <c r="BL404" i="1"/>
  <c r="BC404" i="1"/>
  <c r="BB404" i="1"/>
  <c r="BA404" i="1"/>
  <c r="AY404" i="1"/>
  <c r="BR403" i="1"/>
  <c r="BL403" i="1"/>
  <c r="BC403" i="1"/>
  <c r="BB403" i="1"/>
  <c r="BA403" i="1"/>
  <c r="AY403" i="1"/>
  <c r="BR402" i="1"/>
  <c r="BL402" i="1"/>
  <c r="BC402" i="1"/>
  <c r="BB402" i="1"/>
  <c r="BA402" i="1"/>
  <c r="AY402" i="1"/>
  <c r="BR401" i="1"/>
  <c r="BL401" i="1"/>
  <c r="BC401" i="1"/>
  <c r="BB401" i="1"/>
  <c r="BA401" i="1"/>
  <c r="AY401" i="1"/>
  <c r="BR400" i="1"/>
  <c r="BL400" i="1"/>
  <c r="BC400" i="1"/>
  <c r="BB400" i="1"/>
  <c r="BA400" i="1"/>
  <c r="AY400" i="1"/>
  <c r="BR399" i="1"/>
  <c r="BL399" i="1"/>
  <c r="BC399" i="1"/>
  <c r="BB399" i="1"/>
  <c r="BA399" i="1"/>
  <c r="AY399" i="1"/>
  <c r="BR398" i="1"/>
  <c r="BL398" i="1"/>
  <c r="BC398" i="1"/>
  <c r="BB398" i="1"/>
  <c r="BA398" i="1"/>
  <c r="AY398" i="1"/>
  <c r="BR397" i="1"/>
  <c r="BL397" i="1"/>
  <c r="BC397" i="1"/>
  <c r="BB397" i="1"/>
  <c r="BA397" i="1"/>
  <c r="AY397" i="1"/>
  <c r="BR396" i="1"/>
  <c r="BL396" i="1"/>
  <c r="BC396" i="1"/>
  <c r="BB396" i="1"/>
  <c r="BA396" i="1"/>
  <c r="AY396" i="1"/>
  <c r="BR395" i="1"/>
  <c r="BL395" i="1"/>
  <c r="BC395" i="1"/>
  <c r="BB395" i="1"/>
  <c r="BA395" i="1"/>
  <c r="AY395" i="1"/>
  <c r="BR394" i="1"/>
  <c r="BL394" i="1"/>
  <c r="BC394" i="1"/>
  <c r="BB394" i="1"/>
  <c r="BA394" i="1"/>
  <c r="AY394" i="1"/>
  <c r="BR393" i="1"/>
  <c r="BL393" i="1"/>
  <c r="BC393" i="1"/>
  <c r="BB393" i="1"/>
  <c r="BA393" i="1"/>
  <c r="AY393" i="1"/>
  <c r="BR392" i="1"/>
  <c r="BL392" i="1"/>
  <c r="BC392" i="1"/>
  <c r="BB392" i="1"/>
  <c r="BA392" i="1"/>
  <c r="AY392" i="1"/>
  <c r="BR391" i="1"/>
  <c r="BL391" i="1"/>
  <c r="BC391" i="1"/>
  <c r="BB391" i="1"/>
  <c r="BA391" i="1"/>
  <c r="AY391" i="1"/>
  <c r="BR390" i="1"/>
  <c r="BL390" i="1"/>
  <c r="BC390" i="1"/>
  <c r="BB390" i="1"/>
  <c r="BA390" i="1"/>
  <c r="AY390" i="1"/>
  <c r="BR389" i="1"/>
  <c r="BL389" i="1"/>
  <c r="BC389" i="1"/>
  <c r="BB389" i="1"/>
  <c r="BA389" i="1"/>
  <c r="AY389" i="1"/>
  <c r="BR388" i="1"/>
  <c r="BL388" i="1"/>
  <c r="BC388" i="1"/>
  <c r="BB388" i="1"/>
  <c r="BA388" i="1"/>
  <c r="AY388" i="1"/>
  <c r="BR387" i="1"/>
  <c r="BL387" i="1"/>
  <c r="BC387" i="1"/>
  <c r="BB387" i="1"/>
  <c r="BA387" i="1"/>
  <c r="AY387" i="1"/>
  <c r="BR386" i="1"/>
  <c r="BL386" i="1"/>
  <c r="BC386" i="1"/>
  <c r="BB386" i="1"/>
  <c r="BA386" i="1"/>
  <c r="AY386" i="1"/>
  <c r="BR385" i="1"/>
  <c r="BL385" i="1"/>
  <c r="BC385" i="1"/>
  <c r="BB385" i="1"/>
  <c r="BA385" i="1"/>
  <c r="AY385" i="1"/>
  <c r="BR384" i="1"/>
  <c r="BL384" i="1"/>
  <c r="BC384" i="1"/>
  <c r="BB384" i="1"/>
  <c r="BA384" i="1"/>
  <c r="AY384" i="1"/>
  <c r="BR383" i="1"/>
  <c r="BL383" i="1"/>
  <c r="BC383" i="1"/>
  <c r="BB383" i="1"/>
  <c r="BA383" i="1"/>
  <c r="AY383" i="1"/>
  <c r="BR382" i="1"/>
  <c r="BL382" i="1"/>
  <c r="BC382" i="1"/>
  <c r="BB382" i="1"/>
  <c r="BA382" i="1"/>
  <c r="AY382" i="1"/>
  <c r="BR381" i="1"/>
  <c r="BL381" i="1"/>
  <c r="BC381" i="1"/>
  <c r="BB381" i="1"/>
  <c r="BA381" i="1"/>
  <c r="AY381" i="1"/>
  <c r="BR380" i="1"/>
  <c r="BL380" i="1"/>
  <c r="BC380" i="1"/>
  <c r="BB380" i="1"/>
  <c r="BA380" i="1"/>
  <c r="AY380" i="1"/>
  <c r="BR379" i="1"/>
  <c r="BL379" i="1"/>
  <c r="BC379" i="1"/>
  <c r="BB379" i="1"/>
  <c r="BA379" i="1"/>
  <c r="AY379" i="1"/>
  <c r="BR378" i="1"/>
  <c r="BL378" i="1"/>
  <c r="BC378" i="1"/>
  <c r="BB378" i="1"/>
  <c r="BA378" i="1"/>
  <c r="AY378" i="1"/>
  <c r="BR377" i="1"/>
  <c r="BL377" i="1"/>
  <c r="BC377" i="1"/>
  <c r="BB377" i="1"/>
  <c r="BA377" i="1"/>
  <c r="AY377" i="1"/>
  <c r="BR376" i="1"/>
  <c r="BL376" i="1"/>
  <c r="BC376" i="1"/>
  <c r="BB376" i="1"/>
  <c r="BA376" i="1"/>
  <c r="AY376" i="1"/>
  <c r="BR375" i="1"/>
  <c r="BL375" i="1"/>
  <c r="BC375" i="1"/>
  <c r="BB375" i="1"/>
  <c r="BA375" i="1"/>
  <c r="AY375" i="1"/>
  <c r="BR374" i="1"/>
  <c r="BL374" i="1"/>
  <c r="BC374" i="1"/>
  <c r="BB374" i="1"/>
  <c r="BA374" i="1"/>
  <c r="AY374" i="1"/>
  <c r="BR373" i="1"/>
  <c r="BL373" i="1"/>
  <c r="BC373" i="1"/>
  <c r="BB373" i="1"/>
  <c r="BA373" i="1"/>
  <c r="AY373" i="1"/>
  <c r="BR372" i="1"/>
  <c r="BL372" i="1"/>
  <c r="BC372" i="1"/>
  <c r="BB372" i="1"/>
  <c r="BA372" i="1"/>
  <c r="AY372" i="1"/>
  <c r="BR371" i="1"/>
  <c r="BL371" i="1"/>
  <c r="BC371" i="1"/>
  <c r="BB371" i="1"/>
  <c r="BA371" i="1"/>
  <c r="AY371" i="1"/>
  <c r="BR370" i="1"/>
  <c r="BL370" i="1"/>
  <c r="BC370" i="1"/>
  <c r="BB370" i="1"/>
  <c r="BA370" i="1"/>
  <c r="AY370" i="1"/>
  <c r="BR369" i="1"/>
  <c r="BL369" i="1"/>
  <c r="BC369" i="1"/>
  <c r="BB369" i="1"/>
  <c r="BA369" i="1"/>
  <c r="AY369" i="1"/>
  <c r="BR368" i="1"/>
  <c r="BL368" i="1"/>
  <c r="BC368" i="1"/>
  <c r="BB368" i="1"/>
  <c r="BA368" i="1"/>
  <c r="AY368" i="1"/>
  <c r="BR367" i="1"/>
  <c r="BL367" i="1"/>
  <c r="BC367" i="1"/>
  <c r="BB367" i="1"/>
  <c r="BA367" i="1"/>
  <c r="AY367" i="1"/>
  <c r="BR366" i="1"/>
  <c r="BL366" i="1"/>
  <c r="BC366" i="1"/>
  <c r="BB366" i="1"/>
  <c r="BA366" i="1"/>
  <c r="AY366" i="1"/>
  <c r="BR365" i="1"/>
  <c r="BL365" i="1"/>
  <c r="BC365" i="1"/>
  <c r="BB365" i="1"/>
  <c r="BA365" i="1"/>
  <c r="AY365" i="1"/>
  <c r="BR364" i="1"/>
  <c r="BL364" i="1"/>
  <c r="BC364" i="1"/>
  <c r="BB364" i="1"/>
  <c r="BA364" i="1"/>
  <c r="AY364" i="1"/>
  <c r="BR363" i="1"/>
  <c r="BL363" i="1"/>
  <c r="BC363" i="1"/>
  <c r="BB363" i="1"/>
  <c r="BA363" i="1"/>
  <c r="AY363" i="1"/>
  <c r="BR362" i="1"/>
  <c r="BL362" i="1"/>
  <c r="BC362" i="1"/>
  <c r="BB362" i="1"/>
  <c r="BA362" i="1"/>
  <c r="AY362" i="1"/>
  <c r="BR361" i="1"/>
  <c r="BL361" i="1"/>
  <c r="BC361" i="1"/>
  <c r="BB361" i="1"/>
  <c r="BA361" i="1"/>
  <c r="AY361" i="1"/>
  <c r="BR360" i="1"/>
  <c r="BL360" i="1"/>
  <c r="BC360" i="1"/>
  <c r="BB360" i="1"/>
  <c r="BA360" i="1"/>
  <c r="AY360" i="1"/>
  <c r="BR359" i="1"/>
  <c r="BL359" i="1"/>
  <c r="BC359" i="1"/>
  <c r="BB359" i="1"/>
  <c r="BA359" i="1"/>
  <c r="AY359" i="1"/>
  <c r="BR358" i="1"/>
  <c r="BL358" i="1"/>
  <c r="BC358" i="1"/>
  <c r="BB358" i="1"/>
  <c r="BA358" i="1"/>
  <c r="AY358" i="1"/>
  <c r="BR357" i="1"/>
  <c r="BL357" i="1"/>
  <c r="BC357" i="1"/>
  <c r="BB357" i="1"/>
  <c r="BA357" i="1"/>
  <c r="AY357" i="1"/>
  <c r="BR356" i="1"/>
  <c r="BL356" i="1"/>
  <c r="BC356" i="1"/>
  <c r="BB356" i="1"/>
  <c r="BA356" i="1"/>
  <c r="AY356" i="1"/>
  <c r="BR355" i="1"/>
  <c r="BL355" i="1"/>
  <c r="BC355" i="1"/>
  <c r="BB355" i="1"/>
  <c r="BA355" i="1"/>
  <c r="AY355" i="1"/>
  <c r="BR354" i="1"/>
  <c r="BL354" i="1"/>
  <c r="BC354" i="1"/>
  <c r="BB354" i="1"/>
  <c r="BA354" i="1"/>
  <c r="AY354" i="1"/>
  <c r="BR353" i="1"/>
  <c r="BL353" i="1"/>
  <c r="BC353" i="1"/>
  <c r="BB353" i="1"/>
  <c r="BA353" i="1"/>
  <c r="AY353" i="1"/>
  <c r="BR352" i="1"/>
  <c r="BL352" i="1"/>
  <c r="BC352" i="1"/>
  <c r="BB352" i="1"/>
  <c r="BA352" i="1"/>
  <c r="AY352" i="1"/>
  <c r="BR351" i="1"/>
  <c r="BL351" i="1"/>
  <c r="BC351" i="1"/>
  <c r="BB351" i="1"/>
  <c r="BA351" i="1"/>
  <c r="AY351" i="1"/>
  <c r="BR350" i="1"/>
  <c r="BL350" i="1"/>
  <c r="BC350" i="1"/>
  <c r="BB350" i="1"/>
  <c r="BA350" i="1"/>
  <c r="AY350" i="1"/>
  <c r="BR349" i="1"/>
  <c r="BL349" i="1"/>
  <c r="BC349" i="1"/>
  <c r="BB349" i="1"/>
  <c r="BA349" i="1"/>
  <c r="AY349" i="1"/>
  <c r="BR348" i="1"/>
  <c r="BL348" i="1"/>
  <c r="BC348" i="1"/>
  <c r="BB348" i="1"/>
  <c r="BA348" i="1"/>
  <c r="AY348" i="1"/>
  <c r="BR347" i="1"/>
  <c r="BL347" i="1"/>
  <c r="BC347" i="1"/>
  <c r="BB347" i="1"/>
  <c r="BA347" i="1"/>
  <c r="AY347" i="1"/>
  <c r="BR346" i="1"/>
  <c r="BL346" i="1"/>
  <c r="BC346" i="1"/>
  <c r="BB346" i="1"/>
  <c r="BA346" i="1"/>
  <c r="AY346" i="1"/>
  <c r="BR345" i="1"/>
  <c r="BL345" i="1"/>
  <c r="BC345" i="1"/>
  <c r="BB345" i="1"/>
  <c r="BA345" i="1"/>
  <c r="AY345" i="1"/>
  <c r="BR344" i="1"/>
  <c r="BL344" i="1"/>
  <c r="BC344" i="1"/>
  <c r="BB344" i="1"/>
  <c r="BA344" i="1"/>
  <c r="AY344" i="1"/>
  <c r="BR343" i="1"/>
  <c r="BL343" i="1"/>
  <c r="BC343" i="1"/>
  <c r="BB343" i="1"/>
  <c r="BA343" i="1"/>
  <c r="AY343" i="1"/>
  <c r="BR342" i="1"/>
  <c r="BL342" i="1"/>
  <c r="BC342" i="1"/>
  <c r="BB342" i="1"/>
  <c r="BA342" i="1"/>
  <c r="AY342" i="1"/>
  <c r="BR341" i="1"/>
  <c r="BL341" i="1"/>
  <c r="BC341" i="1"/>
  <c r="BB341" i="1"/>
  <c r="BA341" i="1"/>
  <c r="AY341" i="1"/>
  <c r="BR340" i="1"/>
  <c r="BL340" i="1"/>
  <c r="BC340" i="1"/>
  <c r="BB340" i="1"/>
  <c r="BA340" i="1"/>
  <c r="AY340" i="1"/>
  <c r="BR339" i="1"/>
  <c r="BL339" i="1"/>
  <c r="BC339" i="1"/>
  <c r="BB339" i="1"/>
  <c r="BA339" i="1"/>
  <c r="AY339" i="1"/>
  <c r="BR338" i="1"/>
  <c r="BL338" i="1"/>
  <c r="BC338" i="1"/>
  <c r="BB338" i="1"/>
  <c r="BA338" i="1"/>
  <c r="AY338" i="1"/>
  <c r="BR337" i="1"/>
  <c r="BL337" i="1"/>
  <c r="BC337" i="1"/>
  <c r="BB337" i="1"/>
  <c r="BA337" i="1"/>
  <c r="AY337" i="1"/>
  <c r="BR336" i="1"/>
  <c r="BL336" i="1"/>
  <c r="BC336" i="1"/>
  <c r="BB336" i="1"/>
  <c r="BA336" i="1"/>
  <c r="AY336" i="1"/>
  <c r="BR335" i="1"/>
  <c r="BL335" i="1"/>
  <c r="BC335" i="1"/>
  <c r="BB335" i="1"/>
  <c r="BA335" i="1"/>
  <c r="AY335" i="1"/>
  <c r="BR334" i="1"/>
  <c r="BL334" i="1"/>
  <c r="BC334" i="1"/>
  <c r="BB334" i="1"/>
  <c r="BA334" i="1"/>
  <c r="AY334" i="1"/>
  <c r="BR333" i="1"/>
  <c r="BL333" i="1"/>
  <c r="BC333" i="1"/>
  <c r="BB333" i="1"/>
  <c r="BA333" i="1"/>
  <c r="AY333" i="1"/>
  <c r="BR332" i="1"/>
  <c r="BL332" i="1"/>
  <c r="BC332" i="1"/>
  <c r="BB332" i="1"/>
  <c r="BA332" i="1"/>
  <c r="AY332" i="1"/>
  <c r="BR331" i="1"/>
  <c r="BL331" i="1"/>
  <c r="BC331" i="1"/>
  <c r="BB331" i="1"/>
  <c r="BA331" i="1"/>
  <c r="AY331" i="1"/>
  <c r="BR330" i="1"/>
  <c r="BL330" i="1"/>
  <c r="BC330" i="1"/>
  <c r="BB330" i="1"/>
  <c r="BA330" i="1"/>
  <c r="AY330" i="1"/>
  <c r="BR329" i="1"/>
  <c r="BL329" i="1"/>
  <c r="BC329" i="1"/>
  <c r="BB329" i="1"/>
  <c r="BA329" i="1"/>
  <c r="AY329" i="1"/>
  <c r="BR328" i="1"/>
  <c r="BL328" i="1"/>
  <c r="BC328" i="1"/>
  <c r="BB328" i="1"/>
  <c r="BA328" i="1"/>
  <c r="AY328" i="1"/>
  <c r="BR327" i="1"/>
  <c r="BL327" i="1"/>
  <c r="BC327" i="1"/>
  <c r="BB327" i="1"/>
  <c r="BA327" i="1"/>
  <c r="AY327" i="1"/>
  <c r="BR326" i="1"/>
  <c r="BL326" i="1"/>
  <c r="BC326" i="1"/>
  <c r="BB326" i="1"/>
  <c r="BA326" i="1"/>
  <c r="AY326" i="1"/>
  <c r="BR325" i="1"/>
  <c r="BL325" i="1"/>
  <c r="BC325" i="1"/>
  <c r="BB325" i="1"/>
  <c r="BA325" i="1"/>
  <c r="AY325" i="1"/>
  <c r="BR324" i="1"/>
  <c r="BL324" i="1"/>
  <c r="BC324" i="1"/>
  <c r="BB324" i="1"/>
  <c r="BA324" i="1"/>
  <c r="AY324" i="1"/>
  <c r="BR323" i="1"/>
  <c r="BL323" i="1"/>
  <c r="BC323" i="1"/>
  <c r="BB323" i="1"/>
  <c r="BA323" i="1"/>
  <c r="AY323" i="1"/>
  <c r="BR322" i="1"/>
  <c r="BL322" i="1"/>
  <c r="BC322" i="1"/>
  <c r="BB322" i="1"/>
  <c r="BA322" i="1"/>
  <c r="AY322" i="1"/>
  <c r="BR321" i="1"/>
  <c r="BL321" i="1"/>
  <c r="BC321" i="1"/>
  <c r="BB321" i="1"/>
  <c r="BA321" i="1"/>
  <c r="AY321" i="1"/>
  <c r="BR320" i="1"/>
  <c r="BL320" i="1"/>
  <c r="BC320" i="1"/>
  <c r="BB320" i="1"/>
  <c r="BA320" i="1"/>
  <c r="AY320" i="1"/>
  <c r="BR319" i="1"/>
  <c r="BL319" i="1"/>
  <c r="BC319" i="1"/>
  <c r="BB319" i="1"/>
  <c r="BA319" i="1"/>
  <c r="AY319" i="1"/>
  <c r="BR318" i="1"/>
  <c r="BL318" i="1"/>
  <c r="BC318" i="1"/>
  <c r="BB318" i="1"/>
  <c r="BA318" i="1"/>
  <c r="AY318" i="1"/>
  <c r="BR317" i="1"/>
  <c r="BL317" i="1"/>
  <c r="BC317" i="1"/>
  <c r="BB317" i="1"/>
  <c r="BA317" i="1"/>
  <c r="AY317" i="1"/>
  <c r="BR316" i="1"/>
  <c r="BL316" i="1"/>
  <c r="BC316" i="1"/>
  <c r="BB316" i="1"/>
  <c r="BA316" i="1"/>
  <c r="AY316" i="1"/>
  <c r="BR315" i="1"/>
  <c r="BL315" i="1"/>
  <c r="BC315" i="1"/>
  <c r="BB315" i="1"/>
  <c r="BA315" i="1"/>
  <c r="AY315" i="1"/>
  <c r="BR314" i="1"/>
  <c r="BL314" i="1"/>
  <c r="BC314" i="1"/>
  <c r="BB314" i="1"/>
  <c r="BA314" i="1"/>
  <c r="AY314" i="1"/>
  <c r="BR313" i="1"/>
  <c r="BL313" i="1"/>
  <c r="BC313" i="1"/>
  <c r="BB313" i="1"/>
  <c r="BA313" i="1"/>
  <c r="AY313" i="1"/>
  <c r="BR312" i="1"/>
  <c r="BL312" i="1"/>
  <c r="BC312" i="1"/>
  <c r="BB312" i="1"/>
  <c r="BA312" i="1"/>
  <c r="AY312" i="1"/>
  <c r="BR311" i="1"/>
  <c r="BL311" i="1"/>
  <c r="BC311" i="1"/>
  <c r="BB311" i="1"/>
  <c r="BA311" i="1"/>
  <c r="AY311" i="1"/>
  <c r="BR310" i="1"/>
  <c r="BL310" i="1"/>
  <c r="BC310" i="1"/>
  <c r="BB310" i="1"/>
  <c r="BA310" i="1"/>
  <c r="AY310" i="1"/>
  <c r="BR309" i="1"/>
  <c r="BL309" i="1"/>
  <c r="BC309" i="1"/>
  <c r="BB309" i="1"/>
  <c r="BA309" i="1"/>
  <c r="AY309" i="1"/>
  <c r="BR308" i="1"/>
  <c r="BL308" i="1"/>
  <c r="BC308" i="1"/>
  <c r="BB308" i="1"/>
  <c r="BA308" i="1"/>
  <c r="AY308" i="1"/>
  <c r="BR307" i="1"/>
  <c r="BL307" i="1"/>
  <c r="BC307" i="1"/>
  <c r="BB307" i="1"/>
  <c r="BA307" i="1"/>
  <c r="AY307" i="1"/>
  <c r="BR306" i="1"/>
  <c r="BL306" i="1"/>
  <c r="BC306" i="1"/>
  <c r="BB306" i="1"/>
  <c r="BA306" i="1"/>
  <c r="AY306" i="1"/>
  <c r="BR305" i="1"/>
  <c r="BL305" i="1"/>
  <c r="BC305" i="1"/>
  <c r="BB305" i="1"/>
  <c r="BA305" i="1"/>
  <c r="AY305" i="1"/>
  <c r="BR304" i="1"/>
  <c r="BL304" i="1"/>
  <c r="BC304" i="1"/>
  <c r="BB304" i="1"/>
  <c r="BA304" i="1"/>
  <c r="AY304" i="1"/>
  <c r="BR303" i="1"/>
  <c r="BL303" i="1"/>
  <c r="BC303" i="1"/>
  <c r="BB303" i="1"/>
  <c r="BA303" i="1"/>
  <c r="AY303" i="1"/>
  <c r="BR302" i="1"/>
  <c r="BL302" i="1"/>
  <c r="BC302" i="1"/>
  <c r="BB302" i="1"/>
  <c r="BA302" i="1"/>
  <c r="AY302" i="1"/>
  <c r="BR301" i="1"/>
  <c r="BL301" i="1"/>
  <c r="BC301" i="1"/>
  <c r="BB301" i="1"/>
  <c r="BA301" i="1"/>
  <c r="AY301" i="1"/>
  <c r="BR300" i="1"/>
  <c r="BL300" i="1"/>
  <c r="BC300" i="1"/>
  <c r="BB300" i="1"/>
  <c r="BA300" i="1"/>
  <c r="AY300" i="1"/>
  <c r="BR299" i="1"/>
  <c r="BL299" i="1"/>
  <c r="BC299" i="1"/>
  <c r="BB299" i="1"/>
  <c r="BA299" i="1"/>
  <c r="AY299" i="1"/>
  <c r="BR298" i="1"/>
  <c r="BL298" i="1"/>
  <c r="BC298" i="1"/>
  <c r="BB298" i="1"/>
  <c r="BA298" i="1"/>
  <c r="AY298" i="1"/>
  <c r="BR297" i="1"/>
  <c r="BL297" i="1"/>
  <c r="BC297" i="1"/>
  <c r="BB297" i="1"/>
  <c r="BA297" i="1"/>
  <c r="AY297" i="1"/>
  <c r="BR296" i="1"/>
  <c r="BL296" i="1"/>
  <c r="BC296" i="1"/>
  <c r="BB296" i="1"/>
  <c r="BA296" i="1"/>
  <c r="AY296" i="1"/>
  <c r="BR295" i="1"/>
  <c r="BL295" i="1"/>
  <c r="BC295" i="1"/>
  <c r="BB295" i="1"/>
  <c r="BA295" i="1"/>
  <c r="AY295" i="1"/>
  <c r="BR294" i="1"/>
  <c r="BL294" i="1"/>
  <c r="BC294" i="1"/>
  <c r="BB294" i="1"/>
  <c r="BA294" i="1"/>
  <c r="AY294" i="1"/>
  <c r="BR293" i="1"/>
  <c r="BL293" i="1"/>
  <c r="BC293" i="1"/>
  <c r="BB293" i="1"/>
  <c r="BA293" i="1"/>
  <c r="AY293" i="1"/>
  <c r="BR292" i="1"/>
  <c r="BL292" i="1"/>
  <c r="BC292" i="1"/>
  <c r="BB292" i="1"/>
  <c r="BA292" i="1"/>
  <c r="AY292" i="1"/>
  <c r="BR291" i="1"/>
  <c r="BL291" i="1"/>
  <c r="BC291" i="1"/>
  <c r="BB291" i="1"/>
  <c r="BA291" i="1"/>
  <c r="AY291" i="1"/>
  <c r="BR290" i="1"/>
  <c r="BL290" i="1"/>
  <c r="BC290" i="1"/>
  <c r="BB290" i="1"/>
  <c r="BA290" i="1"/>
  <c r="AY290" i="1"/>
  <c r="BR289" i="1"/>
  <c r="BL289" i="1"/>
  <c r="BC289" i="1"/>
  <c r="BB289" i="1"/>
  <c r="BA289" i="1"/>
  <c r="AY289" i="1"/>
  <c r="BR288" i="1"/>
  <c r="BL288" i="1"/>
  <c r="BC288" i="1"/>
  <c r="BB288" i="1"/>
  <c r="BA288" i="1"/>
  <c r="AY288" i="1"/>
  <c r="BR287" i="1"/>
  <c r="BL287" i="1"/>
  <c r="BC287" i="1"/>
  <c r="BB287" i="1"/>
  <c r="BA287" i="1"/>
  <c r="AY287" i="1"/>
  <c r="BR286" i="1"/>
  <c r="BL286" i="1"/>
  <c r="BC286" i="1"/>
  <c r="BB286" i="1"/>
  <c r="BA286" i="1"/>
  <c r="AY286" i="1"/>
  <c r="BR285" i="1"/>
  <c r="BL285" i="1"/>
  <c r="BC285" i="1"/>
  <c r="BB285" i="1"/>
  <c r="BA285" i="1"/>
  <c r="AY285" i="1"/>
  <c r="BR284" i="1"/>
  <c r="BL284" i="1"/>
  <c r="BC284" i="1"/>
  <c r="BB284" i="1"/>
  <c r="BA284" i="1"/>
  <c r="AY284" i="1"/>
  <c r="BR283" i="1"/>
  <c r="BL283" i="1"/>
  <c r="BC283" i="1"/>
  <c r="BB283" i="1"/>
  <c r="BA283" i="1"/>
  <c r="AY283" i="1"/>
  <c r="BR282" i="1"/>
  <c r="BL282" i="1"/>
  <c r="BC282" i="1"/>
  <c r="BB282" i="1"/>
  <c r="BA282" i="1"/>
  <c r="AY282" i="1"/>
  <c r="BR281" i="1"/>
  <c r="BL281" i="1"/>
  <c r="BC281" i="1"/>
  <c r="BB281" i="1"/>
  <c r="BA281" i="1"/>
  <c r="AY281" i="1"/>
  <c r="BR280" i="1"/>
  <c r="BL280" i="1"/>
  <c r="BC280" i="1"/>
  <c r="BB280" i="1"/>
  <c r="BA280" i="1"/>
  <c r="AY280" i="1"/>
  <c r="BR279" i="1"/>
  <c r="BL279" i="1"/>
  <c r="BC279" i="1"/>
  <c r="BB279" i="1"/>
  <c r="BA279" i="1"/>
  <c r="AY279" i="1"/>
  <c r="BR278" i="1"/>
  <c r="BL278" i="1"/>
  <c r="BC278" i="1"/>
  <c r="BB278" i="1"/>
  <c r="BA278" i="1"/>
  <c r="AY278" i="1"/>
  <c r="BR277" i="1"/>
  <c r="BL277" i="1"/>
  <c r="BC277" i="1"/>
  <c r="BB277" i="1"/>
  <c r="BA277" i="1"/>
  <c r="AY277" i="1"/>
  <c r="BR276" i="1"/>
  <c r="BL276" i="1"/>
  <c r="BC276" i="1"/>
  <c r="BB276" i="1"/>
  <c r="BA276" i="1"/>
  <c r="AY276" i="1"/>
  <c r="BR275" i="1"/>
  <c r="BL275" i="1"/>
  <c r="BC275" i="1"/>
  <c r="BB275" i="1"/>
  <c r="BA275" i="1"/>
  <c r="AY275" i="1"/>
  <c r="BR274" i="1"/>
  <c r="BL274" i="1"/>
  <c r="BC274" i="1"/>
  <c r="BB274" i="1"/>
  <c r="BA274" i="1"/>
  <c r="AY274" i="1"/>
  <c r="BR273" i="1"/>
  <c r="BL273" i="1"/>
  <c r="BC273" i="1"/>
  <c r="BB273" i="1"/>
  <c r="BA273" i="1"/>
  <c r="AY273" i="1"/>
  <c r="BR272" i="1"/>
  <c r="BL272" i="1"/>
  <c r="BC272" i="1"/>
  <c r="BB272" i="1"/>
  <c r="BA272" i="1"/>
  <c r="AY272" i="1"/>
  <c r="BR271" i="1"/>
  <c r="BL271" i="1"/>
  <c r="BC271" i="1"/>
  <c r="BB271" i="1"/>
  <c r="BA271" i="1"/>
  <c r="AY271" i="1"/>
  <c r="BR270" i="1"/>
  <c r="BL270" i="1"/>
  <c r="BC270" i="1"/>
  <c r="BB270" i="1"/>
  <c r="BA270" i="1"/>
  <c r="AY270" i="1"/>
  <c r="BR269" i="1"/>
  <c r="BL269" i="1"/>
  <c r="BC269" i="1"/>
  <c r="BB269" i="1"/>
  <c r="BA269" i="1"/>
  <c r="AY269" i="1"/>
  <c r="BR268" i="1"/>
  <c r="BL268" i="1"/>
  <c r="BC268" i="1"/>
  <c r="BB268" i="1"/>
  <c r="BA268" i="1"/>
  <c r="AY268" i="1"/>
  <c r="BR267" i="1"/>
  <c r="BL267" i="1"/>
  <c r="BC267" i="1"/>
  <c r="BB267" i="1"/>
  <c r="BA267" i="1"/>
  <c r="AY267" i="1"/>
  <c r="BR266" i="1"/>
  <c r="BL266" i="1"/>
  <c r="BC266" i="1"/>
  <c r="BB266" i="1"/>
  <c r="BA266" i="1"/>
  <c r="AY266" i="1"/>
  <c r="BR265" i="1"/>
  <c r="BL265" i="1"/>
  <c r="BC265" i="1"/>
  <c r="BB265" i="1"/>
  <c r="BA265" i="1"/>
  <c r="AY265" i="1"/>
  <c r="BR264" i="1"/>
  <c r="BL264" i="1"/>
  <c r="BC264" i="1"/>
  <c r="BB264" i="1"/>
  <c r="BA264" i="1"/>
  <c r="AY264" i="1"/>
  <c r="BR263" i="1"/>
  <c r="BL263" i="1"/>
  <c r="BC263" i="1"/>
  <c r="BB263" i="1"/>
  <c r="BA263" i="1"/>
  <c r="AY263" i="1"/>
  <c r="BR262" i="1"/>
  <c r="BL262" i="1"/>
  <c r="BC262" i="1"/>
  <c r="BB262" i="1"/>
  <c r="BA262" i="1"/>
  <c r="AY262" i="1"/>
  <c r="BR261" i="1"/>
  <c r="BL261" i="1"/>
  <c r="BC261" i="1"/>
  <c r="BB261" i="1"/>
  <c r="BA261" i="1"/>
  <c r="AY261" i="1"/>
  <c r="BR260" i="1"/>
  <c r="BL260" i="1"/>
  <c r="BC260" i="1"/>
  <c r="BB260" i="1"/>
  <c r="BA260" i="1"/>
  <c r="AY260" i="1"/>
  <c r="BR259" i="1"/>
  <c r="BL259" i="1"/>
  <c r="BC259" i="1"/>
  <c r="BB259" i="1"/>
  <c r="BA259" i="1"/>
  <c r="AY259" i="1"/>
  <c r="BR258" i="1"/>
  <c r="BL258" i="1"/>
  <c r="BC258" i="1"/>
  <c r="BB258" i="1"/>
  <c r="BA258" i="1"/>
  <c r="AY258" i="1"/>
  <c r="BR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BR213" i="1"/>
  <c r="BM213" i="1"/>
  <c r="BH213" i="1"/>
  <c r="BG213" i="1"/>
  <c r="A213" i="1"/>
  <c r="BR212" i="1"/>
  <c r="BM212" i="1"/>
  <c r="BH212" i="1"/>
  <c r="BG212" i="1"/>
  <c r="A212" i="1"/>
  <c r="BR211" i="1"/>
  <c r="BM211" i="1"/>
  <c r="BH211" i="1"/>
  <c r="BG211" i="1"/>
  <c r="A211" i="1"/>
  <c r="BR210" i="1"/>
  <c r="BM210" i="1"/>
  <c r="BH210" i="1"/>
  <c r="BG210" i="1"/>
  <c r="A210" i="1"/>
  <c r="BR209" i="1"/>
  <c r="BM209" i="1"/>
  <c r="BH209" i="1"/>
  <c r="BG209" i="1"/>
  <c r="A209" i="1"/>
  <c r="BR208" i="1"/>
  <c r="BM208" i="1"/>
  <c r="BH208" i="1"/>
  <c r="BG208" i="1"/>
  <c r="A208" i="1"/>
  <c r="BR207" i="1"/>
  <c r="BM207" i="1"/>
  <c r="BH207" i="1"/>
  <c r="BG207" i="1"/>
  <c r="A207" i="1"/>
  <c r="BR206" i="1"/>
  <c r="BM206" i="1"/>
  <c r="BH206" i="1"/>
  <c r="BG206" i="1"/>
  <c r="A206" i="1"/>
  <c r="BR205" i="1"/>
  <c r="BM205" i="1"/>
  <c r="BH205" i="1"/>
  <c r="BG205" i="1"/>
  <c r="A205" i="1"/>
  <c r="BR204" i="1"/>
  <c r="BM204" i="1"/>
  <c r="BH204" i="1"/>
  <c r="BG204" i="1"/>
  <c r="A204" i="1"/>
  <c r="BR203" i="1"/>
  <c r="BM203" i="1"/>
  <c r="BH203" i="1"/>
  <c r="BG203" i="1"/>
  <c r="A203" i="1"/>
  <c r="BR202" i="1"/>
  <c r="BM202" i="1"/>
  <c r="BH202" i="1"/>
  <c r="BG202" i="1"/>
  <c r="A202" i="1"/>
  <c r="BR201" i="1"/>
  <c r="BM201" i="1"/>
  <c r="BH201" i="1"/>
  <c r="BG201" i="1"/>
  <c r="A201" i="1"/>
  <c r="BR200" i="1"/>
  <c r="BM200" i="1"/>
  <c r="BH200" i="1"/>
  <c r="BG200" i="1"/>
  <c r="A200" i="1"/>
  <c r="BR199" i="1"/>
  <c r="BM199" i="1"/>
  <c r="BH199" i="1"/>
  <c r="BG199" i="1"/>
  <c r="A199" i="1"/>
  <c r="BR198" i="1"/>
  <c r="BM198" i="1"/>
  <c r="BH198" i="1"/>
  <c r="BG198" i="1"/>
  <c r="A198" i="1"/>
  <c r="BR197" i="1"/>
  <c r="BM197" i="1"/>
  <c r="BH197" i="1"/>
  <c r="BG197" i="1"/>
  <c r="A197" i="1"/>
  <c r="BR196" i="1"/>
  <c r="BM196" i="1"/>
  <c r="BH196" i="1"/>
  <c r="BG196" i="1"/>
  <c r="A196" i="1"/>
  <c r="BR195" i="1"/>
  <c r="BM195" i="1"/>
  <c r="BH195" i="1"/>
  <c r="BG195" i="1"/>
  <c r="A195" i="1"/>
  <c r="BR194" i="1"/>
  <c r="BM194" i="1"/>
  <c r="BH194" i="1"/>
  <c r="BG194" i="1"/>
  <c r="A194" i="1"/>
  <c r="BR193" i="1"/>
  <c r="BM193" i="1"/>
  <c r="BH193" i="1"/>
  <c r="BG193" i="1"/>
  <c r="A193" i="1"/>
  <c r="BR192" i="1"/>
  <c r="BM192" i="1"/>
  <c r="BH192" i="1"/>
  <c r="BG192" i="1"/>
  <c r="A192" i="1"/>
  <c r="BR191" i="1"/>
  <c r="BM191" i="1"/>
  <c r="BH191" i="1"/>
  <c r="BG191" i="1"/>
  <c r="A191" i="1"/>
  <c r="BR190" i="1"/>
  <c r="BM190" i="1"/>
  <c r="BH190" i="1"/>
  <c r="BG190" i="1"/>
  <c r="A190" i="1"/>
  <c r="BR189" i="1"/>
  <c r="BM189" i="1"/>
  <c r="BH189" i="1"/>
  <c r="BG189" i="1"/>
  <c r="A189" i="1"/>
  <c r="BR188" i="1"/>
  <c r="BM188" i="1"/>
  <c r="BH188" i="1"/>
  <c r="BG188" i="1"/>
  <c r="A188" i="1"/>
  <c r="BR187" i="1"/>
  <c r="BM187" i="1"/>
  <c r="BH187" i="1"/>
  <c r="BG187" i="1"/>
  <c r="A187" i="1"/>
  <c r="BR186" i="1"/>
  <c r="BM186" i="1"/>
  <c r="BH186" i="1"/>
  <c r="BG186" i="1"/>
  <c r="A186" i="1"/>
  <c r="BR185" i="1"/>
  <c r="BM185" i="1"/>
  <c r="BH185" i="1"/>
  <c r="BG185" i="1"/>
  <c r="A185" i="1"/>
  <c r="BR184" i="1"/>
  <c r="BM184" i="1"/>
  <c r="BH184" i="1"/>
  <c r="BG184" i="1"/>
  <c r="A184" i="1"/>
  <c r="BR183" i="1"/>
  <c r="BM183" i="1"/>
  <c r="BH183" i="1"/>
  <c r="BG183" i="1"/>
  <c r="A183" i="1"/>
  <c r="BR182" i="1"/>
  <c r="BM182" i="1"/>
  <c r="BH182" i="1"/>
  <c r="BG182" i="1"/>
  <c r="A182" i="1"/>
  <c r="BR181" i="1"/>
  <c r="BM181" i="1"/>
  <c r="BH181" i="1"/>
  <c r="BG181" i="1"/>
  <c r="A181" i="1"/>
  <c r="BR180" i="1"/>
  <c r="BM180" i="1"/>
  <c r="BH180" i="1"/>
  <c r="BG180" i="1"/>
  <c r="A180" i="1"/>
  <c r="BR179" i="1"/>
  <c r="BM179" i="1"/>
  <c r="BH179" i="1"/>
  <c r="BG179" i="1"/>
  <c r="A179" i="1"/>
  <c r="BR178" i="1"/>
  <c r="BM178" i="1"/>
  <c r="BH178" i="1"/>
  <c r="BG178" i="1"/>
  <c r="A178" i="1"/>
  <c r="BR177" i="1"/>
  <c r="BM177" i="1"/>
  <c r="BH177" i="1"/>
  <c r="BG177" i="1"/>
  <c r="A177" i="1"/>
  <c r="BR176" i="1"/>
  <c r="BM176" i="1"/>
  <c r="BH176" i="1"/>
  <c r="BG176" i="1"/>
  <c r="A176" i="1"/>
  <c r="BR175" i="1"/>
  <c r="BM175" i="1"/>
  <c r="BH175" i="1"/>
  <c r="BG175" i="1"/>
  <c r="A175" i="1"/>
  <c r="BR174" i="1"/>
  <c r="BM174" i="1"/>
  <c r="BH174" i="1"/>
  <c r="BG174" i="1"/>
  <c r="A174" i="1"/>
  <c r="BR173" i="1"/>
  <c r="BM173" i="1"/>
  <c r="BH173" i="1"/>
  <c r="BG173" i="1"/>
  <c r="A173" i="1"/>
  <c r="BR172" i="1"/>
  <c r="BM172" i="1"/>
  <c r="BH172" i="1"/>
  <c r="BG172" i="1"/>
  <c r="A172" i="1"/>
  <c r="BR171" i="1"/>
  <c r="BM171" i="1"/>
  <c r="BH171" i="1"/>
  <c r="BG171" i="1"/>
  <c r="A171" i="1"/>
  <c r="BR170" i="1"/>
  <c r="BM170" i="1"/>
  <c r="BH170" i="1"/>
  <c r="BG170" i="1"/>
  <c r="A170" i="1"/>
  <c r="BR169" i="1"/>
  <c r="BM169" i="1"/>
  <c r="BH169" i="1"/>
  <c r="BG169" i="1"/>
  <c r="A169" i="1"/>
  <c r="BR168" i="1"/>
  <c r="BM168" i="1"/>
  <c r="BH168" i="1"/>
  <c r="BG168" i="1"/>
  <c r="A168" i="1"/>
  <c r="BR167" i="1"/>
  <c r="BM167" i="1"/>
  <c r="BH167" i="1"/>
  <c r="BG167" i="1"/>
  <c r="A167" i="1"/>
  <c r="BR166" i="1"/>
  <c r="BM166" i="1"/>
  <c r="BH166" i="1"/>
  <c r="BG166" i="1"/>
  <c r="A166" i="1"/>
  <c r="BR165" i="1"/>
  <c r="BM165" i="1"/>
  <c r="BH165" i="1"/>
  <c r="BG165" i="1"/>
  <c r="A165" i="1"/>
  <c r="BR164" i="1"/>
  <c r="BM164" i="1"/>
  <c r="BH164" i="1"/>
  <c r="BG164" i="1"/>
  <c r="A164" i="1"/>
  <c r="BR163" i="1"/>
  <c r="BM163" i="1"/>
  <c r="BH163" i="1"/>
  <c r="BG163" i="1"/>
  <c r="A163" i="1"/>
  <c r="BR162" i="1"/>
  <c r="BM162" i="1"/>
  <c r="BH162" i="1"/>
  <c r="BG162" i="1"/>
  <c r="A162" i="1"/>
  <c r="BR161" i="1"/>
  <c r="BM161" i="1"/>
  <c r="BH161" i="1"/>
  <c r="BG161" i="1"/>
  <c r="A161" i="1"/>
  <c r="BR160" i="1"/>
  <c r="BM160" i="1"/>
  <c r="BH160" i="1"/>
  <c r="BG160" i="1"/>
  <c r="A160" i="1"/>
  <c r="BR159" i="1"/>
  <c r="BM159" i="1"/>
  <c r="BH159" i="1"/>
  <c r="BG159" i="1"/>
  <c r="A159" i="1"/>
  <c r="BR158" i="1"/>
  <c r="BM158" i="1"/>
  <c r="BH158" i="1"/>
  <c r="BG158" i="1"/>
  <c r="A158" i="1"/>
  <c r="BR157" i="1"/>
  <c r="BM157" i="1"/>
  <c r="BH157" i="1"/>
  <c r="BG157" i="1"/>
  <c r="A157" i="1"/>
  <c r="BR156" i="1"/>
  <c r="BM156" i="1"/>
  <c r="BH156" i="1"/>
  <c r="BG156" i="1"/>
  <c r="A156" i="1"/>
  <c r="BR155" i="1"/>
  <c r="BM155" i="1"/>
  <c r="BH155" i="1"/>
  <c r="BG155" i="1"/>
  <c r="A155" i="1"/>
  <c r="BR154" i="1"/>
  <c r="BM154" i="1"/>
  <c r="BH154" i="1"/>
  <c r="BG154" i="1"/>
  <c r="A154" i="1"/>
  <c r="BR153" i="1"/>
  <c r="BM153" i="1"/>
  <c r="BH153" i="1"/>
  <c r="BG153" i="1"/>
  <c r="A153" i="1"/>
  <c r="BR152" i="1"/>
  <c r="BM152" i="1"/>
  <c r="BH152" i="1"/>
  <c r="BG152" i="1"/>
  <c r="A152" i="1"/>
  <c r="BR151" i="1"/>
  <c r="BM151" i="1"/>
  <c r="BH151" i="1"/>
  <c r="BG151" i="1"/>
  <c r="A151" i="1"/>
  <c r="BR150" i="1"/>
  <c r="BM150" i="1"/>
  <c r="BH150" i="1"/>
  <c r="BG150" i="1"/>
  <c r="A150" i="1"/>
  <c r="BR149" i="1"/>
  <c r="BM149" i="1"/>
  <c r="BH149" i="1"/>
  <c r="BG149" i="1"/>
  <c r="A149" i="1"/>
  <c r="BR148" i="1"/>
  <c r="BM148" i="1"/>
  <c r="BH148" i="1"/>
  <c r="BG148" i="1"/>
  <c r="A148" i="1"/>
  <c r="BR147" i="1"/>
  <c r="BM147" i="1"/>
  <c r="BH147" i="1"/>
  <c r="BG147" i="1"/>
  <c r="A147" i="1"/>
  <c r="BR146" i="1"/>
  <c r="BM146" i="1"/>
  <c r="BH146" i="1"/>
  <c r="BG146" i="1"/>
  <c r="A146" i="1"/>
  <c r="BR145" i="1"/>
  <c r="BM145" i="1"/>
  <c r="BH145" i="1"/>
  <c r="BG145" i="1"/>
  <c r="A145" i="1"/>
  <c r="BR144" i="1"/>
  <c r="BM144" i="1"/>
  <c r="BH144" i="1"/>
  <c r="BG144" i="1"/>
  <c r="A144" i="1"/>
  <c r="BR143" i="1"/>
  <c r="BM143" i="1"/>
  <c r="BH143" i="1"/>
  <c r="BG143" i="1"/>
  <c r="A143" i="1"/>
  <c r="BR142" i="1"/>
  <c r="BM142" i="1"/>
  <c r="BH142" i="1"/>
  <c r="BG142" i="1"/>
  <c r="A142" i="1"/>
  <c r="BR141" i="1"/>
  <c r="BM141" i="1"/>
  <c r="BH141" i="1"/>
  <c r="BG141" i="1"/>
  <c r="A141" i="1"/>
  <c r="BR140" i="1"/>
  <c r="BM140" i="1"/>
  <c r="BH140" i="1"/>
  <c r="BG140" i="1"/>
  <c r="A140" i="1"/>
  <c r="BR139" i="1"/>
  <c r="BM139" i="1"/>
  <c r="BH139" i="1"/>
  <c r="BG139" i="1"/>
  <c r="A139" i="1"/>
  <c r="BR138" i="1"/>
  <c r="BM138" i="1"/>
  <c r="BH138" i="1"/>
  <c r="BG138" i="1"/>
  <c r="A138" i="1"/>
  <c r="BR137" i="1"/>
  <c r="BM137" i="1"/>
  <c r="BH137" i="1"/>
  <c r="BG137" i="1"/>
  <c r="A137" i="1"/>
  <c r="BR136" i="1"/>
  <c r="BM136" i="1"/>
  <c r="BH136" i="1"/>
  <c r="BG136" i="1"/>
  <c r="A136" i="1"/>
  <c r="BR135" i="1"/>
  <c r="BM135" i="1"/>
  <c r="BH135" i="1"/>
  <c r="BG135" i="1"/>
  <c r="A135" i="1"/>
  <c r="BR134" i="1"/>
  <c r="BM134" i="1"/>
  <c r="BH134" i="1"/>
  <c r="BG134" i="1"/>
  <c r="A134" i="1"/>
  <c r="BR133" i="1"/>
  <c r="BM133" i="1"/>
  <c r="BH133" i="1"/>
  <c r="BG133" i="1"/>
  <c r="A133" i="1"/>
  <c r="BR132" i="1"/>
  <c r="BM132" i="1"/>
  <c r="BH132" i="1"/>
  <c r="BG132" i="1"/>
  <c r="A132" i="1"/>
  <c r="BR131" i="1"/>
  <c r="BM131" i="1"/>
  <c r="BH131" i="1"/>
  <c r="BG131" i="1"/>
  <c r="A131" i="1"/>
  <c r="BR130" i="1"/>
  <c r="BM130" i="1"/>
  <c r="BH130" i="1"/>
  <c r="BG130" i="1"/>
  <c r="A130" i="1"/>
  <c r="BR129" i="1"/>
  <c r="BM129" i="1"/>
  <c r="BH129" i="1"/>
  <c r="BG129" i="1"/>
  <c r="A129" i="1"/>
  <c r="BR128" i="1"/>
  <c r="BM128" i="1"/>
  <c r="BH128" i="1"/>
  <c r="BG128" i="1"/>
  <c r="A128" i="1"/>
  <c r="BR127" i="1"/>
  <c r="BM127" i="1"/>
  <c r="BH127" i="1"/>
  <c r="BG127" i="1"/>
  <c r="A127" i="1"/>
  <c r="BR126" i="1"/>
  <c r="BM126" i="1"/>
  <c r="BH126" i="1"/>
  <c r="BG126" i="1"/>
  <c r="A126" i="1"/>
  <c r="BR125" i="1"/>
  <c r="BM125" i="1"/>
  <c r="BH125" i="1"/>
  <c r="BG125" i="1"/>
  <c r="A125" i="1"/>
  <c r="BR124" i="1"/>
  <c r="BM124" i="1"/>
  <c r="BH124" i="1"/>
  <c r="BG124" i="1"/>
  <c r="A124" i="1"/>
  <c r="BR123" i="1"/>
  <c r="BM123" i="1"/>
  <c r="BH123" i="1"/>
  <c r="BG123" i="1"/>
  <c r="A123" i="1"/>
  <c r="BR122" i="1"/>
  <c r="BM122" i="1"/>
  <c r="BH122" i="1"/>
  <c r="BG122" i="1"/>
  <c r="A122" i="1"/>
  <c r="BR121" i="1"/>
  <c r="BM121" i="1"/>
  <c r="BH121" i="1"/>
  <c r="BG121" i="1"/>
  <c r="A121" i="1"/>
  <c r="BR120" i="1"/>
  <c r="BM120" i="1"/>
  <c r="BH120" i="1"/>
  <c r="BG120" i="1"/>
  <c r="A120" i="1"/>
  <c r="BR119" i="1"/>
  <c r="BM119" i="1"/>
  <c r="BH119" i="1"/>
  <c r="BG119" i="1"/>
  <c r="A119" i="1"/>
  <c r="BR118" i="1"/>
  <c r="BM118" i="1"/>
  <c r="BH118" i="1"/>
  <c r="BG118" i="1"/>
  <c r="A118" i="1"/>
  <c r="BR117" i="1"/>
  <c r="BM117" i="1"/>
  <c r="BH117" i="1"/>
  <c r="BG117" i="1"/>
  <c r="A117" i="1"/>
  <c r="BR116" i="1"/>
  <c r="BM116" i="1"/>
  <c r="BH116" i="1"/>
  <c r="BG116" i="1"/>
  <c r="A116" i="1"/>
  <c r="BR115" i="1"/>
  <c r="BM115" i="1"/>
  <c r="BH115" i="1"/>
  <c r="BG115" i="1"/>
  <c r="A115" i="1"/>
  <c r="BR114" i="1"/>
  <c r="BM114" i="1"/>
  <c r="BH114" i="1"/>
  <c r="BG114" i="1"/>
  <c r="A114" i="1"/>
  <c r="BR113" i="1"/>
  <c r="BM113" i="1"/>
  <c r="BH113" i="1"/>
  <c r="BG113" i="1"/>
  <c r="A113" i="1"/>
  <c r="BR112" i="1"/>
  <c r="BM112" i="1"/>
  <c r="BH112" i="1"/>
  <c r="BG112" i="1"/>
  <c r="A112" i="1"/>
  <c r="BR111" i="1"/>
  <c r="BM111" i="1"/>
  <c r="BH111" i="1"/>
  <c r="BG111" i="1"/>
  <c r="A111" i="1"/>
  <c r="BR110" i="1"/>
  <c r="BM110" i="1"/>
  <c r="BH110" i="1"/>
  <c r="BG110" i="1"/>
  <c r="A110" i="1"/>
  <c r="BR109" i="1"/>
  <c r="BM109" i="1"/>
  <c r="BH109" i="1"/>
  <c r="BG109" i="1"/>
  <c r="A109" i="1"/>
  <c r="BR108" i="1"/>
  <c r="BM108" i="1"/>
  <c r="BH108" i="1"/>
  <c r="BG108" i="1"/>
  <c r="A108" i="1"/>
  <c r="BR107" i="1"/>
  <c r="BM107" i="1"/>
  <c r="BH107" i="1"/>
  <c r="BG107" i="1"/>
  <c r="A107" i="1"/>
  <c r="BR106" i="1"/>
  <c r="BM106" i="1"/>
  <c r="BH106" i="1"/>
  <c r="BG106" i="1"/>
  <c r="A106" i="1"/>
  <c r="BR105" i="1"/>
  <c r="BM105" i="1"/>
  <c r="BH105" i="1"/>
  <c r="BG105" i="1"/>
  <c r="A105" i="1"/>
  <c r="BR104" i="1"/>
  <c r="BM104" i="1"/>
  <c r="BH104" i="1"/>
  <c r="BG104" i="1"/>
  <c r="A104" i="1"/>
  <c r="BR103" i="1"/>
  <c r="BM103" i="1"/>
  <c r="BH103" i="1"/>
  <c r="BG103" i="1"/>
  <c r="A103" i="1"/>
  <c r="BR102" i="1"/>
  <c r="BM102" i="1"/>
  <c r="BH102" i="1"/>
  <c r="BG102" i="1"/>
  <c r="A102" i="1"/>
  <c r="BR101" i="1"/>
  <c r="BM101" i="1"/>
  <c r="BH101" i="1"/>
  <c r="BG101" i="1"/>
  <c r="A101" i="1"/>
  <c r="BR100" i="1"/>
  <c r="BM100" i="1"/>
  <c r="BH100" i="1"/>
  <c r="BG100" i="1"/>
  <c r="A100" i="1"/>
  <c r="BR99" i="1"/>
  <c r="BM99" i="1"/>
  <c r="BH99" i="1"/>
  <c r="BG99" i="1"/>
  <c r="A99" i="1"/>
  <c r="BR98" i="1"/>
  <c r="BM98" i="1"/>
  <c r="BH98" i="1"/>
  <c r="BG98" i="1"/>
  <c r="A98" i="1"/>
  <c r="BR97" i="1"/>
  <c r="BM97" i="1"/>
  <c r="BH97" i="1"/>
  <c r="BG97" i="1"/>
  <c r="A97" i="1"/>
  <c r="BR96" i="1"/>
  <c r="BM96" i="1"/>
  <c r="BH96" i="1"/>
  <c r="BG96" i="1"/>
  <c r="A96" i="1"/>
  <c r="BR95" i="1"/>
  <c r="BM95" i="1"/>
  <c r="BH95" i="1"/>
  <c r="BG95" i="1"/>
  <c r="A95" i="1"/>
  <c r="BR94" i="1"/>
  <c r="BM94" i="1"/>
  <c r="BH94" i="1"/>
  <c r="BG94" i="1"/>
  <c r="A94" i="1"/>
  <c r="BR93" i="1"/>
  <c r="BM93" i="1"/>
  <c r="BH93" i="1"/>
  <c r="BG93" i="1"/>
  <c r="A93" i="1"/>
  <c r="BR92" i="1"/>
  <c r="BM92" i="1"/>
  <c r="BH92" i="1"/>
  <c r="BG92" i="1"/>
  <c r="A92" i="1"/>
  <c r="BR91" i="1"/>
  <c r="BM91" i="1"/>
  <c r="BH91" i="1"/>
  <c r="BG91" i="1"/>
  <c r="A91" i="1"/>
  <c r="BR90" i="1"/>
  <c r="BM90" i="1"/>
  <c r="BH90" i="1"/>
  <c r="BG90" i="1"/>
  <c r="A90" i="1"/>
  <c r="BR89" i="1"/>
  <c r="BM89" i="1"/>
  <c r="BH89" i="1"/>
  <c r="BG89" i="1"/>
  <c r="A89" i="1"/>
  <c r="BR88" i="1"/>
  <c r="BM88" i="1"/>
  <c r="BH88" i="1"/>
  <c r="BG88" i="1"/>
  <c r="A88" i="1"/>
  <c r="BR87" i="1"/>
  <c r="BM87" i="1"/>
  <c r="BH87" i="1"/>
  <c r="BG87" i="1"/>
  <c r="A87" i="1"/>
  <c r="BR86" i="1"/>
  <c r="BM86" i="1"/>
  <c r="BH86" i="1"/>
  <c r="BG86" i="1"/>
  <c r="A86" i="1"/>
  <c r="BR85" i="1"/>
  <c r="BM85" i="1"/>
  <c r="BH85" i="1"/>
  <c r="BG85" i="1"/>
  <c r="A85" i="1"/>
  <c r="BR84" i="1"/>
  <c r="BM84" i="1"/>
  <c r="BH84" i="1"/>
  <c r="BG84" i="1"/>
  <c r="A84" i="1"/>
  <c r="BR83" i="1"/>
  <c r="BM83" i="1"/>
  <c r="BH83" i="1"/>
  <c r="BG83" i="1"/>
  <c r="A83" i="1"/>
  <c r="BR82" i="1"/>
  <c r="BM82" i="1"/>
  <c r="BH82" i="1"/>
  <c r="BG82" i="1"/>
  <c r="A82" i="1"/>
  <c r="BR81" i="1"/>
  <c r="BM81" i="1"/>
  <c r="BH81" i="1"/>
  <c r="BG81" i="1"/>
  <c r="A81" i="1"/>
  <c r="BR80" i="1"/>
  <c r="BM80" i="1"/>
  <c r="BH80" i="1"/>
  <c r="BG80" i="1"/>
  <c r="A80" i="1"/>
  <c r="BR79" i="1"/>
  <c r="BM79" i="1"/>
  <c r="BH79" i="1"/>
  <c r="BG79" i="1"/>
  <c r="A79" i="1"/>
  <c r="BR78" i="1"/>
  <c r="BM78" i="1"/>
  <c r="BH78" i="1"/>
  <c r="BG78" i="1"/>
  <c r="A78" i="1"/>
  <c r="BR77" i="1"/>
  <c r="BM77" i="1"/>
  <c r="BH77" i="1"/>
  <c r="BG77" i="1"/>
  <c r="A77" i="1"/>
  <c r="BR76" i="1"/>
  <c r="BM76" i="1"/>
  <c r="BH76" i="1"/>
  <c r="BG76" i="1"/>
  <c r="A76" i="1"/>
  <c r="BR75" i="1"/>
  <c r="BM75" i="1"/>
  <c r="BH75" i="1"/>
  <c r="BG75" i="1"/>
  <c r="A75" i="1"/>
  <c r="BR74" i="1"/>
  <c r="BM74" i="1"/>
  <c r="BH74" i="1"/>
  <c r="BG74" i="1"/>
  <c r="A74" i="1"/>
  <c r="BR73" i="1"/>
  <c r="BM73" i="1"/>
  <c r="BH73" i="1"/>
  <c r="BG73" i="1"/>
  <c r="A73" i="1"/>
  <c r="BR72" i="1"/>
  <c r="BM72" i="1"/>
  <c r="BH72" i="1"/>
  <c r="BG72" i="1"/>
  <c r="A72" i="1"/>
  <c r="BR71" i="1"/>
  <c r="BM71" i="1"/>
  <c r="BH71" i="1"/>
  <c r="BG71" i="1"/>
  <c r="A71" i="1"/>
  <c r="BR70" i="1"/>
  <c r="BM70" i="1"/>
  <c r="BH70" i="1"/>
  <c r="BG70" i="1"/>
  <c r="A70" i="1"/>
  <c r="BR69" i="1"/>
  <c r="BM69" i="1"/>
  <c r="BH69" i="1"/>
  <c r="BG69" i="1"/>
  <c r="A69" i="1"/>
  <c r="BR68" i="1"/>
  <c r="BM68" i="1"/>
  <c r="BH68" i="1"/>
  <c r="BG68" i="1"/>
  <c r="A68" i="1"/>
  <c r="BR67" i="1"/>
  <c r="BM67" i="1"/>
  <c r="BH67" i="1"/>
  <c r="BG67" i="1"/>
  <c r="A67" i="1"/>
  <c r="BR66" i="1"/>
  <c r="BM66" i="1"/>
  <c r="BH66" i="1"/>
  <c r="BG66" i="1"/>
  <c r="A66" i="1"/>
  <c r="BR65" i="1"/>
  <c r="BM65" i="1"/>
  <c r="BH65" i="1"/>
  <c r="BG65" i="1"/>
  <c r="A65" i="1"/>
  <c r="BR64" i="1"/>
  <c r="BM64" i="1"/>
  <c r="BH64" i="1"/>
  <c r="BG64" i="1"/>
  <c r="A64" i="1"/>
  <c r="BR63" i="1"/>
  <c r="BM63" i="1"/>
  <c r="BH63" i="1"/>
  <c r="BG63" i="1"/>
  <c r="A63" i="1"/>
  <c r="BR62" i="1"/>
  <c r="BM62" i="1"/>
  <c r="BH62" i="1"/>
  <c r="BG62" i="1"/>
  <c r="A62" i="1"/>
  <c r="BR61" i="1"/>
  <c r="BM61" i="1"/>
  <c r="BH61" i="1"/>
  <c r="BG61" i="1"/>
  <c r="A61" i="1"/>
  <c r="BR60" i="1"/>
  <c r="BM60" i="1"/>
  <c r="BH60" i="1"/>
  <c r="BG60" i="1"/>
  <c r="A60" i="1"/>
  <c r="BR59" i="1"/>
  <c r="BM59" i="1"/>
  <c r="BH59" i="1"/>
  <c r="BG59" i="1"/>
  <c r="A59" i="1"/>
  <c r="BR58" i="1"/>
  <c r="BM58" i="1"/>
  <c r="BH58" i="1"/>
  <c r="BG58" i="1"/>
  <c r="A58" i="1"/>
  <c r="BR57" i="1"/>
  <c r="BM57" i="1"/>
  <c r="BH57" i="1"/>
  <c r="BG57" i="1"/>
  <c r="A57" i="1"/>
  <c r="BR56" i="1"/>
  <c r="BM56" i="1"/>
  <c r="BH56" i="1"/>
  <c r="BG56" i="1"/>
  <c r="A56" i="1"/>
  <c r="BR55" i="1"/>
  <c r="BM55" i="1"/>
  <c r="BH55" i="1"/>
  <c r="BG55" i="1"/>
  <c r="A55" i="1"/>
  <c r="BR54" i="1"/>
  <c r="BM54" i="1"/>
  <c r="BH54" i="1"/>
  <c r="BG54" i="1"/>
  <c r="A54" i="1"/>
  <c r="BR53" i="1"/>
  <c r="BM53" i="1"/>
  <c r="BH53" i="1"/>
  <c r="BG53" i="1"/>
  <c r="A53" i="1"/>
  <c r="BR52" i="1"/>
  <c r="BM52" i="1"/>
  <c r="BH52" i="1"/>
  <c r="BG52" i="1"/>
  <c r="A52" i="1"/>
  <c r="BR51" i="1"/>
  <c r="BM51" i="1"/>
  <c r="BH51" i="1"/>
  <c r="BG51" i="1"/>
  <c r="A51" i="1"/>
  <c r="BR50" i="1"/>
  <c r="BM50" i="1"/>
  <c r="BH50" i="1"/>
  <c r="BG50" i="1"/>
  <c r="A50" i="1"/>
  <c r="BR49" i="1"/>
  <c r="BM49" i="1"/>
  <c r="BH49" i="1"/>
  <c r="BG49" i="1"/>
  <c r="A49" i="1"/>
  <c r="BR48" i="1"/>
  <c r="BM48" i="1"/>
  <c r="BH48" i="1"/>
  <c r="BG48" i="1"/>
  <c r="A48" i="1"/>
  <c r="BR47" i="1"/>
  <c r="BM47" i="1"/>
  <c r="BH47" i="1"/>
  <c r="BG47" i="1"/>
  <c r="A47" i="1"/>
  <c r="BR46" i="1"/>
  <c r="BM46" i="1"/>
  <c r="BH46" i="1"/>
  <c r="BG46" i="1"/>
  <c r="A46" i="1"/>
  <c r="BR45" i="1"/>
  <c r="BM45" i="1"/>
  <c r="BH45" i="1"/>
  <c r="BG45" i="1"/>
  <c r="A45" i="1"/>
  <c r="BR44" i="1"/>
  <c r="BM44" i="1"/>
  <c r="BH44" i="1"/>
  <c r="BG44" i="1"/>
  <c r="A44" i="1"/>
  <c r="BR43" i="1"/>
  <c r="BM43" i="1"/>
  <c r="BH43" i="1"/>
  <c r="BG43" i="1"/>
  <c r="A43" i="1"/>
  <c r="BR42" i="1"/>
  <c r="BM42" i="1"/>
  <c r="BH42" i="1"/>
  <c r="BG42" i="1"/>
  <c r="A42" i="1"/>
  <c r="BR41" i="1"/>
  <c r="BM41" i="1"/>
  <c r="BH41" i="1"/>
  <c r="BG41" i="1"/>
  <c r="A41" i="1"/>
  <c r="BR40" i="1"/>
  <c r="BM40" i="1"/>
  <c r="BH40" i="1"/>
  <c r="BG40" i="1"/>
  <c r="A40" i="1"/>
  <c r="BR39" i="1"/>
  <c r="BM39" i="1"/>
  <c r="BH39" i="1"/>
  <c r="BG39" i="1"/>
  <c r="A39" i="1"/>
  <c r="BR38" i="1"/>
  <c r="BM38" i="1"/>
  <c r="BH38" i="1"/>
  <c r="BG38" i="1"/>
  <c r="A38" i="1"/>
  <c r="BR37" i="1"/>
  <c r="BM37" i="1"/>
  <c r="BH37" i="1"/>
  <c r="BG37" i="1"/>
  <c r="A37" i="1"/>
  <c r="BR36" i="1"/>
  <c r="BM36" i="1"/>
  <c r="BH36" i="1"/>
  <c r="BG36" i="1"/>
  <c r="A36" i="1"/>
  <c r="BR35" i="1"/>
  <c r="BM35" i="1"/>
  <c r="BH35" i="1"/>
  <c r="BG35" i="1"/>
  <c r="A35" i="1"/>
  <c r="BR34" i="1"/>
  <c r="BM34" i="1"/>
  <c r="BH34" i="1"/>
  <c r="BG34" i="1"/>
  <c r="A34" i="1"/>
  <c r="BR33" i="1"/>
  <c r="BM33" i="1"/>
  <c r="BH33" i="1"/>
  <c r="BG33" i="1"/>
  <c r="A33" i="1"/>
  <c r="BR32" i="1"/>
  <c r="BM32" i="1"/>
  <c r="BH32" i="1"/>
  <c r="BG32" i="1"/>
  <c r="A32" i="1"/>
  <c r="BR31" i="1"/>
  <c r="BM31" i="1"/>
  <c r="BH31" i="1"/>
  <c r="BG31" i="1"/>
  <c r="A31" i="1"/>
  <c r="BR30" i="1"/>
  <c r="BM30" i="1"/>
  <c r="BH30" i="1"/>
  <c r="BG30" i="1"/>
  <c r="A30" i="1"/>
  <c r="BR29" i="1"/>
  <c r="BM29" i="1"/>
  <c r="BH29" i="1"/>
  <c r="BG29" i="1"/>
  <c r="A29" i="1"/>
  <c r="BR28" i="1"/>
  <c r="BM28" i="1"/>
  <c r="BH28" i="1"/>
  <c r="BG28" i="1"/>
  <c r="A28" i="1"/>
  <c r="BR27" i="1"/>
  <c r="BM27" i="1"/>
  <c r="BH27" i="1"/>
  <c r="BG27" i="1"/>
  <c r="A27" i="1"/>
  <c r="BR26" i="1"/>
  <c r="BM26" i="1"/>
  <c r="BH26" i="1"/>
  <c r="BG26" i="1"/>
  <c r="A26" i="1"/>
  <c r="BR25" i="1"/>
  <c r="BM25" i="1"/>
  <c r="BH25" i="1"/>
  <c r="BG25" i="1"/>
  <c r="A25" i="1"/>
  <c r="BR24" i="1"/>
  <c r="BM24" i="1"/>
  <c r="BH24" i="1"/>
  <c r="BG24" i="1"/>
  <c r="A24" i="1"/>
  <c r="BR23" i="1"/>
  <c r="BM23" i="1"/>
  <c r="BH23" i="1"/>
  <c r="BG23" i="1"/>
  <c r="A23" i="1"/>
  <c r="BR22" i="1"/>
  <c r="BM22" i="1"/>
  <c r="BH22" i="1"/>
  <c r="BG22" i="1"/>
  <c r="A22" i="1"/>
  <c r="BR21" i="1"/>
  <c r="BM21" i="1"/>
  <c r="BH21" i="1"/>
  <c r="BG21" i="1"/>
  <c r="A21" i="1"/>
  <c r="BR20" i="1"/>
  <c r="BM20" i="1"/>
  <c r="BH20" i="1"/>
  <c r="BG20" i="1"/>
  <c r="A20" i="1"/>
  <c r="BR19" i="1"/>
  <c r="BM19" i="1"/>
  <c r="BH19" i="1"/>
  <c r="BG19" i="1"/>
  <c r="A19" i="1"/>
  <c r="BR18" i="1"/>
  <c r="BM18" i="1"/>
  <c r="BH18" i="1"/>
  <c r="BG18" i="1"/>
  <c r="A18" i="1"/>
  <c r="BR17" i="1"/>
  <c r="BM17" i="1"/>
  <c r="BH17" i="1"/>
  <c r="BG17" i="1"/>
  <c r="A17" i="1"/>
  <c r="BR16" i="1"/>
  <c r="BM16" i="1"/>
  <c r="BH16" i="1"/>
  <c r="BG16" i="1"/>
  <c r="AX16" i="1"/>
  <c r="A16" i="1"/>
  <c r="BR15" i="1"/>
  <c r="BM15" i="1"/>
  <c r="BH15" i="1"/>
  <c r="BG15" i="1"/>
  <c r="A15" i="1"/>
  <c r="BR14" i="1"/>
  <c r="BM14" i="1"/>
  <c r="BH14" i="1"/>
  <c r="BG14" i="1"/>
  <c r="BG214" i="1" s="1"/>
  <c r="AX2" i="1" s="1"/>
  <c r="A14" i="1"/>
  <c r="BR13" i="1"/>
  <c r="BR12" i="1"/>
  <c r="BR11" i="1"/>
  <c r="BR10" i="1"/>
  <c r="A10" i="1"/>
  <c r="BR9" i="1"/>
  <c r="AX9" i="1"/>
  <c r="BR8" i="1"/>
  <c r="AZ8" i="1"/>
  <c r="BR7" i="1"/>
  <c r="AZ7" i="1"/>
  <c r="AX7" i="1"/>
  <c r="BR6" i="1"/>
  <c r="AZ6" i="1"/>
  <c r="AX6" i="1"/>
  <c r="BR5" i="1"/>
  <c r="AX5" i="1"/>
  <c r="BR4" i="1"/>
  <c r="BR3" i="1"/>
  <c r="BR2" i="1"/>
  <c r="BR1" i="1"/>
  <c r="AM620" i="1" l="1"/>
  <c r="AK620" i="1"/>
  <c r="U620" i="1"/>
  <c r="N620" i="1"/>
  <c r="AF214" i="1"/>
  <c r="AN620" i="1"/>
  <c r="AR620" i="1"/>
  <c r="AR214" i="1"/>
  <c r="BB417" i="1"/>
  <c r="BB423" i="1" s="1"/>
  <c r="AO214" i="1"/>
  <c r="AQ214" i="1"/>
  <c r="AP214" i="1"/>
  <c r="AI214" i="1"/>
  <c r="AH214" i="1"/>
  <c r="AK214" i="1"/>
  <c r="AD214" i="1"/>
  <c r="AJ214" i="1"/>
  <c r="AM214" i="1"/>
  <c r="AL214" i="1"/>
  <c r="AE214" i="1"/>
  <c r="AN214" i="1"/>
  <c r="AG214" i="1"/>
  <c r="AC620" i="1"/>
  <c r="D14" i="1"/>
  <c r="D834" i="1"/>
  <c r="AY417" i="1"/>
  <c r="AY423" i="1" s="1"/>
  <c r="BL416" i="1"/>
  <c r="AX10" i="1" s="1"/>
  <c r="E834" i="1"/>
  <c r="J625" i="1"/>
  <c r="AX15" i="1" s="1"/>
  <c r="D213" i="1"/>
  <c r="D625" i="1" s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D171" i="1"/>
  <c r="D169" i="1"/>
  <c r="D167" i="1"/>
  <c r="D165" i="1"/>
  <c r="D163" i="1"/>
  <c r="D161" i="1"/>
  <c r="D159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8" i="1"/>
  <c r="D186" i="1"/>
  <c r="D184" i="1"/>
  <c r="D182" i="1"/>
  <c r="D180" i="1"/>
  <c r="D178" i="1"/>
  <c r="D176" i="1"/>
  <c r="D174" i="1"/>
  <c r="D172" i="1"/>
  <c r="D170" i="1"/>
  <c r="D168" i="1"/>
  <c r="D166" i="1"/>
  <c r="D164" i="1"/>
  <c r="D162" i="1"/>
  <c r="D160" i="1"/>
  <c r="D158" i="1"/>
  <c r="D156" i="1"/>
  <c r="D154" i="1"/>
  <c r="D152" i="1"/>
  <c r="D150" i="1"/>
  <c r="D148" i="1"/>
  <c r="D146" i="1"/>
  <c r="D144" i="1"/>
  <c r="D142" i="1"/>
  <c r="D140" i="1"/>
  <c r="D138" i="1"/>
  <c r="D136" i="1"/>
  <c r="D134" i="1"/>
  <c r="D132" i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16" i="1"/>
  <c r="D15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BH214" i="1"/>
  <c r="AX4" i="1" s="1"/>
  <c r="D18" i="1"/>
  <c r="D20" i="1"/>
  <c r="BM214" i="1"/>
  <c r="AZ5" i="1" s="1"/>
  <c r="AX8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BC417" i="1"/>
  <c r="BC423" i="1" s="1"/>
  <c r="BA417" i="1"/>
  <c r="BA423" i="1" s="1"/>
  <c r="J622" i="1" l="1"/>
  <c r="AX13" i="1" s="1"/>
  <c r="AX14" i="1"/>
  <c r="D485" i="1"/>
  <c r="BG275" i="1"/>
  <c r="BH275" i="1" s="1"/>
  <c r="D445" i="1"/>
  <c r="D432" i="1"/>
  <c r="D482" i="1"/>
  <c r="BG272" i="1"/>
  <c r="BH272" i="1" s="1"/>
  <c r="D458" i="1"/>
  <c r="D434" i="1"/>
  <c r="D568" i="1"/>
  <c r="BG358" i="1"/>
  <c r="BH358" i="1" s="1"/>
  <c r="D592" i="1"/>
  <c r="BG382" i="1"/>
  <c r="BH382" i="1" s="1"/>
  <c r="BG406" i="1"/>
  <c r="BH406" i="1" s="1"/>
  <c r="D616" i="1"/>
  <c r="D515" i="1"/>
  <c r="BG305" i="1"/>
  <c r="BH305" i="1" s="1"/>
  <c r="D539" i="1"/>
  <c r="BG329" i="1"/>
  <c r="BH329" i="1" s="1"/>
  <c r="D563" i="1"/>
  <c r="BG353" i="1"/>
  <c r="BH353" i="1" s="1"/>
  <c r="D587" i="1"/>
  <c r="BG377" i="1"/>
  <c r="BH377" i="1" s="1"/>
  <c r="BG401" i="1"/>
  <c r="BH401" i="1" s="1"/>
  <c r="D611" i="1"/>
  <c r="D499" i="1"/>
  <c r="BG289" i="1"/>
  <c r="BH289" i="1" s="1"/>
  <c r="D491" i="1"/>
  <c r="BG281" i="1"/>
  <c r="BH281" i="1" s="1"/>
  <c r="D483" i="1"/>
  <c r="BG273" i="1"/>
  <c r="BH273" i="1" s="1"/>
  <c r="D475" i="1"/>
  <c r="BG265" i="1"/>
  <c r="BH265" i="1" s="1"/>
  <c r="D467" i="1"/>
  <c r="D459" i="1"/>
  <c r="D451" i="1"/>
  <c r="D443" i="1"/>
  <c r="D435" i="1"/>
  <c r="D430" i="1"/>
  <c r="D496" i="1"/>
  <c r="BG286" i="1"/>
  <c r="BH286" i="1" s="1"/>
  <c r="D488" i="1"/>
  <c r="BG278" i="1"/>
  <c r="BH278" i="1" s="1"/>
  <c r="D480" i="1"/>
  <c r="BG270" i="1"/>
  <c r="BH270" i="1" s="1"/>
  <c r="D472" i="1"/>
  <c r="BG262" i="1"/>
  <c r="BH262" i="1" s="1"/>
  <c r="D464" i="1"/>
  <c r="D456" i="1"/>
  <c r="D448" i="1"/>
  <c r="D440" i="1"/>
  <c r="D427" i="1"/>
  <c r="D506" i="1"/>
  <c r="BG296" i="1"/>
  <c r="BH296" i="1" s="1"/>
  <c r="D514" i="1"/>
  <c r="BG304" i="1"/>
  <c r="BH304" i="1" s="1"/>
  <c r="D522" i="1"/>
  <c r="BG312" i="1"/>
  <c r="BH312" i="1" s="1"/>
  <c r="D530" i="1"/>
  <c r="BG320" i="1"/>
  <c r="BH320" i="1" s="1"/>
  <c r="D538" i="1"/>
  <c r="BG328" i="1"/>
  <c r="BH328" i="1" s="1"/>
  <c r="D546" i="1"/>
  <c r="BG336" i="1"/>
  <c r="BH336" i="1" s="1"/>
  <c r="D554" i="1"/>
  <c r="BG344" i="1"/>
  <c r="BH344" i="1" s="1"/>
  <c r="D562" i="1"/>
  <c r="BG352" i="1"/>
  <c r="BH352" i="1" s="1"/>
  <c r="D570" i="1"/>
  <c r="BG360" i="1"/>
  <c r="BH360" i="1" s="1"/>
  <c r="D578" i="1"/>
  <c r="BG368" i="1"/>
  <c r="BH368" i="1" s="1"/>
  <c r="D586" i="1"/>
  <c r="BG376" i="1"/>
  <c r="BH376" i="1" s="1"/>
  <c r="D594" i="1"/>
  <c r="BG384" i="1"/>
  <c r="BH384" i="1" s="1"/>
  <c r="BG392" i="1"/>
  <c r="BH392" i="1" s="1"/>
  <c r="D602" i="1"/>
  <c r="BG400" i="1"/>
  <c r="BH400" i="1" s="1"/>
  <c r="D610" i="1"/>
  <c r="BG408" i="1"/>
  <c r="BH408" i="1" s="1"/>
  <c r="D618" i="1"/>
  <c r="D501" i="1"/>
  <c r="BG291" i="1"/>
  <c r="BH291" i="1" s="1"/>
  <c r="D509" i="1"/>
  <c r="BG299" i="1"/>
  <c r="BH299" i="1" s="1"/>
  <c r="D517" i="1"/>
  <c r="BG307" i="1"/>
  <c r="BH307" i="1" s="1"/>
  <c r="D525" i="1"/>
  <c r="BG315" i="1"/>
  <c r="BH315" i="1" s="1"/>
  <c r="D533" i="1"/>
  <c r="BG323" i="1"/>
  <c r="BH323" i="1" s="1"/>
  <c r="D541" i="1"/>
  <c r="BG331" i="1"/>
  <c r="BH331" i="1" s="1"/>
  <c r="D549" i="1"/>
  <c r="BG339" i="1"/>
  <c r="BH339" i="1" s="1"/>
  <c r="D557" i="1"/>
  <c r="BG347" i="1"/>
  <c r="BH347" i="1" s="1"/>
  <c r="D565" i="1"/>
  <c r="BG355" i="1"/>
  <c r="BH355" i="1" s="1"/>
  <c r="D573" i="1"/>
  <c r="BG363" i="1"/>
  <c r="BH363" i="1" s="1"/>
  <c r="D581" i="1"/>
  <c r="BG371" i="1"/>
  <c r="BH371" i="1" s="1"/>
  <c r="D589" i="1"/>
  <c r="BG379" i="1"/>
  <c r="BH379" i="1" s="1"/>
  <c r="D597" i="1"/>
  <c r="BG387" i="1"/>
  <c r="BH387" i="1" s="1"/>
  <c r="D605" i="1"/>
  <c r="BG395" i="1"/>
  <c r="BH395" i="1" s="1"/>
  <c r="D613" i="1"/>
  <c r="BG403" i="1"/>
  <c r="BH403" i="1" s="1"/>
  <c r="D621" i="1"/>
  <c r="BG411" i="1"/>
  <c r="BH411" i="1" s="1"/>
  <c r="D469" i="1"/>
  <c r="BG259" i="1"/>
  <c r="BH259" i="1" s="1"/>
  <c r="D461" i="1"/>
  <c r="D437" i="1"/>
  <c r="D498" i="1"/>
  <c r="BG288" i="1"/>
  <c r="BH288" i="1" s="1"/>
  <c r="D474" i="1"/>
  <c r="BG264" i="1"/>
  <c r="BH264" i="1" s="1"/>
  <c r="D450" i="1"/>
  <c r="D504" i="1"/>
  <c r="BG294" i="1"/>
  <c r="BH294" i="1" s="1"/>
  <c r="D520" i="1"/>
  <c r="BG310" i="1"/>
  <c r="BH310" i="1" s="1"/>
  <c r="D536" i="1"/>
  <c r="BG326" i="1"/>
  <c r="BH326" i="1" s="1"/>
  <c r="D552" i="1"/>
  <c r="BG342" i="1"/>
  <c r="BH342" i="1" s="1"/>
  <c r="D576" i="1"/>
  <c r="BG366" i="1"/>
  <c r="BH366" i="1" s="1"/>
  <c r="D600" i="1"/>
  <c r="BG390" i="1"/>
  <c r="BH390" i="1" s="1"/>
  <c r="BG414" i="1"/>
  <c r="BH414" i="1" s="1"/>
  <c r="D624" i="1"/>
  <c r="D523" i="1"/>
  <c r="BG313" i="1"/>
  <c r="BH313" i="1" s="1"/>
  <c r="D555" i="1"/>
  <c r="BG345" i="1"/>
  <c r="BH345" i="1" s="1"/>
  <c r="D579" i="1"/>
  <c r="BG369" i="1"/>
  <c r="BH369" i="1" s="1"/>
  <c r="BG393" i="1"/>
  <c r="BH393" i="1" s="1"/>
  <c r="D603" i="1"/>
  <c r="BG409" i="1"/>
  <c r="BH409" i="1" s="1"/>
  <c r="D619" i="1"/>
  <c r="D497" i="1"/>
  <c r="BG287" i="1"/>
  <c r="BH287" i="1" s="1"/>
  <c r="D489" i="1"/>
  <c r="BG279" i="1"/>
  <c r="BH279" i="1" s="1"/>
  <c r="D481" i="1"/>
  <c r="BG271" i="1"/>
  <c r="BH271" i="1" s="1"/>
  <c r="D473" i="1"/>
  <c r="BG263" i="1"/>
  <c r="BH263" i="1" s="1"/>
  <c r="D465" i="1"/>
  <c r="D457" i="1"/>
  <c r="D449" i="1"/>
  <c r="D441" i="1"/>
  <c r="D433" i="1"/>
  <c r="D494" i="1"/>
  <c r="BG284" i="1"/>
  <c r="BH284" i="1" s="1"/>
  <c r="D486" i="1"/>
  <c r="BG276" i="1"/>
  <c r="BH276" i="1" s="1"/>
  <c r="D478" i="1"/>
  <c r="BG268" i="1"/>
  <c r="BH268" i="1" s="1"/>
  <c r="D470" i="1"/>
  <c r="BG260" i="1"/>
  <c r="BH260" i="1" s="1"/>
  <c r="D462" i="1"/>
  <c r="D454" i="1"/>
  <c r="D446" i="1"/>
  <c r="D438" i="1"/>
  <c r="D428" i="1"/>
  <c r="D508" i="1"/>
  <c r="BG298" i="1"/>
  <c r="BH298" i="1" s="1"/>
  <c r="D516" i="1"/>
  <c r="BG306" i="1"/>
  <c r="BH306" i="1" s="1"/>
  <c r="D524" i="1"/>
  <c r="BG314" i="1"/>
  <c r="BH314" i="1" s="1"/>
  <c r="D532" i="1"/>
  <c r="BG322" i="1"/>
  <c r="BH322" i="1" s="1"/>
  <c r="D540" i="1"/>
  <c r="BG330" i="1"/>
  <c r="BH330" i="1" s="1"/>
  <c r="D548" i="1"/>
  <c r="BG338" i="1"/>
  <c r="BH338" i="1" s="1"/>
  <c r="D556" i="1"/>
  <c r="BG346" i="1"/>
  <c r="BH346" i="1" s="1"/>
  <c r="D564" i="1"/>
  <c r="BG354" i="1"/>
  <c r="BH354" i="1" s="1"/>
  <c r="D572" i="1"/>
  <c r="BG362" i="1"/>
  <c r="BH362" i="1" s="1"/>
  <c r="D580" i="1"/>
  <c r="BG370" i="1"/>
  <c r="BH370" i="1" s="1"/>
  <c r="D588" i="1"/>
  <c r="BG378" i="1"/>
  <c r="BH378" i="1" s="1"/>
  <c r="D596" i="1"/>
  <c r="BG386" i="1"/>
  <c r="BH386" i="1" s="1"/>
  <c r="BG394" i="1"/>
  <c r="BH394" i="1" s="1"/>
  <c r="D604" i="1"/>
  <c r="BG402" i="1"/>
  <c r="BH402" i="1" s="1"/>
  <c r="D612" i="1"/>
  <c r="BG410" i="1"/>
  <c r="BH410" i="1" s="1"/>
  <c r="D620" i="1"/>
  <c r="D503" i="1"/>
  <c r="BG293" i="1"/>
  <c r="BH293" i="1" s="1"/>
  <c r="D511" i="1"/>
  <c r="BG301" i="1"/>
  <c r="BH301" i="1" s="1"/>
  <c r="D519" i="1"/>
  <c r="BG309" i="1"/>
  <c r="BH309" i="1" s="1"/>
  <c r="D527" i="1"/>
  <c r="BG317" i="1"/>
  <c r="BH317" i="1" s="1"/>
  <c r="D535" i="1"/>
  <c r="BG325" i="1"/>
  <c r="BH325" i="1" s="1"/>
  <c r="D543" i="1"/>
  <c r="BG333" i="1"/>
  <c r="BH333" i="1" s="1"/>
  <c r="D551" i="1"/>
  <c r="BG341" i="1"/>
  <c r="BH341" i="1" s="1"/>
  <c r="D559" i="1"/>
  <c r="BG349" i="1"/>
  <c r="BH349" i="1" s="1"/>
  <c r="D567" i="1"/>
  <c r="BG357" i="1"/>
  <c r="BH357" i="1" s="1"/>
  <c r="D575" i="1"/>
  <c r="BG365" i="1"/>
  <c r="BH365" i="1" s="1"/>
  <c r="D583" i="1"/>
  <c r="BG373" i="1"/>
  <c r="BH373" i="1" s="1"/>
  <c r="D591" i="1"/>
  <c r="BG381" i="1"/>
  <c r="BH381" i="1" s="1"/>
  <c r="D599" i="1"/>
  <c r="BG389" i="1"/>
  <c r="BH389" i="1" s="1"/>
  <c r="BG397" i="1"/>
  <c r="BH397" i="1" s="1"/>
  <c r="D607" i="1"/>
  <c r="BG405" i="1"/>
  <c r="BH405" i="1" s="1"/>
  <c r="D615" i="1"/>
  <c r="BG413" i="1"/>
  <c r="BH413" i="1" s="1"/>
  <c r="D623" i="1"/>
  <c r="D493" i="1"/>
  <c r="BG283" i="1"/>
  <c r="BH283" i="1" s="1"/>
  <c r="D477" i="1"/>
  <c r="BG267" i="1"/>
  <c r="BH267" i="1" s="1"/>
  <c r="D453" i="1"/>
  <c r="D429" i="1"/>
  <c r="D490" i="1"/>
  <c r="BG280" i="1"/>
  <c r="BH280" i="1" s="1"/>
  <c r="D466" i="1"/>
  <c r="D442" i="1"/>
  <c r="D512" i="1"/>
  <c r="BG302" i="1"/>
  <c r="BH302" i="1" s="1"/>
  <c r="D528" i="1"/>
  <c r="BG318" i="1"/>
  <c r="BH318" i="1" s="1"/>
  <c r="D544" i="1"/>
  <c r="BG334" i="1"/>
  <c r="BH334" i="1" s="1"/>
  <c r="D560" i="1"/>
  <c r="BG350" i="1"/>
  <c r="BH350" i="1" s="1"/>
  <c r="D584" i="1"/>
  <c r="BG374" i="1"/>
  <c r="BH374" i="1" s="1"/>
  <c r="BG398" i="1"/>
  <c r="BH398" i="1" s="1"/>
  <c r="D608" i="1"/>
  <c r="D507" i="1"/>
  <c r="BG297" i="1"/>
  <c r="BH297" i="1" s="1"/>
  <c r="D531" i="1"/>
  <c r="BG321" i="1"/>
  <c r="BH321" i="1" s="1"/>
  <c r="D547" i="1"/>
  <c r="BG337" i="1"/>
  <c r="BH337" i="1" s="1"/>
  <c r="D571" i="1"/>
  <c r="BG361" i="1"/>
  <c r="BH361" i="1" s="1"/>
  <c r="D595" i="1"/>
  <c r="BG385" i="1"/>
  <c r="BH385" i="1" s="1"/>
  <c r="D495" i="1"/>
  <c r="BG285" i="1"/>
  <c r="BH285" i="1" s="1"/>
  <c r="D487" i="1"/>
  <c r="BG277" i="1"/>
  <c r="BH277" i="1" s="1"/>
  <c r="D479" i="1"/>
  <c r="BG269" i="1"/>
  <c r="BH269" i="1" s="1"/>
  <c r="D471" i="1"/>
  <c r="BG261" i="1"/>
  <c r="BH261" i="1" s="1"/>
  <c r="D463" i="1"/>
  <c r="D455" i="1"/>
  <c r="D447" i="1"/>
  <c r="D439" i="1"/>
  <c r="D431" i="1"/>
  <c r="D426" i="1"/>
  <c r="D500" i="1"/>
  <c r="BG290" i="1"/>
  <c r="BH290" i="1" s="1"/>
  <c r="D492" i="1"/>
  <c r="BG282" i="1"/>
  <c r="BH282" i="1" s="1"/>
  <c r="D484" i="1"/>
  <c r="BG274" i="1"/>
  <c r="BH274" i="1" s="1"/>
  <c r="D476" i="1"/>
  <c r="BG266" i="1"/>
  <c r="BH266" i="1" s="1"/>
  <c r="D468" i="1"/>
  <c r="BG258" i="1"/>
  <c r="BH258" i="1" s="1"/>
  <c r="D460" i="1"/>
  <c r="D452" i="1"/>
  <c r="D444" i="1"/>
  <c r="D436" i="1"/>
  <c r="D502" i="1"/>
  <c r="BG292" i="1"/>
  <c r="BH292" i="1" s="1"/>
  <c r="D510" i="1"/>
  <c r="BG300" i="1"/>
  <c r="BH300" i="1" s="1"/>
  <c r="D518" i="1"/>
  <c r="BG308" i="1"/>
  <c r="BH308" i="1" s="1"/>
  <c r="D526" i="1"/>
  <c r="BG316" i="1"/>
  <c r="BH316" i="1" s="1"/>
  <c r="D534" i="1"/>
  <c r="BG324" i="1"/>
  <c r="BH324" i="1" s="1"/>
  <c r="D542" i="1"/>
  <c r="BG332" i="1"/>
  <c r="BH332" i="1" s="1"/>
  <c r="D550" i="1"/>
  <c r="BG340" i="1"/>
  <c r="BH340" i="1" s="1"/>
  <c r="D558" i="1"/>
  <c r="BG348" i="1"/>
  <c r="BH348" i="1" s="1"/>
  <c r="D566" i="1"/>
  <c r="BG356" i="1"/>
  <c r="BH356" i="1" s="1"/>
  <c r="D574" i="1"/>
  <c r="BG364" i="1"/>
  <c r="BH364" i="1" s="1"/>
  <c r="D582" i="1"/>
  <c r="BG372" i="1"/>
  <c r="BH372" i="1" s="1"/>
  <c r="D590" i="1"/>
  <c r="BG380" i="1"/>
  <c r="BH380" i="1" s="1"/>
  <c r="D598" i="1"/>
  <c r="BG388" i="1"/>
  <c r="BH388" i="1" s="1"/>
  <c r="BG396" i="1"/>
  <c r="BH396" i="1" s="1"/>
  <c r="D606" i="1"/>
  <c r="BG404" i="1"/>
  <c r="BH404" i="1" s="1"/>
  <c r="D614" i="1"/>
  <c r="BG412" i="1"/>
  <c r="BH412" i="1" s="1"/>
  <c r="D622" i="1"/>
  <c r="D505" i="1"/>
  <c r="BG295" i="1"/>
  <c r="BH295" i="1" s="1"/>
  <c r="D513" i="1"/>
  <c r="BG303" i="1"/>
  <c r="BH303" i="1" s="1"/>
  <c r="D521" i="1"/>
  <c r="BG311" i="1"/>
  <c r="BH311" i="1" s="1"/>
  <c r="D529" i="1"/>
  <c r="BG319" i="1"/>
  <c r="BH319" i="1" s="1"/>
  <c r="D537" i="1"/>
  <c r="BG327" i="1"/>
  <c r="BH327" i="1" s="1"/>
  <c r="D545" i="1"/>
  <c r="BG335" i="1"/>
  <c r="BH335" i="1" s="1"/>
  <c r="D553" i="1"/>
  <c r="BG343" i="1"/>
  <c r="BH343" i="1" s="1"/>
  <c r="D561" i="1"/>
  <c r="BG351" i="1"/>
  <c r="BH351" i="1" s="1"/>
  <c r="D569" i="1"/>
  <c r="BG359" i="1"/>
  <c r="BH359" i="1" s="1"/>
  <c r="D577" i="1"/>
  <c r="BG367" i="1"/>
  <c r="BH367" i="1" s="1"/>
  <c r="D585" i="1"/>
  <c r="BG375" i="1"/>
  <c r="BH375" i="1" s="1"/>
  <c r="D593" i="1"/>
  <c r="BG383" i="1"/>
  <c r="BH383" i="1" s="1"/>
  <c r="D601" i="1"/>
  <c r="BG391" i="1"/>
  <c r="BH391" i="1" s="1"/>
  <c r="D609" i="1"/>
  <c r="BG399" i="1"/>
  <c r="BH399" i="1" s="1"/>
  <c r="D617" i="1"/>
  <c r="BG407" i="1"/>
  <c r="BH407" i="1" s="1"/>
  <c r="D626" i="1" l="1"/>
  <c r="AX12" i="1" s="1"/>
</calcChain>
</file>

<file path=xl/sharedStrings.xml><?xml version="1.0" encoding="utf-8"?>
<sst xmlns="http://schemas.openxmlformats.org/spreadsheetml/2006/main" count="43276" uniqueCount="15457">
  <si>
    <t>Y</t>
  </si>
  <si>
    <t xml:space="preserve"> </t>
  </si>
  <si>
    <t>ERRORS</t>
  </si>
  <si>
    <t>WARNINGS</t>
  </si>
  <si>
    <t>AXG02</t>
  </si>
  <si>
    <t>SAVERNAKE COMMUNITY HOSPITAL</t>
  </si>
  <si>
    <t>AXG</t>
  </si>
  <si>
    <t>BERKELEY HOUSE</t>
  </si>
  <si>
    <t>Berkeley House</t>
  </si>
  <si>
    <t>Safe Staffing (Rota Fill Rates and CHPPD) Collection</t>
  </si>
  <si>
    <t>SELECT SITE CODE</t>
  </si>
  <si>
    <t>AXG03</t>
  </si>
  <si>
    <t>WARMINSTER COMMUNITY HOSPITAL</t>
  </si>
  <si>
    <t>CHARLTON LANE HOSPITAL</t>
  </si>
  <si>
    <t>Chestnut</t>
  </si>
  <si>
    <t>Select Ward Name</t>
  </si>
  <si>
    <t>AXG01</t>
  </si>
  <si>
    <t>WILTSHIRE HEALTH &amp; CARE (CHIPPENHAM COMMUNITY HOSPITAL)</t>
  </si>
  <si>
    <t>Mulberry</t>
  </si>
  <si>
    <t>Select speciality</t>
  </si>
  <si>
    <t>NHM02</t>
  </si>
  <si>
    <t>ALDEBURGH COMMUNITY HOSPITAL</t>
  </si>
  <si>
    <t>NHM</t>
  </si>
  <si>
    <t>Willow</t>
  </si>
  <si>
    <t>Organisation:</t>
  </si>
  <si>
    <t>Total planned hours &gt; 0</t>
  </si>
  <si>
    <t>NHM03</t>
  </si>
  <si>
    <t xml:space="preserve">BLUEBIRD LODGE </t>
  </si>
  <si>
    <t>HONEYBOURNE</t>
  </si>
  <si>
    <t>Honeybourne</t>
  </si>
  <si>
    <t>Total actual hours &gt; 0</t>
  </si>
  <si>
    <t>NHM05</t>
  </si>
  <si>
    <t>FELIXSTOWE COMMUNITY HOSPITAL</t>
  </si>
  <si>
    <t>LAUREL HOUSE CHELT</t>
  </si>
  <si>
    <t>Laurel House</t>
  </si>
  <si>
    <t>Please provide the URL to the page on your trust website where your staffing information is available</t>
  </si>
  <si>
    <t>duplicate ward/hospital and spec codes</t>
  </si>
  <si>
    <t>NHM26</t>
  </si>
  <si>
    <t>GLASTONBURY COURT</t>
  </si>
  <si>
    <t>OAK HOUSE</t>
  </si>
  <si>
    <t>Oak House</t>
  </si>
  <si>
    <t>(Please can you ensure that the URL you attach to the spreadsheet is correct and links to the correct web page and include 'http://' in your URL)</t>
  </si>
  <si>
    <t>Avoid gaps in between data rows</t>
  </si>
  <si>
    <t>NHM04</t>
  </si>
  <si>
    <t>NEWMARKET COMMUNITY HOSPITAL</t>
  </si>
  <si>
    <t>STONEBOW UNIT</t>
  </si>
  <si>
    <t>Cantilupe</t>
  </si>
  <si>
    <t>duplicate speciality codes</t>
  </si>
  <si>
    <t>NLX17</t>
  </si>
  <si>
    <t>CHIPPENHAM COMMUNITY HOSPITAL</t>
  </si>
  <si>
    <t>NLX</t>
  </si>
  <si>
    <t>Jenny Lind</t>
  </si>
  <si>
    <t>NLX23</t>
  </si>
  <si>
    <t>COSSHAM HOSPITAL</t>
  </si>
  <si>
    <t>Mortimer</t>
  </si>
  <si>
    <t xml:space="preserve">Only complete sites your organisation is accountable for </t>
  </si>
  <si>
    <t>Day</t>
  </si>
  <si>
    <t>Night</t>
  </si>
  <si>
    <t>Allied Health Professionals</t>
  </si>
  <si>
    <t>Care Hours Per Patient Day (CHPPD)</t>
  </si>
  <si>
    <t>Site code issue</t>
  </si>
  <si>
    <t>NLX18</t>
  </si>
  <si>
    <t>DEVIZES COMMUNITY HOSPITAL</t>
  </si>
  <si>
    <t>WOTTON LAWN HOSPITAL</t>
  </si>
  <si>
    <t>Abbey</t>
  </si>
  <si>
    <t>Hospital Site Details</t>
  </si>
  <si>
    <t>Ward name</t>
  </si>
  <si>
    <t>Main 2 Specialties on each ward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</si>
  <si>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</si>
  <si>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</si>
  <si>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</si>
  <si>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</si>
  <si>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</si>
  <si>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</si>
  <si>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</si>
  <si>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</si>
  <si>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</si>
  <si>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</si>
  <si>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</si>
  <si>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</si>
  <si>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</si>
  <si>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</si>
  <si>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</si>
  <si>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Do not enter negative numbers</t>
  </si>
  <si>
    <t>VALIDATIONS</t>
  </si>
  <si>
    <t>NLX12</t>
  </si>
  <si>
    <t>GREYSTONES</t>
  </si>
  <si>
    <t>Dean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</si>
  <si>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</si>
  <si>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</si>
  <si>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</si>
  <si>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</si>
  <si>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</si>
  <si>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</si>
  <si>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Specialties</t>
  </si>
  <si>
    <t>speciality codes not in list</t>
  </si>
  <si>
    <t>SITE CODE</t>
  </si>
  <si>
    <t>WARD NAME</t>
  </si>
  <si>
    <t>Carriage Return</t>
  </si>
  <si>
    <t>NLX27</t>
  </si>
  <si>
    <t>HANHAM HEALTH</t>
  </si>
  <si>
    <t>Greyfriars</t>
  </si>
  <si>
    <t>WATFORD GENERAL HOSPITAL</t>
  </si>
  <si>
    <t>AAU Blue Level 1</t>
  </si>
  <si>
    <t>326 - ACUTE INTERNAL MEDICINE</t>
  </si>
  <si>
    <t>-</t>
  </si>
  <si>
    <t/>
  </si>
  <si>
    <t>100 - GENERAL SURGERY</t>
  </si>
  <si>
    <t>AHP Data entered but not required</t>
  </si>
  <si>
    <t>NLX14</t>
  </si>
  <si>
    <t>HOMELINK &amp; COMMUNITY OPTIONS</t>
  </si>
  <si>
    <t>Kingsholm</t>
  </si>
  <si>
    <t>Match:</t>
  </si>
  <si>
    <t>Countif:</t>
  </si>
  <si>
    <t>Concat Items:</t>
  </si>
  <si>
    <t>$CA</t>
  </si>
  <si>
    <t>:$CA</t>
  </si>
  <si>
    <t>Concat Final:</t>
  </si>
  <si>
    <t>$CA6283:$CA6312</t>
  </si>
  <si>
    <t>AAU Green Level 1</t>
  </si>
  <si>
    <t>101 - UROLOGY</t>
  </si>
  <si>
    <t>NLX19</t>
  </si>
  <si>
    <t>MELKSHAM COMMUNITY HOSPITAL</t>
  </si>
  <si>
    <t>Montpellier</t>
  </si>
  <si>
    <t>AAU Yellow Level 1</t>
  </si>
  <si>
    <t>103 - BREAST SURGERY</t>
  </si>
  <si>
    <t>NLX02</t>
  </si>
  <si>
    <t>PAULTON MEMORIAL HOSPITAL</t>
  </si>
  <si>
    <t>Priory</t>
  </si>
  <si>
    <t>AAU Purple Level 1</t>
  </si>
  <si>
    <t>110 - TRAUMA &amp; ORTHOPAEDICS</t>
  </si>
  <si>
    <t>NLX01</t>
  </si>
  <si>
    <t>ST MARTINS HOSPITAL</t>
  </si>
  <si>
    <t>Selected Org:</t>
  </si>
  <si>
    <t>UNIVERSITY HOSPITAL AINTREE</t>
  </si>
  <si>
    <t>A2H</t>
  </si>
  <si>
    <t>AAU Blue &amp; Yellow Level 3</t>
  </si>
  <si>
    <t>120 - ENT</t>
  </si>
  <si>
    <t>NLX22</t>
  </si>
  <si>
    <t>THORNBURY HOSPITAL</t>
  </si>
  <si>
    <t>RWG</t>
  </si>
  <si>
    <t>ACCU</t>
  </si>
  <si>
    <t>AAU Red Suite</t>
  </si>
  <si>
    <t>430 - GERIATRIC MEDICINE</t>
  </si>
  <si>
    <t>130 - OPHTHALMOLOGY</t>
  </si>
  <si>
    <t>NLX20</t>
  </si>
  <si>
    <t>TROWBRIDGE COMMUNITY HOSPITAL</t>
  </si>
  <si>
    <t>AMU</t>
  </si>
  <si>
    <t>Acute Stroke Unit</t>
  </si>
  <si>
    <t>328 - STROKE MEDICINE</t>
  </si>
  <si>
    <t>140 - ORAL SURGERY</t>
  </si>
  <si>
    <t>NQ114</t>
  </si>
  <si>
    <t>ACE (THE CRESCENT, COLCHESTER)</t>
  </si>
  <si>
    <t>NQ1</t>
  </si>
  <si>
    <t>Critical care</t>
  </si>
  <si>
    <t>Aldenham</t>
  </si>
  <si>
    <t>340 - RESPIRATORY MEDICINE</t>
  </si>
  <si>
    <t>141 - RESTORATIVE DENTISTRY</t>
  </si>
  <si>
    <t>NQ101</t>
  </si>
  <si>
    <t>ACE CIC (CLACTON ON SEA)</t>
  </si>
  <si>
    <t>FAU</t>
  </si>
  <si>
    <t>Bluebell</t>
  </si>
  <si>
    <t>142 - PAEDIATRIC DENTISTRY</t>
  </si>
  <si>
    <t>NQ108</t>
  </si>
  <si>
    <t>CLACTON HOSPITAL</t>
  </si>
  <si>
    <t>MTW</t>
  </si>
  <si>
    <t>Cardiac Care</t>
  </si>
  <si>
    <t>320 - CARDIOLOGY</t>
  </si>
  <si>
    <t>143 - ORTHODONTICS</t>
  </si>
  <si>
    <t>NQ107</t>
  </si>
  <si>
    <t>COLCHESTER GENERAL HOSPITAL</t>
  </si>
  <si>
    <t>Sefton Suite</t>
  </si>
  <si>
    <t>Cassio</t>
  </si>
  <si>
    <t>301 - GASTROENTEROLOGY</t>
  </si>
  <si>
    <t>145 - ORAL &amp; MAXILLO FACIAL SURGERY</t>
  </si>
  <si>
    <t>NQ126</t>
  </si>
  <si>
    <t>CONNAUGHT MEWS SUITES 6-10</t>
  </si>
  <si>
    <t>Ward 01</t>
  </si>
  <si>
    <t>Croxley</t>
  </si>
  <si>
    <t>150 - NEUROSURGERY</t>
  </si>
  <si>
    <t>NQ123</t>
  </si>
  <si>
    <t>CORNERSTONE</t>
  </si>
  <si>
    <t>$BT</t>
  </si>
  <si>
    <t>Ward 10</t>
  </si>
  <si>
    <t>Heronsgate &amp; Gade</t>
  </si>
  <si>
    <t>302 - ENDOCRINOLOGY</t>
  </si>
  <si>
    <t>160 - PLASTIC SURGERY</t>
  </si>
  <si>
    <t>NQ106</t>
  </si>
  <si>
    <t>FRYATT HOSPITAL</t>
  </si>
  <si>
    <t>:$BT</t>
  </si>
  <si>
    <t>Ward 11</t>
  </si>
  <si>
    <t>Oxhey</t>
  </si>
  <si>
    <t>170 - CARDIOTHORACIC SURGERY</t>
  </si>
  <si>
    <t>NVC01</t>
  </si>
  <si>
    <t>ASHTEAD HOSPITAL</t>
  </si>
  <si>
    <t>NVC</t>
  </si>
  <si>
    <t>Ward 15</t>
  </si>
  <si>
    <t>Sarratt</t>
  </si>
  <si>
    <t>171 - PAEDIATRIC SURGERY</t>
  </si>
  <si>
    <t>NVC31</t>
  </si>
  <si>
    <t>BLAKELANDS HOSPITAL</t>
  </si>
  <si>
    <t>Ward 16</t>
  </si>
  <si>
    <t>HEMEL HEMPSTEAD HOSPITAL</t>
  </si>
  <si>
    <t>Simpson HH</t>
  </si>
  <si>
    <t>180 - ACCIDENT &amp; EMERGENCY</t>
  </si>
  <si>
    <t>NVC24</t>
  </si>
  <si>
    <t>BODMIN NHS TREATMENT CENTRE</t>
  </si>
  <si>
    <t>$BT3129:$BT3133</t>
  </si>
  <si>
    <t>Ward 17</t>
  </si>
  <si>
    <t>Tudor &amp; Castle</t>
  </si>
  <si>
    <t>190 - ANAESTHETICS</t>
  </si>
  <si>
    <t>NVC27</t>
  </si>
  <si>
    <t>BOSTON WEST HOSPITAL</t>
  </si>
  <si>
    <t>Ward 20</t>
  </si>
  <si>
    <t>Winyard</t>
  </si>
  <si>
    <t>192 - CRITICAL CARE MEDICINE</t>
  </si>
  <si>
    <t>NVC28</t>
  </si>
  <si>
    <t>CLIFTON PARK HOSPITAL</t>
  </si>
  <si>
    <t>Ward 21</t>
  </si>
  <si>
    <t>Combined ITU</t>
  </si>
  <si>
    <t>300 - GENERAL MEDICINE</t>
  </si>
  <si>
    <t>NVC29</t>
  </si>
  <si>
    <t>COBALT HOSPITAL</t>
  </si>
  <si>
    <t>Ward 22</t>
  </si>
  <si>
    <t>Cleves</t>
  </si>
  <si>
    <t>NVC04</t>
  </si>
  <si>
    <t>DUCHY HOSPITAL</t>
  </si>
  <si>
    <t>Ward 23</t>
  </si>
  <si>
    <t>ST ALBANS CITY HOSPITAL</t>
  </si>
  <si>
    <t>De La Mare/Beckett</t>
  </si>
  <si>
    <t>NVC05</t>
  </si>
  <si>
    <t>EUXTON HALL HOSPITAL</t>
  </si>
  <si>
    <t>Ward 24</t>
  </si>
  <si>
    <t>$CA6282:$CA6282</t>
  </si>
  <si>
    <t>Elizabeth</t>
  </si>
  <si>
    <t>502 - GYNAECOLOGY</t>
  </si>
  <si>
    <t>303 - CLINICAL HAEMATOLOGY</t>
  </si>
  <si>
    <t>NVC06</t>
  </si>
  <si>
    <t>FITZWILLIAM HOSPITAL</t>
  </si>
  <si>
    <t>Ward 25</t>
  </si>
  <si>
    <t>Flaunden</t>
  </si>
  <si>
    <t>304 - CLINICAL PHYSIOLOGY</t>
  </si>
  <si>
    <t>NVC07</t>
  </si>
  <si>
    <t>FULWOOD HALL HOSPITAL</t>
  </si>
  <si>
    <t>Ward 28</t>
  </si>
  <si>
    <t>Langley</t>
  </si>
  <si>
    <t>305 - CLINICAL PHARMACOLOGY</t>
  </si>
  <si>
    <t>NVC25</t>
  </si>
  <si>
    <t>HORTON NHS TREATMENT CENTRE</t>
  </si>
  <si>
    <t>Ward 29/SAU</t>
  </si>
  <si>
    <t>Letchmore</t>
  </si>
  <si>
    <t>307 - DIABETIC MEDICINE</t>
  </si>
  <si>
    <t>NVC08</t>
  </si>
  <si>
    <t>MOUNT STUART HOSPITAL</t>
  </si>
  <si>
    <t>Ward 3</t>
  </si>
  <si>
    <t>Ridge</t>
  </si>
  <si>
    <t>310 - AUDIOLOGICAL MEDICINE</t>
  </si>
  <si>
    <t>NVC09</t>
  </si>
  <si>
    <t>NEW HALL HOSPITAL</t>
  </si>
  <si>
    <t>Ward 30</t>
  </si>
  <si>
    <t>ABC</t>
  </si>
  <si>
    <t>501 - OBSTETRICS</t>
  </si>
  <si>
    <t>313 - CLINICAL IMMUNOLOGY AND ALLERGY</t>
  </si>
  <si>
    <t>NVC11</t>
  </si>
  <si>
    <t>NORTH DOWNS HOSPITAL</t>
  </si>
  <si>
    <t>Ward 32</t>
  </si>
  <si>
    <t>Delivery Suite</t>
  </si>
  <si>
    <t>314 - REHABILITATION</t>
  </si>
  <si>
    <t>NVC40</t>
  </si>
  <si>
    <t>NOTTINGHAM WOODTHORPE HOSPITAL</t>
  </si>
  <si>
    <t>Ward 33</t>
  </si>
  <si>
    <t>Katherine</t>
  </si>
  <si>
    <t>315 - PALLIATIVE MEDICINE</t>
  </si>
  <si>
    <t>NVC12</t>
  </si>
  <si>
    <t>OAKLANDS HOSPITAL</t>
  </si>
  <si>
    <t>Ward 34</t>
  </si>
  <si>
    <t>Victoria</t>
  </si>
  <si>
    <t>318 - INTERMEDIATE CARE</t>
  </si>
  <si>
    <t>NVC13</t>
  </si>
  <si>
    <t>OAKS HOSPITAL</t>
  </si>
  <si>
    <t>Ward 4</t>
  </si>
  <si>
    <t>SCBU</t>
  </si>
  <si>
    <t>319 - RESPITE CARE</t>
  </si>
  <si>
    <t>NVC14</t>
  </si>
  <si>
    <t>PARK HILL HOSPITAL</t>
  </si>
  <si>
    <t xml:space="preserve">Ward 6 </t>
  </si>
  <si>
    <t>Starfish</t>
  </si>
  <si>
    <t>420 - PAEDIATRICS</t>
  </si>
  <si>
    <t>NVC15</t>
  </si>
  <si>
    <t>PINEHILL HOSPITAL</t>
  </si>
  <si>
    <t>Ward 8</t>
  </si>
  <si>
    <t>321 - PAEDIATRIC CARDIOLOGY</t>
  </si>
  <si>
    <t>NVC16</t>
  </si>
  <si>
    <t>RENACRES HOSPITAL</t>
  </si>
  <si>
    <t>AIREDALE GENERAL HOSPITAL</t>
  </si>
  <si>
    <t>Acute Assessment Unit</t>
  </si>
  <si>
    <t>323 - SPINAL INJURIES</t>
  </si>
  <si>
    <t>NVC19</t>
  </si>
  <si>
    <t>RIVERS HOSPITAL</t>
  </si>
  <si>
    <t>Labour Suite</t>
  </si>
  <si>
    <t>325 - SPORTS AND EXERCISE MEDICINE</t>
  </si>
  <si>
    <t>NVC17</t>
  </si>
  <si>
    <t>ROWLEY HALL HOSPITAL</t>
  </si>
  <si>
    <t>Neonatal Unit</t>
  </si>
  <si>
    <t>NVC18</t>
  </si>
  <si>
    <t>SPRINGFIELD HOSPITAL</t>
  </si>
  <si>
    <t>NVC35</t>
  </si>
  <si>
    <t>TEES VALLEY TREATMENT CENTRE</t>
  </si>
  <si>
    <t>Ward 02</t>
  </si>
  <si>
    <t>330 - DERMATOLOGY</t>
  </si>
  <si>
    <t>NVC02</t>
  </si>
  <si>
    <t>THE BERKSHIRE INDEPENDENT HOSPITAL</t>
  </si>
  <si>
    <t>Ward 04</t>
  </si>
  <si>
    <t>NVC44</t>
  </si>
  <si>
    <t>THE WESTBOURNE CENTRE</t>
  </si>
  <si>
    <t>Ward 05</t>
  </si>
  <si>
    <t>350 - INFECTIOUS DISEASES</t>
  </si>
  <si>
    <t>NVC20</t>
  </si>
  <si>
    <t>THE YORKSHIRE CLINIC</t>
  </si>
  <si>
    <t>Ward 06</t>
  </si>
  <si>
    <t>352 - TROPICAL MEDICINE</t>
  </si>
  <si>
    <t>NVC21</t>
  </si>
  <si>
    <t>WEST MIDLANDS HOSPITAL</t>
  </si>
  <si>
    <t>Ward 07</t>
  </si>
  <si>
    <t>360 - GENITOURINARY MEDICINE</t>
  </si>
  <si>
    <t>NVC22</t>
  </si>
  <si>
    <t>WINFIELD HOSPITAL</t>
  </si>
  <si>
    <t>Ward 09</t>
  </si>
  <si>
    <t>361 - NEPHROLOGY</t>
  </si>
  <si>
    <t>NVC23</t>
  </si>
  <si>
    <t>WOODLAND HOSPITAL</t>
  </si>
  <si>
    <t>370 - MEDICAL ONCOLOGY</t>
  </si>
  <si>
    <t>R0A04</t>
  </si>
  <si>
    <t>MANCHESTER ROYAL EYE HOSPITAL</t>
  </si>
  <si>
    <t>R0A</t>
  </si>
  <si>
    <t>Ward 13</t>
  </si>
  <si>
    <t>399 - PSYCHIATRY SERVICES</t>
  </si>
  <si>
    <t>R0A02</t>
  </si>
  <si>
    <t>MANCHESTER ROYAL INFIRMARY</t>
  </si>
  <si>
    <t>Ward 14</t>
  </si>
  <si>
    <t>400 - NEUROLOGY</t>
  </si>
  <si>
    <t>R0A03</t>
  </si>
  <si>
    <t>ROYAL MANCHESTER CHILDREN'S HOSPITAL</t>
  </si>
  <si>
    <t>401 - CLINICAL NEURO-PHYSIOLOGY</t>
  </si>
  <si>
    <t>R0A05</t>
  </si>
  <si>
    <t>ST MARY'S HOSPITAL</t>
  </si>
  <si>
    <t>410 - RHEUMATOLOGY</t>
  </si>
  <si>
    <t>R0A09</t>
  </si>
  <si>
    <t>TRAFFORD GENERAL HOSPITAL</t>
  </si>
  <si>
    <t>R0A06</t>
  </si>
  <si>
    <t>UNIVERSITY DENTAL HOSPITAL</t>
  </si>
  <si>
    <t>Ward 18</t>
  </si>
  <si>
    <t>421 - PAEDIATRIC NEUROLOGY</t>
  </si>
  <si>
    <t>R0A07</t>
  </si>
  <si>
    <t>WYTHENSHAWE HOSPITAL</t>
  </si>
  <si>
    <t>Ward 19</t>
  </si>
  <si>
    <t>422 - NEONATOLOGY</t>
  </si>
  <si>
    <t>R0B1J</t>
  </si>
  <si>
    <t>MONKTON HALL HOSPITAL</t>
  </si>
  <si>
    <t>R0B</t>
  </si>
  <si>
    <t>424 - WELL BABIES</t>
  </si>
  <si>
    <t>R0B0Q</t>
  </si>
  <si>
    <t>SOUTH TYNESIDE DISTRICT HOSPITAL</t>
  </si>
  <si>
    <t>CASTLEBERG HOSPITAL</t>
  </si>
  <si>
    <t>Harden Ward</t>
  </si>
  <si>
    <t>R0B0U</t>
  </si>
  <si>
    <t>ST BENEDICT'S HOSPICE</t>
  </si>
  <si>
    <t>ALDER HEY CHILDREN'S NHS</t>
  </si>
  <si>
    <t>1B - Burns</t>
  </si>
  <si>
    <t>450 - DENTAL MEDICINE SPECIALTIES</t>
  </si>
  <si>
    <t>R0B0X</t>
  </si>
  <si>
    <t>SUNDERLAND EYE INFIRMARY</t>
  </si>
  <si>
    <t>1B - HDU</t>
  </si>
  <si>
    <t>460 - MEDICAL OPHTHALMOLOGY</t>
  </si>
  <si>
    <t>R0B01</t>
  </si>
  <si>
    <t>SUNDERLAND ROYAL HOSPITAL</t>
  </si>
  <si>
    <t>1B - ICU</t>
  </si>
  <si>
    <t>R1ADY</t>
  </si>
  <si>
    <t>ACONBURY UNIT</t>
  </si>
  <si>
    <t>R1A</t>
  </si>
  <si>
    <t>1C - Cardiac</t>
  </si>
  <si>
    <t>R1AAL</t>
  </si>
  <si>
    <t>ALEXANDRA HOSPITAL</t>
  </si>
  <si>
    <t>1C - Neonatology</t>
  </si>
  <si>
    <t>560 - MIDWIFE LED CARE</t>
  </si>
  <si>
    <t>R1A1X</t>
  </si>
  <si>
    <t>ARROWSIDE UNIT (ALEXANDRA HOSPITAL)</t>
  </si>
  <si>
    <t>3A</t>
  </si>
  <si>
    <t>700 - LEARNING DISABILITY</t>
  </si>
  <si>
    <t>R1AHC</t>
  </si>
  <si>
    <t>BATCHLEY FIRST NURSERY PLUS</t>
  </si>
  <si>
    <t>3B</t>
  </si>
  <si>
    <t>710 - ADULT MENTAL ILLNESS</t>
  </si>
  <si>
    <t>R1A05</t>
  </si>
  <si>
    <t>BEACONSIDE AUTISM BASE</t>
  </si>
  <si>
    <t>3C</t>
  </si>
  <si>
    <t>711 - CHILD AND ADOLESCENT PSYCHIATRY</t>
  </si>
  <si>
    <t>R1A03</t>
  </si>
  <si>
    <t>BIRMINGHAM CHILDREN'S HOSPITAL</t>
  </si>
  <si>
    <t>4A</t>
  </si>
  <si>
    <t>712 - FORENSIC PSYCHIATRY</t>
  </si>
  <si>
    <t>R1ACD</t>
  </si>
  <si>
    <t>CHURCHVIEW HOUSE</t>
  </si>
  <si>
    <t>4B</t>
  </si>
  <si>
    <t>713 - PSYCHOTHERAPY</t>
  </si>
  <si>
    <t>R1ARE</t>
  </si>
  <si>
    <t>COMM HOSP WARDS (EVESHAM)</t>
  </si>
  <si>
    <t>4C</t>
  </si>
  <si>
    <t>715 - OLD AGE PSYCHIATRY</t>
  </si>
  <si>
    <t>R1ARG</t>
  </si>
  <si>
    <t>COMM HOSP WARDS (MALVERN)</t>
  </si>
  <si>
    <t>DJU</t>
  </si>
  <si>
    <t>800 - CLINICAL ONCOLOGY</t>
  </si>
  <si>
    <t>R1ARJ</t>
  </si>
  <si>
    <t>COMM HOSP WARDS (PERSHORE)</t>
  </si>
  <si>
    <t>ASHFORD HOSPITAL</t>
  </si>
  <si>
    <t>Dickens</t>
  </si>
  <si>
    <t>810 - RADIOLOGY</t>
  </si>
  <si>
    <t>R1ARL</t>
  </si>
  <si>
    <t>COMM HOSP WARDS (TENBURY)</t>
  </si>
  <si>
    <t>ST PETER'S HOSPITAL</t>
  </si>
  <si>
    <t>Abbey Birth Centre</t>
  </si>
  <si>
    <t>822 - CHEMICAL PATHOLOGY</t>
  </si>
  <si>
    <t>R1ARN</t>
  </si>
  <si>
    <t>COMM HOSP WARDS (WF GP UNIT)</t>
  </si>
  <si>
    <t>ACU</t>
  </si>
  <si>
    <t>823 - HAEMATOLOGY</t>
  </si>
  <si>
    <t>R1A94</t>
  </si>
  <si>
    <t>COMMUNITY FIRST</t>
  </si>
  <si>
    <t>879 - COMMUNITY NURSING</t>
  </si>
  <si>
    <t>R1ARK</t>
  </si>
  <si>
    <t>COMMUNITY HOSP WARDS (POWCH)</t>
  </si>
  <si>
    <t>Ash</t>
  </si>
  <si>
    <t>901 - OCCUPATIONAL MEDICINE</t>
  </si>
  <si>
    <t>R1AJX</t>
  </si>
  <si>
    <t>COMMUNITY INREACH EVESHAM</t>
  </si>
  <si>
    <t>Aspen</t>
  </si>
  <si>
    <t>903 - PUBLIC HEALTH MEDICINE</t>
  </si>
  <si>
    <t>R1AJV</t>
  </si>
  <si>
    <t>COMMUNITY INREACH REDDITCH 6</t>
  </si>
  <si>
    <t>BACU</t>
  </si>
  <si>
    <t>920 - ORTHOTICS AND PROSTHETICS</t>
  </si>
  <si>
    <t>R1AJY</t>
  </si>
  <si>
    <t>COMMUNITY INREACH REDDITCH 8</t>
  </si>
  <si>
    <t>BRAD</t>
  </si>
  <si>
    <t>921 - GENETICS</t>
  </si>
  <si>
    <t>R1AQQ</t>
  </si>
  <si>
    <t>COMMUNITY PAEDESTRICIANS-1</t>
  </si>
  <si>
    <t>Cedar</t>
  </si>
  <si>
    <t>922 - SEXUAL HEALTH SERVICES</t>
  </si>
  <si>
    <t>R1ADV</t>
  </si>
  <si>
    <t>COMMUNITY UNIT</t>
  </si>
  <si>
    <t>Cherry</t>
  </si>
  <si>
    <t>923 - DIAGNOSTIC PATHOLOGY</t>
  </si>
  <si>
    <t>R1A76</t>
  </si>
  <si>
    <t>COMMUNITY VENUE</t>
  </si>
  <si>
    <t>Falcon</t>
  </si>
  <si>
    <t>924 - BLOOD DONOR CENTRES</t>
  </si>
  <si>
    <t>R1APF</t>
  </si>
  <si>
    <t>COVERCROFT</t>
  </si>
  <si>
    <t>Heron</t>
  </si>
  <si>
    <t>925 - COMMUNITY CARE SERVICES</t>
  </si>
  <si>
    <t>R1AAV</t>
  </si>
  <si>
    <t>CROMWELL HOUSE</t>
  </si>
  <si>
    <t>Holly</t>
  </si>
  <si>
    <t>926 - THERAPY SERVICES</t>
  </si>
  <si>
    <t>R1A82</t>
  </si>
  <si>
    <t>CROWNGATE PHYSIOTHERAPY</t>
  </si>
  <si>
    <t>ITU</t>
  </si>
  <si>
    <t>927 - PHYSICAL HEALTH REHABILITATION</t>
  </si>
  <si>
    <t>R1AFT</t>
  </si>
  <si>
    <t>DROITWICH SPA PRIVATE HOSPITAL</t>
  </si>
  <si>
    <t>Joan Booker</t>
  </si>
  <si>
    <t>928 - MENTAL HEALTH REHABILITATION</t>
  </si>
  <si>
    <t>R1ADW</t>
  </si>
  <si>
    <t>ELGAR UNIT</t>
  </si>
  <si>
    <t>Kingfisher</t>
  </si>
  <si>
    <t>929 - NEURO-REHABILITATION</t>
  </si>
  <si>
    <t>R1ACE</t>
  </si>
  <si>
    <t>ESTATES BUILDING</t>
  </si>
  <si>
    <t>Labour</t>
  </si>
  <si>
    <t>996 - PSYCHIATRIC INTENSIVE CARE UNIT</t>
  </si>
  <si>
    <t>R1A1P</t>
  </si>
  <si>
    <t>EVESHAM COMMUNITY HOSPITAL</t>
  </si>
  <si>
    <t>Maple</t>
  </si>
  <si>
    <t>R1AKK</t>
  </si>
  <si>
    <t>GOLD HILL CARE HOME</t>
  </si>
  <si>
    <t>May</t>
  </si>
  <si>
    <t>R1AKG</t>
  </si>
  <si>
    <t>HASTINGS CARE HOME</t>
  </si>
  <si>
    <t>NICU</t>
  </si>
  <si>
    <t>R1APM</t>
  </si>
  <si>
    <t>HILL CREST 1</t>
  </si>
  <si>
    <t>SAU</t>
  </si>
  <si>
    <t>R1APQ</t>
  </si>
  <si>
    <t>HILL CREST 2</t>
  </si>
  <si>
    <t>Swan</t>
  </si>
  <si>
    <t>R1A49</t>
  </si>
  <si>
    <t>HILL CREST MENTAL HEALTH UNIT</t>
  </si>
  <si>
    <t>Swift</t>
  </si>
  <si>
    <t>R1A89</t>
  </si>
  <si>
    <t>HOME FARM TRUST</t>
  </si>
  <si>
    <t>BLACKBERRY HILL HOSPITAL</t>
  </si>
  <si>
    <t>CAMHS Riverside Unit</t>
  </si>
  <si>
    <t>R1APL</t>
  </si>
  <si>
    <t>HOME TREATMENT 1</t>
  </si>
  <si>
    <t>Secure Low Wickham IP Cromwell</t>
  </si>
  <si>
    <t>R1APN</t>
  </si>
  <si>
    <t>HOME TREATMENT 2</t>
  </si>
  <si>
    <t>Secure Low Wickham IP Fairfax</t>
  </si>
  <si>
    <t>R1ADE</t>
  </si>
  <si>
    <t>HOMEWARD BOUND UNIT</t>
  </si>
  <si>
    <t>Secure Low Wickham IP Hopton</t>
  </si>
  <si>
    <t>R1A22</t>
  </si>
  <si>
    <t>KEITH WINTER CLOSE MENTAL HEALTH UNIT</t>
  </si>
  <si>
    <t>Secure Medium IP Bradley Brook</t>
  </si>
  <si>
    <t>R1AHL</t>
  </si>
  <si>
    <t>KEMPSEY PARISH HALL</t>
  </si>
  <si>
    <t>Secure Medium IP Cary</t>
  </si>
  <si>
    <t>R1AHV</t>
  </si>
  <si>
    <t>LICKEY LANGUAGE UNIT</t>
  </si>
  <si>
    <t>Secure Medium IP Kennet</t>
  </si>
  <si>
    <t>R1AAE</t>
  </si>
  <si>
    <t>LINK HORTICULTURIAL NURSERIES - SHELTERED EMPLOYMENT</t>
  </si>
  <si>
    <t>Secure Medium IP Ladden Brook</t>
  </si>
  <si>
    <t>R1A58</t>
  </si>
  <si>
    <t>LUDLOW ROAD</t>
  </si>
  <si>
    <t>Secure Medium IP Severn</t>
  </si>
  <si>
    <t>R1ADC</t>
  </si>
  <si>
    <t>MALVERN COMMUNITY HOSPITAL</t>
  </si>
  <si>
    <t>Secure Medium IP Teign</t>
  </si>
  <si>
    <t>R1AHF</t>
  </si>
  <si>
    <t>MATCHBOROUGH FIRST NURSERY PLUS</t>
  </si>
  <si>
    <t>Secure Medium IP Wellow</t>
  </si>
  <si>
    <t>R1ACF</t>
  </si>
  <si>
    <t>NEW BROOK</t>
  </si>
  <si>
    <t>BRISTOL ADULT</t>
  </si>
  <si>
    <t>Specialised Eating Disorders IP Clifton</t>
  </si>
  <si>
    <t>R1APK</t>
  </si>
  <si>
    <t>NEW BROOK UNIT 1</t>
  </si>
  <si>
    <t>BRISTOL SDAS</t>
  </si>
  <si>
    <t>Specialised D&amp;A Bristol IP Acer Unit</t>
  </si>
  <si>
    <t>R1APP</t>
  </si>
  <si>
    <t>NEW BROOK UNIT 2</t>
  </si>
  <si>
    <t>CALLINGTON ROAD</t>
  </si>
  <si>
    <t>Bristol Acute IP Lime</t>
  </si>
  <si>
    <t>R1A1N</t>
  </si>
  <si>
    <t>NEW CROSS HOSPITAL</t>
  </si>
  <si>
    <t>Bristol Acute IP Silver Birch</t>
  </si>
  <si>
    <t>R1ACC</t>
  </si>
  <si>
    <t>NEW HAVEN (MENTAL HEALTH UNIT)</t>
  </si>
  <si>
    <t>Bristol LL IP Aspen</t>
  </si>
  <si>
    <t>R1A07</t>
  </si>
  <si>
    <t xml:space="preserve">NEWTOWN HOSPITAL </t>
  </si>
  <si>
    <t>Bristol PICU Elizabeth Casson</t>
  </si>
  <si>
    <t>R1A37</t>
  </si>
  <si>
    <t>ORCHARD PLACE</t>
  </si>
  <si>
    <t>Bristol PICU Hazel</t>
  </si>
  <si>
    <t>R1ACY</t>
  </si>
  <si>
    <t>OSBORNE COURT</t>
  </si>
  <si>
    <t>Bristol Rehab Alder</t>
  </si>
  <si>
    <t>R1AGK</t>
  </si>
  <si>
    <t>OT STORES</t>
  </si>
  <si>
    <t>Bristol Rehab Larch</t>
  </si>
  <si>
    <t>R1AQP</t>
  </si>
  <si>
    <t>PALLIATIVE CARE (R&amp;B)</t>
  </si>
  <si>
    <t>FOUNTAIN WAY, SALISBURY</t>
  </si>
  <si>
    <t>Wiltshire Acute IP Beechlydene</t>
  </si>
  <si>
    <t>R1ART</t>
  </si>
  <si>
    <t>PALLIATIVE CARE (SW)</t>
  </si>
  <si>
    <t>Wiltshire LL IP Amblescroft North</t>
  </si>
  <si>
    <t>R1ARR</t>
  </si>
  <si>
    <t>PALLIATIVE CARE (WF)</t>
  </si>
  <si>
    <t>Wiltshire LL IP Amblescroft South</t>
  </si>
  <si>
    <t>R1AEM</t>
  </si>
  <si>
    <t>PARKSIDE MIDDLE AUTISM BASE</t>
  </si>
  <si>
    <t>Wiltshire PICU Ashdown</t>
  </si>
  <si>
    <t>R1ACW</t>
  </si>
  <si>
    <t>PERSHORE HOSPITAL</t>
  </si>
  <si>
    <t>GREEN LANE HOSPITAL, DEVIZES</t>
  </si>
  <si>
    <t>Specialised LD IP Daisy</t>
  </si>
  <si>
    <t>R1AA6</t>
  </si>
  <si>
    <t>PHYSIO UNIT ROSEHILL</t>
  </si>
  <si>
    <t>Wiltshire Acute IP Poppy</t>
  </si>
  <si>
    <t>R1A1A</t>
  </si>
  <si>
    <t>PHYSIO UNIT THORNTON</t>
  </si>
  <si>
    <t xml:space="preserve">HILLVIEW LODGE </t>
  </si>
  <si>
    <t>BANES Acute IP Sycamore</t>
  </si>
  <si>
    <t>R1ADM</t>
  </si>
  <si>
    <t>POSTNATAL UNIT</t>
  </si>
  <si>
    <t>NORTH SOMERSET ADULT</t>
  </si>
  <si>
    <t>N.Som Acute IP Juniper</t>
  </si>
  <si>
    <t>R1ACG</t>
  </si>
  <si>
    <t>PRINCESS OF WALES HOSPITAL</t>
  </si>
  <si>
    <t>N.Som Rehab Elmham Way</t>
  </si>
  <si>
    <t>R1A60</t>
  </si>
  <si>
    <t>PUPIL REFERRAL UNIT</t>
  </si>
  <si>
    <t>NORTH SOMERSET OLDER ADULT</t>
  </si>
  <si>
    <t>N.Som LL IP Cove</t>
  </si>
  <si>
    <t>R1A02</t>
  </si>
  <si>
    <t>QUEEN ELIZABETH HOSPITAL</t>
  </si>
  <si>
    <t>N.Som LL IP Dune</t>
  </si>
  <si>
    <t>R1A14</t>
  </si>
  <si>
    <t>RIVENDELL</t>
  </si>
  <si>
    <t>SANDALWOOD COURT, SWINDON</t>
  </si>
  <si>
    <t>Swindon Acute IP Applewood</t>
  </si>
  <si>
    <t>R1ADN</t>
  </si>
  <si>
    <t>RIVERBANK NEONATAL UNIT</t>
  </si>
  <si>
    <t>SOUTHMEAD HOSPITAL AWP</t>
  </si>
  <si>
    <t>Bristol Acute IP Oakwood</t>
  </si>
  <si>
    <t>R1A56</t>
  </si>
  <si>
    <t>RUSSELLS HALL HOSPITAL</t>
  </si>
  <si>
    <t>Specialised Mother and Baby IP Unit</t>
  </si>
  <si>
    <t>R1ACH</t>
  </si>
  <si>
    <t>SILVERBIRCH</t>
  </si>
  <si>
    <t>ST MARTINS HOSPITAL (BATH)</t>
  </si>
  <si>
    <t>BANES LL IP Ward 4</t>
  </si>
  <si>
    <t>R1APG</t>
  </si>
  <si>
    <t>STUDDERT KENNEDY OA</t>
  </si>
  <si>
    <t>VICTORIA CENTRE, SWINDON</t>
  </si>
  <si>
    <t>Swindon LL IP Hodson</t>
  </si>
  <si>
    <t>R1AAN</t>
  </si>
  <si>
    <t>TENBURY COMMUNITY HOSPITAL</t>
  </si>
  <si>
    <t>Swindon LL IP Liddington</t>
  </si>
  <si>
    <t>R1A67</t>
  </si>
  <si>
    <t>TESCO KIDDERMINSTER</t>
  </si>
  <si>
    <t>WHITTUCKS ROAD, HANHAM</t>
  </si>
  <si>
    <t>S.Glos Rehab Whittucks Road</t>
  </si>
  <si>
    <t>R1A43</t>
  </si>
  <si>
    <t>TESCO REDDITCH</t>
  </si>
  <si>
    <t>WINDSWEPT</t>
  </si>
  <si>
    <t>Swindon Rehab Windswept</t>
  </si>
  <si>
    <t>R1A1G</t>
  </si>
  <si>
    <t>TESCO ST PETERS</t>
  </si>
  <si>
    <t>KING GEORGE HOSPITAL</t>
  </si>
  <si>
    <t>R1AA1</t>
  </si>
  <si>
    <t>TESCO WARNDON</t>
  </si>
  <si>
    <t>Beech</t>
  </si>
  <si>
    <t>R1A1F</t>
  </si>
  <si>
    <t>THE FIRS REST HOME</t>
  </si>
  <si>
    <t>CAU KGH</t>
  </si>
  <si>
    <t>R1A66</t>
  </si>
  <si>
    <t>THE GRANGE</t>
  </si>
  <si>
    <t>Clover</t>
  </si>
  <si>
    <t>R1AKX</t>
  </si>
  <si>
    <t>THE HIVE</t>
  </si>
  <si>
    <t>Dahlia</t>
  </si>
  <si>
    <t>R1AKL</t>
  </si>
  <si>
    <t>THE OLD VICARAGE</t>
  </si>
  <si>
    <t>Erica</t>
  </si>
  <si>
    <t>R1AHX</t>
  </si>
  <si>
    <t>THE PINES</t>
  </si>
  <si>
    <t>Fern</t>
  </si>
  <si>
    <t>R1ACN</t>
  </si>
  <si>
    <t>THE ROBERTSON CENTRE (D BLOCK)</t>
  </si>
  <si>
    <t>Gardenia</t>
  </si>
  <si>
    <t>R1A44</t>
  </si>
  <si>
    <t>THE WOODLANDS</t>
  </si>
  <si>
    <t>Gentian</t>
  </si>
  <si>
    <t>R1AHM</t>
  </si>
  <si>
    <t>TIMBERDINE HOME RESIDENTIAL CARE</t>
  </si>
  <si>
    <t>Heather</t>
  </si>
  <si>
    <t>R1AAD</t>
  </si>
  <si>
    <t>TOUCHSTONE UNIT</t>
  </si>
  <si>
    <t>R1A31</t>
  </si>
  <si>
    <t>WALKWOOD MIDDLE AUTISM BASE</t>
  </si>
  <si>
    <t>Iris</t>
  </si>
  <si>
    <t>R1A55</t>
  </si>
  <si>
    <t>WALSGRAVE HOSPITAL</t>
  </si>
  <si>
    <t>KGH ITU</t>
  </si>
  <si>
    <t>R1A06</t>
  </si>
  <si>
    <t>WASELY HIGH AUTISM BASE</t>
  </si>
  <si>
    <t>QUEEN'S HOSPITAL</t>
  </si>
  <si>
    <t>Amber A</t>
  </si>
  <si>
    <t>R1AQG</t>
  </si>
  <si>
    <t>WATERSIDE</t>
  </si>
  <si>
    <t>Amber B</t>
  </si>
  <si>
    <t>R1AKR</t>
  </si>
  <si>
    <t>WATERSIDE CARE HOME</t>
  </si>
  <si>
    <t>Antenatal</t>
  </si>
  <si>
    <t>R1A1V</t>
  </si>
  <si>
    <t>WATERSIDE MENTAL HEALTH DAY HOSPITAL</t>
  </si>
  <si>
    <t>Bluebell A</t>
  </si>
  <si>
    <t>R1AHY</t>
  </si>
  <si>
    <t>WHCT HEALTHCARE FEATHERSTONE</t>
  </si>
  <si>
    <t>Bluebell B</t>
  </si>
  <si>
    <t>R1A21</t>
  </si>
  <si>
    <t>WILDMOOR MILL FARM</t>
  </si>
  <si>
    <t>CCU</t>
  </si>
  <si>
    <t>R1AKN</t>
  </si>
  <si>
    <t>WISHMOOR REST HOME</t>
  </si>
  <si>
    <t>Clementine A</t>
  </si>
  <si>
    <t>R1A1C</t>
  </si>
  <si>
    <t>WOODSIDE</t>
  </si>
  <si>
    <t>Clementine B</t>
  </si>
  <si>
    <t>R1AQF</t>
  </si>
  <si>
    <t>WORCESTER CITY MH 1</t>
  </si>
  <si>
    <t>Coral</t>
  </si>
  <si>
    <t>R1AQH</t>
  </si>
  <si>
    <t>WORCESTER CITY MH 2</t>
  </si>
  <si>
    <t>Cornflower B</t>
  </si>
  <si>
    <t>R1AQK</t>
  </si>
  <si>
    <t>WORCESTER CITY MH 3</t>
  </si>
  <si>
    <t>ERU</t>
  </si>
  <si>
    <t>R1A1Q</t>
  </si>
  <si>
    <t>WORCESTER INTERMEDIATE CARE UNIT (WICU)</t>
  </si>
  <si>
    <t>Harvest A</t>
  </si>
  <si>
    <t>R1ADP</t>
  </si>
  <si>
    <t>WORCESTERSHIRE ROYAL HOSPITAL</t>
  </si>
  <si>
    <t>Harvest B</t>
  </si>
  <si>
    <t>R1AEC</t>
  </si>
  <si>
    <t>WULSTAN UNIT</t>
  </si>
  <si>
    <t>HASU</t>
  </si>
  <si>
    <t>R1AED</t>
  </si>
  <si>
    <t>WULSTAN UNIT REHABILITATION</t>
  </si>
  <si>
    <t>Mandarin A</t>
  </si>
  <si>
    <t>R1AQJ</t>
  </si>
  <si>
    <t>WYCHAVON OA</t>
  </si>
  <si>
    <t>Mandarin B</t>
  </si>
  <si>
    <t>R1C19</t>
  </si>
  <si>
    <t>ADULT MENTAL HEALTH</t>
  </si>
  <si>
    <t>R1C</t>
  </si>
  <si>
    <t>MRU</t>
  </si>
  <si>
    <t>R1C14</t>
  </si>
  <si>
    <t>AMULREE DAY HOSPITAL</t>
  </si>
  <si>
    <t>Ocean A</t>
  </si>
  <si>
    <t>R1C07</t>
  </si>
  <si>
    <t>ASHURST HOSPITAL</t>
  </si>
  <si>
    <t>Ocean B</t>
  </si>
  <si>
    <t>R1C54</t>
  </si>
  <si>
    <t>BEHAVIOUR RESOURCE (BRS)</t>
  </si>
  <si>
    <t>Postnatal</t>
  </si>
  <si>
    <t>R1C48</t>
  </si>
  <si>
    <t>BRAMBLES WARD</t>
  </si>
  <si>
    <t>Queens ITU</t>
  </si>
  <si>
    <t>R1C62</t>
  </si>
  <si>
    <t>C&amp;SH ANDOVER</t>
  </si>
  <si>
    <t>Queens Neuro ITU</t>
  </si>
  <si>
    <t>R1C45</t>
  </si>
  <si>
    <t>C&amp;SH BASINGSTOKE</t>
  </si>
  <si>
    <t>Sahara A</t>
  </si>
  <si>
    <t>R1C17</t>
  </si>
  <si>
    <t>C&amp;SH PORTSMOUTH</t>
  </si>
  <si>
    <t>Sahara B</t>
  </si>
  <si>
    <t>R1C51</t>
  </si>
  <si>
    <t>C&amp;SH SOUTHAMPTON</t>
  </si>
  <si>
    <t>R1C58</t>
  </si>
  <si>
    <t>C&amp;SH WINCHESTER</t>
  </si>
  <si>
    <t>R1C90</t>
  </si>
  <si>
    <t>CAMPION PLACE</t>
  </si>
  <si>
    <t>Sunrise A</t>
  </si>
  <si>
    <t>R1CG1</t>
  </si>
  <si>
    <t>CHASE COMMUNITY HOSPITAL</t>
  </si>
  <si>
    <t>Sunrise B</t>
  </si>
  <si>
    <t>R1C22</t>
  </si>
  <si>
    <t>COMMUNITY PAEDIATRICS - EAST</t>
  </si>
  <si>
    <t>Tropical Lagoon</t>
  </si>
  <si>
    <t>R1C55</t>
  </si>
  <si>
    <t>COMMUNITY PAEDIATRICS - WEST</t>
  </si>
  <si>
    <t>BARNET GENERAL HOSPITAL</t>
  </si>
  <si>
    <t>Ken Porter</t>
  </si>
  <si>
    <t>R1CA6</t>
  </si>
  <si>
    <t>COMMUNITY PAEDS N.FOREST</t>
  </si>
  <si>
    <t>CHASE FARM HOSPITAL</t>
  </si>
  <si>
    <t>Blue Nile</t>
  </si>
  <si>
    <t>R1CH3</t>
  </si>
  <si>
    <t>CROWN HEIGHTS</t>
  </si>
  <si>
    <t>Cape Town</t>
  </si>
  <si>
    <t>R1CR3</t>
  </si>
  <si>
    <t>EASTLEIGH DAS</t>
  </si>
  <si>
    <t>Cardamom</t>
  </si>
  <si>
    <t>R1CM8</t>
  </si>
  <si>
    <t>ELMLEIGH HOSPITAL</t>
  </si>
  <si>
    <t>Complex Rehab Ward (formerly Somerset Villa)</t>
  </si>
  <si>
    <t>R1C49</t>
  </si>
  <si>
    <t>FANSHAWE WARD</t>
  </si>
  <si>
    <t>Cornwall Villa</t>
  </si>
  <si>
    <t>R1CF4</t>
  </si>
  <si>
    <t>FAREHAM COMMUNITY HOSPITAL</t>
  </si>
  <si>
    <t>Derwent</t>
  </si>
  <si>
    <t>R1C89</t>
  </si>
  <si>
    <t>FAREHAM REACH UNIT</t>
  </si>
  <si>
    <t>Dorset</t>
  </si>
  <si>
    <t>R1CT7</t>
  </si>
  <si>
    <t>FENWICK HOSPITAL</t>
  </si>
  <si>
    <t>Eden House</t>
  </si>
  <si>
    <t>R1CG3</t>
  </si>
  <si>
    <t>FLEET COMMUNITY HOSPITAL</t>
  </si>
  <si>
    <t>Fennel</t>
  </si>
  <si>
    <t>R1C09</t>
  </si>
  <si>
    <t>FRITH COTTAGE DAS</t>
  </si>
  <si>
    <t>Juniper</t>
  </si>
  <si>
    <t>R1C70</t>
  </si>
  <si>
    <t>GOSPORT WAR MEMORIAL HOSPITAL</t>
  </si>
  <si>
    <t>Mint</t>
  </si>
  <si>
    <t>R1CJ2</t>
  </si>
  <si>
    <t>HAVANT WAR MEMORIAL HOSPITAL</t>
  </si>
  <si>
    <t>Moselle House</t>
  </si>
  <si>
    <t>R1CE8</t>
  </si>
  <si>
    <t>HOOK SHADIE AT THE BASE</t>
  </si>
  <si>
    <t>Paprika</t>
  </si>
  <si>
    <t>R1CA9</t>
  </si>
  <si>
    <t>HUNTERCOMBE MANOR HOSPITAL</t>
  </si>
  <si>
    <t>Sage</t>
  </si>
  <si>
    <t>R1CG7</t>
  </si>
  <si>
    <t>HYTHE HOSPITAL</t>
  </si>
  <si>
    <t>Severn</t>
  </si>
  <si>
    <t>R1C95</t>
  </si>
  <si>
    <t>INSCAPE</t>
  </si>
  <si>
    <t>Silver Birches</t>
  </si>
  <si>
    <t>R1C59</t>
  </si>
  <si>
    <t>INTEGRATED DRUG TREATMENT</t>
  </si>
  <si>
    <t>Suffolk Ward</t>
  </si>
  <si>
    <t>R1CF5</t>
  </si>
  <si>
    <t>JUBILEE HOUSE</t>
  </si>
  <si>
    <t>Sussex</t>
  </si>
  <si>
    <t>R1C12</t>
  </si>
  <si>
    <t>LOWER MOUNTBATTON GALLERY</t>
  </si>
  <si>
    <t>Tamarind</t>
  </si>
  <si>
    <t>R1CG4</t>
  </si>
  <si>
    <t>LYMINGTON NEW FOREST HOSPITAL</t>
  </si>
  <si>
    <t>The Oaks</t>
  </si>
  <si>
    <t>R1CG5</t>
  </si>
  <si>
    <t>MILFORD WAR MEMORIAL HOSPITAL</t>
  </si>
  <si>
    <t>EDGWARE COMMUNITY HOSPITAL</t>
  </si>
  <si>
    <t>Beacon Centre</t>
  </si>
  <si>
    <t>R1CH0</t>
  </si>
  <si>
    <t>MINOR INJURIES UNIT</t>
  </si>
  <si>
    <t>Devon Ward (formerly Avon)</t>
  </si>
  <si>
    <t>R1C02</t>
  </si>
  <si>
    <t>MOORGREEN HOSPITAL</t>
  </si>
  <si>
    <t>Thames Ward</t>
  </si>
  <si>
    <t>R1C65</t>
  </si>
  <si>
    <t>NEW FOREST DAS</t>
  </si>
  <si>
    <t>Trent Ward</t>
  </si>
  <si>
    <t>R1CG6</t>
  </si>
  <si>
    <t>NO LIMITS</t>
  </si>
  <si>
    <t>ST ANN'S HOSPITAL</t>
  </si>
  <si>
    <t>Fairlands (Downhills)</t>
  </si>
  <si>
    <t>R1CL2</t>
  </si>
  <si>
    <t>NO LIMITS - SHIRLEY</t>
  </si>
  <si>
    <t>Finsbury</t>
  </si>
  <si>
    <t>R1CL3</t>
  </si>
  <si>
    <t>NO LIMITS - SHOLING</t>
  </si>
  <si>
    <t>Haringey Ward</t>
  </si>
  <si>
    <t>R1CL5</t>
  </si>
  <si>
    <t>OAKRIDGE HALL FOR ALL</t>
  </si>
  <si>
    <t>Pheonix</t>
  </si>
  <si>
    <t>R1C26</t>
  </si>
  <si>
    <t>OLDER PERS MENTAL HEALTH</t>
  </si>
  <si>
    <t>ST MICHAEL'S HOSPITAL</t>
  </si>
  <si>
    <t>Magnolia</t>
  </si>
  <si>
    <t>R1CD8</t>
  </si>
  <si>
    <t>PETERSFIELD HOSPITAL</t>
  </si>
  <si>
    <t>BARNSLEY HOSPITAL NHS FOUNDATION TRUST HQ</t>
  </si>
  <si>
    <t>R1C44</t>
  </si>
  <si>
    <t>PICKLES COPPICE</t>
  </si>
  <si>
    <t>AN/PN</t>
  </si>
  <si>
    <t>Total</t>
  </si>
  <si>
    <t>R1C36</t>
  </si>
  <si>
    <t>PRINCESS ANNE HOSPITAL</t>
  </si>
  <si>
    <t>Birthing Centre</t>
  </si>
  <si>
    <t>RWG02</t>
  </si>
  <si>
    <t>QUEEN ALEXANDRA HOSPITAL</t>
  </si>
  <si>
    <t>ROMSEY HOSPITAL</t>
  </si>
  <si>
    <t>SOUTHAMPTON GENERAL HOSPITAL</t>
  </si>
  <si>
    <t>ST JAMES' HOSPITAL</t>
  </si>
  <si>
    <t>ST MARY'S HEALTH CAMPUS</t>
  </si>
  <si>
    <t>THE POTTERIES</t>
  </si>
  <si>
    <t>THE ROYAL SOUTH HANTS HOSPITAL</t>
  </si>
  <si>
    <t>WESTERN COMMUNITY HOSPITAL</t>
  </si>
  <si>
    <t>R1D</t>
  </si>
  <si>
    <t>RWG08</t>
  </si>
  <si>
    <t>BISHOPS CASTLE HOSPITAL</t>
  </si>
  <si>
    <t>Ward 37</t>
  </si>
  <si>
    <t>RWG03</t>
  </si>
  <si>
    <t>BRIDGNORTH HOSPITAL</t>
  </si>
  <si>
    <t>CASTLE CARE CASTLEHAVEN</t>
  </si>
  <si>
    <t>MAPLE</t>
  </si>
  <si>
    <t>St Bartholomew's Hospital</t>
  </si>
  <si>
    <t>1C</t>
  </si>
  <si>
    <t>1D</t>
  </si>
  <si>
    <t>1E</t>
  </si>
  <si>
    <t>LABURNHAMS</t>
  </si>
  <si>
    <t>R1DJ2</t>
  </si>
  <si>
    <t>LUDLOW HOSP OPD1</t>
  </si>
  <si>
    <t>4B SBH</t>
  </si>
  <si>
    <t>R1D21</t>
  </si>
  <si>
    <t>LUDLOW HOSPITAL</t>
  </si>
  <si>
    <t>4C SBH</t>
  </si>
  <si>
    <t>R1D07</t>
  </si>
  <si>
    <t>MARKET DRAYTON COTTAGE HOSPITAL</t>
  </si>
  <si>
    <t>4D &amp;  4E SBH</t>
  </si>
  <si>
    <t>R1D63</t>
  </si>
  <si>
    <t>NEWPORT (GP)</t>
  </si>
  <si>
    <t>5A SBH</t>
  </si>
  <si>
    <t>R1DAF</t>
  </si>
  <si>
    <t>NEWPORT HOSPITAL</t>
  </si>
  <si>
    <t>5B SBH</t>
  </si>
  <si>
    <t>R1DEK</t>
  </si>
  <si>
    <t>OCCUPATIONAL HEALTH DEPARTMENT - FENTON</t>
  </si>
  <si>
    <t>5C SBH</t>
  </si>
  <si>
    <t>R1DG7</t>
  </si>
  <si>
    <t>OCCUPATIONAL HEALTH FENTON</t>
  </si>
  <si>
    <t>5D SBH</t>
  </si>
  <si>
    <t>R1DD9</t>
  </si>
  <si>
    <t>OCCUPATIONAL HEALTH GAINS PARK</t>
  </si>
  <si>
    <t>6A SBH</t>
  </si>
  <si>
    <t>R1D92</t>
  </si>
  <si>
    <t>OLDFIELD RESIDENTIAL HOME</t>
  </si>
  <si>
    <t>6D SBH</t>
  </si>
  <si>
    <t>R1DDC</t>
  </si>
  <si>
    <t>OSWESTRY SOCIAL &amp; HEALTH CARE</t>
  </si>
  <si>
    <t>The Royal London Hospital</t>
  </si>
  <si>
    <t>10E RLH</t>
  </si>
  <si>
    <t>R1DA6</t>
  </si>
  <si>
    <t>PLAS NEWYDD</t>
  </si>
  <si>
    <t>10F RLH</t>
  </si>
  <si>
    <t>R1D03</t>
  </si>
  <si>
    <t>PRINCESS ROYAL HOSPITAL</t>
  </si>
  <si>
    <t>11C RLH</t>
  </si>
  <si>
    <t>R1DAC</t>
  </si>
  <si>
    <t>ROBERT JONES &amp; AGNES HUNT ORTHOPAEDIC HOSPITAL</t>
  </si>
  <si>
    <t>11E &amp; 11F AAU</t>
  </si>
  <si>
    <t>R1D16</t>
  </si>
  <si>
    <t>ROYAL SHREWSBURY HOSPITAL</t>
  </si>
  <si>
    <t>12C RLH</t>
  </si>
  <si>
    <t>R1DFC</t>
  </si>
  <si>
    <t>SEVERN FIELDS HEALTH VILLAGE</t>
  </si>
  <si>
    <t>12D RLH</t>
  </si>
  <si>
    <t>R1D01</t>
  </si>
  <si>
    <t>SHELTON HOSPITAL</t>
  </si>
  <si>
    <t>12E RLH</t>
  </si>
  <si>
    <t>R1D90</t>
  </si>
  <si>
    <t>SHERBOURNE</t>
  </si>
  <si>
    <t>12F RLH</t>
  </si>
  <si>
    <t>R1DJ5</t>
  </si>
  <si>
    <t>SINGLE POINT OF ACCESS</t>
  </si>
  <si>
    <t>13C RLH</t>
  </si>
  <si>
    <t>R1DEJ</t>
  </si>
  <si>
    <t>TELFORD AND WREKIN PCT COMMISSIONERS</t>
  </si>
  <si>
    <t>13D RLH</t>
  </si>
  <si>
    <t>R1DFL</t>
  </si>
  <si>
    <t>TERRENCE HIGGINS TRUST WELLINGTON</t>
  </si>
  <si>
    <t>13E RLH</t>
  </si>
  <si>
    <t>R1D80</t>
  </si>
  <si>
    <t>THE HEATHERS</t>
  </si>
  <si>
    <t>13F RLH</t>
  </si>
  <si>
    <t>R1DC1</t>
  </si>
  <si>
    <t>THE LAUREL'S</t>
  </si>
  <si>
    <t>14E RLH</t>
  </si>
  <si>
    <t>R1DDD</t>
  </si>
  <si>
    <t>THE MEWS</t>
  </si>
  <si>
    <t>14F RLH</t>
  </si>
  <si>
    <t>R1D02</t>
  </si>
  <si>
    <t>THE MOUNT</t>
  </si>
  <si>
    <t>3D RLH</t>
  </si>
  <si>
    <t>R1D93</t>
  </si>
  <si>
    <t>THE OLD BARN</t>
  </si>
  <si>
    <t>3E RLH</t>
  </si>
  <si>
    <t>R1D84</t>
  </si>
  <si>
    <t>VISION HOMES (1A)</t>
  </si>
  <si>
    <t>3F RLH</t>
  </si>
  <si>
    <t>R1D11</t>
  </si>
  <si>
    <t>WEST BANK</t>
  </si>
  <si>
    <t>4E RLH</t>
  </si>
  <si>
    <t>R1DG5</t>
  </si>
  <si>
    <t>WHITCHURCH COMMUNITY HOSPITAL</t>
  </si>
  <si>
    <t>6C RLH</t>
  </si>
  <si>
    <t>R1DJ4</t>
  </si>
  <si>
    <t>WHITCHURCH HOSP OPD1</t>
  </si>
  <si>
    <t>6E &amp; 6F RLH</t>
  </si>
  <si>
    <t>R1D34</t>
  </si>
  <si>
    <t xml:space="preserve">WHITCHURCH HOSPITAL </t>
  </si>
  <si>
    <t>7C RLH</t>
  </si>
  <si>
    <t>R1DD4</t>
  </si>
  <si>
    <t>WREXHAM MAELOR HOSPITAL</t>
  </si>
  <si>
    <t>7D RLH</t>
  </si>
  <si>
    <t>R1EL7</t>
  </si>
  <si>
    <t>AIRS - CHEADLE HOSPITAL</t>
  </si>
  <si>
    <t>R1E</t>
  </si>
  <si>
    <t>7E NORTH RLH</t>
  </si>
  <si>
    <t>R1EK8</t>
  </si>
  <si>
    <t>AIRS - HAYWOOD HOSPTIAL</t>
  </si>
  <si>
    <t>7E RLH</t>
  </si>
  <si>
    <t>R1EL8</t>
  </si>
  <si>
    <t>AIRS - LEEK MOORLANDS HOSPITAL</t>
  </si>
  <si>
    <t>7F RLH</t>
  </si>
  <si>
    <t>R1EK7</t>
  </si>
  <si>
    <t>AIRS - LONGTON COTTAGE HOSPTIAL</t>
  </si>
  <si>
    <t>8C RLH</t>
  </si>
  <si>
    <t>R1EL6</t>
  </si>
  <si>
    <t>AIRS -BRADWELL HOSPITAL</t>
  </si>
  <si>
    <t>8D RLH</t>
  </si>
  <si>
    <t>R1EM1</t>
  </si>
  <si>
    <t>AQUEDUCT</t>
  </si>
  <si>
    <t>8F RLH</t>
  </si>
  <si>
    <t>R1E04</t>
  </si>
  <si>
    <t>BARTON UNDER NEEDWOOD COTTAGE HOSPITAL</t>
  </si>
  <si>
    <t>9E HDU RLH</t>
  </si>
  <si>
    <t>R1EE5</t>
  </si>
  <si>
    <t>BRADWELL HOSPITAL</t>
  </si>
  <si>
    <t>9E RLH</t>
  </si>
  <si>
    <t>R1E74</t>
  </si>
  <si>
    <t>BUCKNALL HOSPITAL</t>
  </si>
  <si>
    <t>9F RLH</t>
  </si>
  <si>
    <t>R1E07</t>
  </si>
  <si>
    <t>CANNOCK CHASE HOSPITAL</t>
  </si>
  <si>
    <t>Whipps Cross University Hospital</t>
  </si>
  <si>
    <t>AAU WXH</t>
  </si>
  <si>
    <t>R1EE4</t>
  </si>
  <si>
    <t>CHEADLE HOSPITAL</t>
  </si>
  <si>
    <t>ACACIA</t>
  </si>
  <si>
    <t>R1E97</t>
  </si>
  <si>
    <t>DR PARIKH AND PARTNER</t>
  </si>
  <si>
    <t>ACORN</t>
  </si>
  <si>
    <t>R1EA2</t>
  </si>
  <si>
    <t>DRUG LINK</t>
  </si>
  <si>
    <t>BIRCH</t>
  </si>
  <si>
    <t>R1E56</t>
  </si>
  <si>
    <t>HAYWOOD HOSPITAL</t>
  </si>
  <si>
    <t>Bracken</t>
  </si>
  <si>
    <t>R1EA4</t>
  </si>
  <si>
    <t>HILLTOP / ST MICHAELS</t>
  </si>
  <si>
    <t>CEDAR</t>
  </si>
  <si>
    <t>R1ED4</t>
  </si>
  <si>
    <t>KEELE UNIVERSITY</t>
  </si>
  <si>
    <t>CHESTNUT</t>
  </si>
  <si>
    <t>R1EE3</t>
  </si>
  <si>
    <t>LEEK MOORLANDS HOSPITAL</t>
  </si>
  <si>
    <t>CONIFER</t>
  </si>
  <si>
    <t>R1E75</t>
  </si>
  <si>
    <t>LONGTON HOSPITAL</t>
  </si>
  <si>
    <t>CURIE</t>
  </si>
  <si>
    <t>R1EH2</t>
  </si>
  <si>
    <t>MAIN BUILDING CITY GENERAL HOSPITAL</t>
  </si>
  <si>
    <t>DELIVERY SUITE WXH</t>
  </si>
  <si>
    <t>R1E89</t>
  </si>
  <si>
    <t>NORTH STAFFS URGENT CARE</t>
  </si>
  <si>
    <t>ELIZABETH</t>
  </si>
  <si>
    <t>R1EH1</t>
  </si>
  <si>
    <t>OAKWOOD</t>
  </si>
  <si>
    <t>FARADAY</t>
  </si>
  <si>
    <t>R1EL9</t>
  </si>
  <si>
    <t>REHABILITATION MEDICINE</t>
  </si>
  <si>
    <t>Frail Elderly WXH</t>
  </si>
  <si>
    <t>R1E28</t>
  </si>
  <si>
    <t>SAMUEL JOHNSON COMMUNITY HOSPITAL</t>
  </si>
  <si>
    <t>ICU WXH</t>
  </si>
  <si>
    <t>R1E30</t>
  </si>
  <si>
    <t>SIR ROBERT PEEL HOSPITAL</t>
  </si>
  <si>
    <t>MARGARET</t>
  </si>
  <si>
    <t>R1E33</t>
  </si>
  <si>
    <t>Mary</t>
  </si>
  <si>
    <t>R1EC4</t>
  </si>
  <si>
    <t>STOKE SPEAKS OUT</t>
  </si>
  <si>
    <t>MIDWIFERY WXH</t>
  </si>
  <si>
    <t>R1ED5</t>
  </si>
  <si>
    <t>THE MEADOWS RETIREMENT HOME</t>
  </si>
  <si>
    <t>MULBERRY</t>
  </si>
  <si>
    <t>R1E58</t>
  </si>
  <si>
    <t>UNIVERSITY HOSPITAL OF NORTH STAFFS</t>
  </si>
  <si>
    <t>NEONATAL WXH</t>
  </si>
  <si>
    <t>R1EL4</t>
  </si>
  <si>
    <t>WHITFIELD UNIT</t>
  </si>
  <si>
    <t>NIGHTINGALE</t>
  </si>
  <si>
    <t>R1F01</t>
  </si>
  <si>
    <t>R1F</t>
  </si>
  <si>
    <t>PEACE</t>
  </si>
  <si>
    <t>R1G09</t>
  </si>
  <si>
    <t>ASHBURTON AND BUCKFASTLEIGH HOSPITAL</t>
  </si>
  <si>
    <t>R1G</t>
  </si>
  <si>
    <t>POPLAR</t>
  </si>
  <si>
    <t>R1G54</t>
  </si>
  <si>
    <t>BOVEY TRACEY HOSPITAL</t>
  </si>
  <si>
    <t>PRIMROSE</t>
  </si>
  <si>
    <t>R1G06</t>
  </si>
  <si>
    <t>BRISEHAM UNIT</t>
  </si>
  <si>
    <t>ROWAN</t>
  </si>
  <si>
    <t>R1G65</t>
  </si>
  <si>
    <t>BRIXHAM CARERS</t>
  </si>
  <si>
    <t>SAGE</t>
  </si>
  <si>
    <t>R1G02</t>
  </si>
  <si>
    <t>BRIXHAM HOSPITAL</t>
  </si>
  <si>
    <t>SYCAMORE</t>
  </si>
  <si>
    <t>R1G66</t>
  </si>
  <si>
    <t>BRIXHAM MIU</t>
  </si>
  <si>
    <t>SYRINGA</t>
  </si>
  <si>
    <t>R1G68</t>
  </si>
  <si>
    <t>CHADWELL OPMH</t>
  </si>
  <si>
    <t>VICTORY</t>
  </si>
  <si>
    <t>R1G10</t>
  </si>
  <si>
    <t>DARTMOUTH HOSPITAL</t>
  </si>
  <si>
    <t>BASILDON UNIVERSITY HOSPITAL</t>
  </si>
  <si>
    <t>AMU East</t>
  </si>
  <si>
    <t>R1G11</t>
  </si>
  <si>
    <t>DAWLISH HOSPITAL</t>
  </si>
  <si>
    <t>AMU west</t>
  </si>
  <si>
    <t>R1G12</t>
  </si>
  <si>
    <t>NEWTON ABBOT HOSPITAL</t>
  </si>
  <si>
    <t>Bulphan</t>
  </si>
  <si>
    <t>R1G48</t>
  </si>
  <si>
    <t>NHS CONTINUING CARE RETROSPECTIVE REVIEW</t>
  </si>
  <si>
    <t>Burstead</t>
  </si>
  <si>
    <t>R1G01</t>
  </si>
  <si>
    <t>PAIGNTON HOSPITAL</t>
  </si>
  <si>
    <t>R1G51</t>
  </si>
  <si>
    <t>SAFER COMMUNITIES TORBAY</t>
  </si>
  <si>
    <t>Chelmer</t>
  </si>
  <si>
    <t>R1G55</t>
  </si>
  <si>
    <t>SOUTH HAMS (KINGSBRIDGE) HOSPITAL</t>
  </si>
  <si>
    <t>Colne</t>
  </si>
  <si>
    <t>R1G08</t>
  </si>
  <si>
    <t>ST EDMUNDS</t>
  </si>
  <si>
    <t>DELIVERY SUITE</t>
  </si>
  <si>
    <t>R1G56</t>
  </si>
  <si>
    <t>TAVISTOCK HOSPITAL</t>
  </si>
  <si>
    <t>Edith Cavell</t>
  </si>
  <si>
    <t>R1G13</t>
  </si>
  <si>
    <t>TEIGNMOUTH HOSPITAL</t>
  </si>
  <si>
    <t>Elizabeth Fry</t>
  </si>
  <si>
    <t>R1G14</t>
  </si>
  <si>
    <t>TOTNES HOSPITAL</t>
  </si>
  <si>
    <t>Elsdon</t>
  </si>
  <si>
    <t>R1G64</t>
  </si>
  <si>
    <t>UNIT 3</t>
  </si>
  <si>
    <t>Florence Nightingale</t>
  </si>
  <si>
    <t>R1H42</t>
  </si>
  <si>
    <t>AINSLEY UNIT</t>
  </si>
  <si>
    <t>R1H</t>
  </si>
  <si>
    <t>Horndon</t>
  </si>
  <si>
    <t>R1H90</t>
  </si>
  <si>
    <t>BLT BIRTH CENTRE</t>
  </si>
  <si>
    <t>R1H86</t>
  </si>
  <si>
    <t>BLT PRIVATE HOSPITALS</t>
  </si>
  <si>
    <t>James McKenzie</t>
  </si>
  <si>
    <t>R1H11</t>
  </si>
  <si>
    <t>GATEWAY SURGICAL CENTRE</t>
  </si>
  <si>
    <t>Kingswood</t>
  </si>
  <si>
    <t>R1H13</t>
  </si>
  <si>
    <t>MILE END HOSPITAL</t>
  </si>
  <si>
    <t>Linford</t>
  </si>
  <si>
    <t>R1HNH</t>
  </si>
  <si>
    <t>NEWHAM GENERAL HOSPITAL</t>
  </si>
  <si>
    <t>Lionel Cosin</t>
  </si>
  <si>
    <t>R1HM0</t>
  </si>
  <si>
    <t>ST BARTHOLOMEW'S HOSPITAL</t>
  </si>
  <si>
    <t>Lister</t>
  </si>
  <si>
    <t>R1H83</t>
  </si>
  <si>
    <t>THE LONDON CHEST HOSPITAL</t>
  </si>
  <si>
    <t>Marjorie Warren</t>
  </si>
  <si>
    <t>R1H12</t>
  </si>
  <si>
    <t>THE ROYAL LONDON HOSPITAL</t>
  </si>
  <si>
    <t>R1HMC</t>
  </si>
  <si>
    <t>WHIPPS CROSS AT SILVERTHORN MEDICAL</t>
  </si>
  <si>
    <t>Orsett</t>
  </si>
  <si>
    <t>R1HKH</t>
  </si>
  <si>
    <t>WHIPPS CROSS UNIVERSITY HOSPITAL</t>
  </si>
  <si>
    <t>Osler</t>
  </si>
  <si>
    <t>R1K21</t>
  </si>
  <si>
    <t xml:space="preserve"> EDGWARE COMMUNITY HOSPITAL</t>
  </si>
  <si>
    <t>R1K</t>
  </si>
  <si>
    <t>Pasteur</t>
  </si>
  <si>
    <t>R1K02</t>
  </si>
  <si>
    <t>CENTRAL MIDDLESEX HOSPITAL</t>
  </si>
  <si>
    <t>Puffin/wagtail</t>
  </si>
  <si>
    <t>R1K04</t>
  </si>
  <si>
    <t>EALING HOSPITAL</t>
  </si>
  <si>
    <t>Roding</t>
  </si>
  <si>
    <t>R1K01</t>
  </si>
  <si>
    <t>NORTHWICK PARK HOSPITAL</t>
  </si>
  <si>
    <t>SRU</t>
  </si>
  <si>
    <t>R1K46</t>
  </si>
  <si>
    <t>NORTHWICK PARK HOSPITAL  STARRS HARROW</t>
  </si>
  <si>
    <t>William Harvey</t>
  </si>
  <si>
    <t>R1K59</t>
  </si>
  <si>
    <t>NORTHWICK PARK HOSPITAL ELCO COMMUNITY</t>
  </si>
  <si>
    <t>WILLOW</t>
  </si>
  <si>
    <t>R1K03</t>
  </si>
  <si>
    <t xml:space="preserve">ST MARKS HOSPITAL </t>
  </si>
  <si>
    <t>BEDFORD HOSPITAL SOUTH WING</t>
  </si>
  <si>
    <t>Arnold Whitchurch</t>
  </si>
  <si>
    <t>R1K12</t>
  </si>
  <si>
    <t>URGENT CARE CENTRE CENTAL MIDDLESEX HOSPITAL</t>
  </si>
  <si>
    <t>Coronary Care Unit</t>
  </si>
  <si>
    <t>R1K14</t>
  </si>
  <si>
    <t>URGENT CARE CENTRE EALING HOSPITAL</t>
  </si>
  <si>
    <t>Critical Care Complex</t>
  </si>
  <si>
    <t>R1L92</t>
  </si>
  <si>
    <t>ARCHER UNIT</t>
  </si>
  <si>
    <t>R1L</t>
  </si>
  <si>
    <t>R1LD1</t>
  </si>
  <si>
    <t>BRAINTREE - THE GABLES</t>
  </si>
  <si>
    <t>Godber</t>
  </si>
  <si>
    <t>R1LK9</t>
  </si>
  <si>
    <t>BROCKFIELD HOUSE</t>
  </si>
  <si>
    <t>Harpur</t>
  </si>
  <si>
    <t>R1LAH</t>
  </si>
  <si>
    <t>CHELMSFORD - THE LINDEN CENTRE</t>
  </si>
  <si>
    <t>Howard Surgical</t>
  </si>
  <si>
    <t>R1LE2</t>
  </si>
  <si>
    <t>CLACTON - MENTAL HEALTH SERVICES - CLACTON HOSPITAL</t>
  </si>
  <si>
    <t>Meadow bank</t>
  </si>
  <si>
    <t>R1LJ3</t>
  </si>
  <si>
    <t>CLIFTON LODGE</t>
  </si>
  <si>
    <t>Orchard Gynae</t>
  </si>
  <si>
    <t>R1LD6</t>
  </si>
  <si>
    <t>COLCHESTER - KING'S WOOD CENTRE</t>
  </si>
  <si>
    <t>Orchard Maternity/Delivery</t>
  </si>
  <si>
    <t>R1LAT</t>
  </si>
  <si>
    <t>COLCHESTER - THE BRAMBLES</t>
  </si>
  <si>
    <t>Pilgrim</t>
  </si>
  <si>
    <t>R1LE1</t>
  </si>
  <si>
    <t>COLCHESTER - THE LAKES</t>
  </si>
  <si>
    <t>Reginald Hart</t>
  </si>
  <si>
    <t>R1L90</t>
  </si>
  <si>
    <t>CUMBERLEDGE CENTRE</t>
  </si>
  <si>
    <t>Richard Wells</t>
  </si>
  <si>
    <t>R1LPA</t>
  </si>
  <si>
    <t>HARLOW - DERWENT CENTRE</t>
  </si>
  <si>
    <t>Riverbank</t>
  </si>
  <si>
    <t>R1LHF</t>
  </si>
  <si>
    <t>HARLOW - SYDENHAM HOUSE</t>
  </si>
  <si>
    <t>Russell</t>
  </si>
  <si>
    <t>R1LA9</t>
  </si>
  <si>
    <t>HEATH CLOSE</t>
  </si>
  <si>
    <t>Shand</t>
  </si>
  <si>
    <t>R1L40</t>
  </si>
  <si>
    <t>MENTAL HEALTH UNIT (BASILDON)</t>
  </si>
  <si>
    <t>Shuttleworth Medical</t>
  </si>
  <si>
    <t>R1L65</t>
  </si>
  <si>
    <t>MOUNTNESSING COURT</t>
  </si>
  <si>
    <t>Whitbread Medical</t>
  </si>
  <si>
    <t>R1L22</t>
  </si>
  <si>
    <t>NEW ST AUBYN CENTRE</t>
  </si>
  <si>
    <t>R1LL</t>
  </si>
  <si>
    <t>PROSPECT PARK HOSPITAL</t>
  </si>
  <si>
    <t>Bluebell Ward</t>
  </si>
  <si>
    <t>R1L31</t>
  </si>
  <si>
    <t>ROBIN PINTO UNIT</t>
  </si>
  <si>
    <t>Campion Unit</t>
  </si>
  <si>
    <t>R1L10</t>
  </si>
  <si>
    <t>ROCHFORD COMMUNITY HOSPITAL</t>
  </si>
  <si>
    <t>Daisy Ward</t>
  </si>
  <si>
    <t>R1LTH</t>
  </si>
  <si>
    <t>SAFFRON WALDEN COMMUNITY HOSPITAL</t>
  </si>
  <si>
    <t>Oakwood Ward</t>
  </si>
  <si>
    <t>R1LT1</t>
  </si>
  <si>
    <t>ST MARGARET'S HOSPITAL</t>
  </si>
  <si>
    <t>Orchid Ward</t>
  </si>
  <si>
    <t>R1L14</t>
  </si>
  <si>
    <t>THE CRYSTAL CENTRE</t>
  </si>
  <si>
    <t>Rose Ward</t>
  </si>
  <si>
    <t>R1L50</t>
  </si>
  <si>
    <t>THURROCK COMMUNITY HOSPITAL</t>
  </si>
  <si>
    <t>Rowan Ward</t>
  </si>
  <si>
    <t>R1LL8</t>
  </si>
  <si>
    <t>WOODLEA CLINIC (LEARNING DISABILITY SERVICE)</t>
  </si>
  <si>
    <t>Snowdrop Ward</t>
  </si>
  <si>
    <t>RA215</t>
  </si>
  <si>
    <t>FARNHAM HOSPITAL</t>
  </si>
  <si>
    <t>RA2</t>
  </si>
  <si>
    <t>Sorrel Ward</t>
  </si>
  <si>
    <t>RA245</t>
  </si>
  <si>
    <t>FRIMLEY PARK HOSPITAL</t>
  </si>
  <si>
    <t>ST MARKS HOSPITAL</t>
  </si>
  <si>
    <t>Henry Tudor</t>
  </si>
  <si>
    <t>RA219</t>
  </si>
  <si>
    <t>HASLEMERE HOSPITAL</t>
  </si>
  <si>
    <t>UPTON HOSPITAL</t>
  </si>
  <si>
    <t>Jubilee Ward</t>
  </si>
  <si>
    <t>RA201</t>
  </si>
  <si>
    <t>ROYAL SURREY COUNTY HOSPITAL</t>
  </si>
  <si>
    <t>WEST BERKSHIRE COMMUNITY HOSPITAL</t>
  </si>
  <si>
    <t>WBCH Donnington Ward</t>
  </si>
  <si>
    <t>RA305</t>
  </si>
  <si>
    <t>CHILDREN'S SERVICES SOUTH</t>
  </si>
  <si>
    <t>RA3</t>
  </si>
  <si>
    <t>WBCH Highclere Ward</t>
  </si>
  <si>
    <t>RA301</t>
  </si>
  <si>
    <t>WESTON GENERAL HOSPITAL</t>
  </si>
  <si>
    <t>WOKINGHAM COMMUNITY HOSPITAL</t>
  </si>
  <si>
    <t>Willow House</t>
  </si>
  <si>
    <t>RA430</t>
  </si>
  <si>
    <t>YEOVIL DISTRICT HOSPITAL</t>
  </si>
  <si>
    <t>RA4</t>
  </si>
  <si>
    <t>Windsor Ward Days</t>
  </si>
  <si>
    <t>RA708</t>
  </si>
  <si>
    <t>BRISTOL EYE HOSPITAL</t>
  </si>
  <si>
    <t>RA7</t>
  </si>
  <si>
    <t>ARDENLEIGH</t>
  </si>
  <si>
    <t>Citrine</t>
  </si>
  <si>
    <t>RA702</t>
  </si>
  <si>
    <t>BRISTOL GENERAL HOSPITAL</t>
  </si>
  <si>
    <t>RA710</t>
  </si>
  <si>
    <t>BRISTOL HAEMATOLOGY AND ONCOLOGY CENTRE</t>
  </si>
  <si>
    <t>Larimar</t>
  </si>
  <si>
    <t>RA703</t>
  </si>
  <si>
    <t>BRISTOL HOMEOPATHIC HOSPITAL</t>
  </si>
  <si>
    <t>Pacific</t>
  </si>
  <si>
    <t>RA723</t>
  </si>
  <si>
    <t>BRISTOL ROYAL HOSPITAL FOR CHILDREN</t>
  </si>
  <si>
    <t>Tourmaline</t>
  </si>
  <si>
    <t>RA701</t>
  </si>
  <si>
    <t>BRISTOL ROYAL INFIRMARY</t>
  </si>
  <si>
    <t>ASHCROFT</t>
  </si>
  <si>
    <t>Ashcroft</t>
  </si>
  <si>
    <t>RA705</t>
  </si>
  <si>
    <t>KEYNSHAM HOSPITAL</t>
  </si>
  <si>
    <t>DAN MOONEY HOUSE</t>
  </si>
  <si>
    <t>Dan Mooney</t>
  </si>
  <si>
    <t>RA773</t>
  </si>
  <si>
    <t>SOUTH BRISTOL COMMUNITY HOSPITAL</t>
  </si>
  <si>
    <t>DAVID BROMLEY</t>
  </si>
  <si>
    <t>David Bromley</t>
  </si>
  <si>
    <t>RA707</t>
  </si>
  <si>
    <t>EATING DISORDERS, THE BARBERRY</t>
  </si>
  <si>
    <t>Cilantro</t>
  </si>
  <si>
    <t>RA709</t>
  </si>
  <si>
    <t>UNIVERSITY OF BRISTOL DENTAL HOSPITAL</t>
  </si>
  <si>
    <t>EDEN UNIT</t>
  </si>
  <si>
    <t>Eden Acute</t>
  </si>
  <si>
    <t>RA952</t>
  </si>
  <si>
    <t>RA9</t>
  </si>
  <si>
    <t>Eden PICU</t>
  </si>
  <si>
    <t>RA953</t>
  </si>
  <si>
    <t>ENDEAVOUR COURT</t>
  </si>
  <si>
    <t>Endeavour Court</t>
  </si>
  <si>
    <t>RA954</t>
  </si>
  <si>
    <t xml:space="preserve">BRIXHAM HOSPITAL </t>
  </si>
  <si>
    <t>ENDEAVOUR HOUSE</t>
  </si>
  <si>
    <t>Endeavour House</t>
  </si>
  <si>
    <t>RA955</t>
  </si>
  <si>
    <t>FORWARD HOUSE</t>
  </si>
  <si>
    <t>Forward House</t>
  </si>
  <si>
    <t>RA956</t>
  </si>
  <si>
    <t>GROVE AVENUE</t>
  </si>
  <si>
    <t>Grove Avenue</t>
  </si>
  <si>
    <t>RA957</t>
  </si>
  <si>
    <t>HERTFORD HOUSE</t>
  </si>
  <si>
    <t>Hertford House</t>
  </si>
  <si>
    <t>RA958</t>
  </si>
  <si>
    <t>HILLIS LODGE</t>
  </si>
  <si>
    <t>Hillis</t>
  </si>
  <si>
    <t>RA959</t>
  </si>
  <si>
    <t>JUNIPER CENTRE</t>
  </si>
  <si>
    <t>Bergamot</t>
  </si>
  <si>
    <t>RA901</t>
  </si>
  <si>
    <t>TORBAY HOSPITAL</t>
  </si>
  <si>
    <t>Rosemary</t>
  </si>
  <si>
    <t>RA979</t>
  </si>
  <si>
    <t>RAE01</t>
  </si>
  <si>
    <t>BRADFORD ROYAL INFIRMARY</t>
  </si>
  <si>
    <t>RAE</t>
  </si>
  <si>
    <t>MARY SEACOLE HOUSE</t>
  </si>
  <si>
    <t>Mary Seacole 1</t>
  </si>
  <si>
    <t>RAE05</t>
  </si>
  <si>
    <t>ST LUKES HOSPITAL</t>
  </si>
  <si>
    <t>Mary Seacole 2</t>
  </si>
  <si>
    <t>RAJ12</t>
  </si>
  <si>
    <t>BASILDON HOSPITAL</t>
  </si>
  <si>
    <t>RAJ</t>
  </si>
  <si>
    <t>Meadowcroft</t>
  </si>
  <si>
    <t>RAJ25</t>
  </si>
  <si>
    <t>BRENTWOOD COMMUNITY HOSPITAL</t>
  </si>
  <si>
    <t>MOTHER AND BABY UNIT</t>
  </si>
  <si>
    <t>Chamomile</t>
  </si>
  <si>
    <t>RAJ01</t>
  </si>
  <si>
    <t>SOUTHEND HOSPITAL</t>
  </si>
  <si>
    <t>NEWBRIDGE HOUSE</t>
  </si>
  <si>
    <t>Newbridge</t>
  </si>
  <si>
    <t>RAL26</t>
  </si>
  <si>
    <t>BARNET HOSPITAL</t>
  </si>
  <si>
    <t>RAL</t>
  </si>
  <si>
    <t>NORTHCROFT HOSPITAL</t>
  </si>
  <si>
    <t>George</t>
  </si>
  <si>
    <t xml:space="preserve">RALC7 </t>
  </si>
  <si>
    <t>REASIDE CLINIC</t>
  </si>
  <si>
    <t>Avon</t>
  </si>
  <si>
    <t>RALRA</t>
  </si>
  <si>
    <t>Blythe</t>
  </si>
  <si>
    <t>got to equal 0</t>
  </si>
  <si>
    <t>got to equal 1</t>
  </si>
  <si>
    <t>Care hours, no patients</t>
  </si>
  <si>
    <t>RAL22</t>
  </si>
  <si>
    <t>FINCHLEY MEMORIAL HOSPITAL</t>
  </si>
  <si>
    <t>Dove</t>
  </si>
  <si>
    <t>List one specialty</t>
  </si>
  <si>
    <t>Total planned hrs &gt;0</t>
  </si>
  <si>
    <t>Total actual hrs &gt;0</t>
  </si>
  <si>
    <t>Total hrs &lt;1448</t>
  </si>
  <si>
    <t>Total hrs &gt;30000</t>
  </si>
  <si>
    <t>Check Spec 1 name</t>
  </si>
  <si>
    <t>Check Spec 2 Name</t>
  </si>
  <si>
    <t>Missing site code</t>
  </si>
  <si>
    <t>shows gap in rows of data. Must be 0.</t>
  </si>
  <si>
    <t>shows duplicate specialitiy codes. Must be 0</t>
  </si>
  <si>
    <t>RALHA</t>
  </si>
  <si>
    <t>HARPENDEN MEMORIAL HOSPITAL</t>
  </si>
  <si>
    <t>Kennett</t>
  </si>
  <si>
    <t>code in list</t>
  </si>
  <si>
    <t>name in list</t>
  </si>
  <si>
    <t>does site belong to trust</t>
  </si>
  <si>
    <t>RALMV</t>
  </si>
  <si>
    <t>MOUNT VERNON HOSPITAL</t>
  </si>
  <si>
    <t>Day nurse fill rate. Must be 0</t>
  </si>
  <si>
    <t>Day staff fill rate. Must be 0</t>
  </si>
  <si>
    <t>Night nurse fill rate. Must be 0</t>
  </si>
  <si>
    <t>Night staff fill rate. Must be 0</t>
  </si>
  <si>
    <t>RAL02</t>
  </si>
  <si>
    <t>QUEEN MARY'S HOUSE</t>
  </si>
  <si>
    <t>2- all blank</t>
  </si>
  <si>
    <t>RAL01</t>
  </si>
  <si>
    <t>ROYAL FREE HOSPITAL</t>
  </si>
  <si>
    <t>Trent</t>
  </si>
  <si>
    <t>RALAL</t>
  </si>
  <si>
    <t>ST. ALBANS CITY HOSPITAL</t>
  </si>
  <si>
    <t>RESERVOIR COURT</t>
  </si>
  <si>
    <t>Reservoir Court</t>
  </si>
  <si>
    <t>RALWA</t>
  </si>
  <si>
    <t>TAMARIND CENTRE</t>
  </si>
  <si>
    <t>Acacia</t>
  </si>
  <si>
    <t>RAN02</t>
  </si>
  <si>
    <t>ROYAL NATIONAL ORTHOPAEDIC HOSPITAL (BOLSOVER STREET)</t>
  </si>
  <si>
    <t>RAN</t>
  </si>
  <si>
    <t>RAN01</t>
  </si>
  <si>
    <t>THE ROYAL NATIONAL ORTHOPAEDIC HOSPITAL (STANMORE)</t>
  </si>
  <si>
    <t>Hibiscus</t>
  </si>
  <si>
    <t>RAPNM</t>
  </si>
  <si>
    <t>NORTH MIDDLESEX HOSPITAL</t>
  </si>
  <si>
    <t>RAP</t>
  </si>
  <si>
    <t>Laurel</t>
  </si>
  <si>
    <t>RAPST</t>
  </si>
  <si>
    <t>ST ANNS HOSPITAL (ACUTE WARDS)</t>
  </si>
  <si>
    <t>Lobelia</t>
  </si>
  <si>
    <t>RAS01</t>
  </si>
  <si>
    <t>HILLINGDON HOSPITAL</t>
  </si>
  <si>
    <t>RAS</t>
  </si>
  <si>
    <t>Myrtle</t>
  </si>
  <si>
    <t>RAS02</t>
  </si>
  <si>
    <t>MOUNT VERNON HOSPITAL SITE</t>
  </si>
  <si>
    <t>Sycamore</t>
  </si>
  <si>
    <t>RATAP</t>
  </si>
  <si>
    <t>BARKING HOSPITAL</t>
  </si>
  <si>
    <t>RAT</t>
  </si>
  <si>
    <t>THE BARBERRY</t>
  </si>
  <si>
    <t>Jasamine</t>
  </si>
  <si>
    <t>RATJC</t>
  </si>
  <si>
    <t>THE OLEASTER</t>
  </si>
  <si>
    <t>Caffra</t>
  </si>
  <si>
    <t>RATDK</t>
  </si>
  <si>
    <t>BILLERICAY COMMUNITY HOSPITAL</t>
  </si>
  <si>
    <t>Japonica New Ward</t>
  </si>
  <si>
    <t>RATRM</t>
  </si>
  <si>
    <t>RATRY</t>
  </si>
  <si>
    <t>BROOKSIDE</t>
  </si>
  <si>
    <t>Melissa</t>
  </si>
  <si>
    <t>RATCS</t>
  </si>
  <si>
    <t>CHADWELL HEATH (CHS)</t>
  </si>
  <si>
    <t>Tazetta</t>
  </si>
  <si>
    <t>RATWC</t>
  </si>
  <si>
    <t>CHILD &amp; FAMILY FOREST</t>
  </si>
  <si>
    <t>THE ZINNIA CENTRE</t>
  </si>
  <si>
    <t>Lavender</t>
  </si>
  <si>
    <t>RATE3</t>
  </si>
  <si>
    <t>COMMUNITY PAEDIATRICS - CDC</t>
  </si>
  <si>
    <t>Saffron</t>
  </si>
  <si>
    <t>RATRD</t>
  </si>
  <si>
    <t>DRUG &amp; ALCOHOL ILFORD</t>
  </si>
  <si>
    <t>COMMUNITY UNIT 3 GOOD HOPE HOSPITAL</t>
  </si>
  <si>
    <t>C27</t>
  </si>
  <si>
    <t>RATFF</t>
  </si>
  <si>
    <t>FACE TO FACE</t>
  </si>
  <si>
    <t>HOBMOOR ROAD 192 (TOTAL SITE)</t>
  </si>
  <si>
    <t>No 9 Kingswood</t>
  </si>
  <si>
    <t>RATFG</t>
  </si>
  <si>
    <t>FIVE ELMS (CHS)</t>
  </si>
  <si>
    <t>Riverside Short breaks</t>
  </si>
  <si>
    <t>RATKG</t>
  </si>
  <si>
    <t>FOXGLOVE WARD</t>
  </si>
  <si>
    <t>INTERMEDIATE CARE REHABILITATION UNIT</t>
  </si>
  <si>
    <t>Ann Marie Hawes</t>
  </si>
  <si>
    <t>RATGF</t>
  </si>
  <si>
    <t>GALLEON AND HERONWOOD</t>
  </si>
  <si>
    <t>Perrytrees</t>
  </si>
  <si>
    <t>RATGM</t>
  </si>
  <si>
    <t>GOODMAYES HOSPITAL</t>
  </si>
  <si>
    <t>KINGSWOOD DRIVE</t>
  </si>
  <si>
    <t>No 10 Kingswood Short breaks</t>
  </si>
  <si>
    <t>RATGT</t>
  </si>
  <si>
    <t>GREENTHORNE</t>
  </si>
  <si>
    <t>MOSELEY HALL HOSPITAL</t>
  </si>
  <si>
    <t>5</t>
  </si>
  <si>
    <t>RATWF</t>
  </si>
  <si>
    <t>6</t>
  </si>
  <si>
    <t>RATRJ</t>
  </si>
  <si>
    <t>GROVELANDS DAY HOSPITAL</t>
  </si>
  <si>
    <t>8</t>
  </si>
  <si>
    <t>RATHC</t>
  </si>
  <si>
    <t>HAWKWELL COURT</t>
  </si>
  <si>
    <t>9</t>
  </si>
  <si>
    <t>RATC5</t>
  </si>
  <si>
    <t>HERONWOOD AND GALLEON</t>
  </si>
  <si>
    <t>CCDU</t>
  </si>
  <si>
    <t>RATC2</t>
  </si>
  <si>
    <t>ICAT</t>
  </si>
  <si>
    <t>SHELDON HEATH - LAND ONLY</t>
  </si>
  <si>
    <t>Sheldon unit</t>
  </si>
  <si>
    <t>RATHA</t>
  </si>
  <si>
    <t>INITIAL ASSESSMENT (HAV)</t>
  </si>
  <si>
    <t>WEST HEATH HOSPITAL</t>
  </si>
  <si>
    <t>12</t>
  </si>
  <si>
    <t>RATRV</t>
  </si>
  <si>
    <t>JONES UNIT - RIVERSIDE</t>
  </si>
  <si>
    <t>Willows</t>
  </si>
  <si>
    <t>RATJE</t>
  </si>
  <si>
    <t>JULIA ENGWELL (CHS)</t>
  </si>
  <si>
    <t>Ashfield</t>
  </si>
  <si>
    <t>RATDG</t>
  </si>
  <si>
    <t>KING GEORGES HOSPITAL</t>
  </si>
  <si>
    <t>Burns</t>
  </si>
  <si>
    <t>RATLH</t>
  </si>
  <si>
    <t>LITTLE HIGHWOOD</t>
  </si>
  <si>
    <t>ED</t>
  </si>
  <si>
    <t>RATLX</t>
  </si>
  <si>
    <t>LOXFORD HALL</t>
  </si>
  <si>
    <t>Heathlands</t>
  </si>
  <si>
    <t>RATRQ</t>
  </si>
  <si>
    <t>Irwin</t>
  </si>
  <si>
    <t>RATMG</t>
  </si>
  <si>
    <t>MARKS GATE (CHS)</t>
  </si>
  <si>
    <t>MHDU</t>
  </si>
  <si>
    <t>RATHG</t>
  </si>
  <si>
    <t>MASCALLS OLDER PEOPLE HAV</t>
  </si>
  <si>
    <t>Neonatal Surgical</t>
  </si>
  <si>
    <t>RATAF</t>
  </si>
  <si>
    <t>MAYFIELD CENTRE</t>
  </si>
  <si>
    <t>Ocean Ward Complex Care</t>
  </si>
  <si>
    <t>RATHP</t>
  </si>
  <si>
    <t>NEW DIRECTIONS</t>
  </si>
  <si>
    <t>PAU</t>
  </si>
  <si>
    <t>RATT3</t>
  </si>
  <si>
    <t>OAHTT (BARKING HOSPITAL)</t>
  </si>
  <si>
    <t>PICU</t>
  </si>
  <si>
    <t>RATPH</t>
  </si>
  <si>
    <t>ORSETT HOSPITAL</t>
  </si>
  <si>
    <t>Ward 1</t>
  </si>
  <si>
    <t>RATQH</t>
  </si>
  <si>
    <t>QUEENS HOSPITAL</t>
  </si>
  <si>
    <t>RATRN</t>
  </si>
  <si>
    <t>REDBRIDGE HTT</t>
  </si>
  <si>
    <t>RATH3</t>
  </si>
  <si>
    <t>ROMFORD CRT</t>
  </si>
  <si>
    <t>Ward 12</t>
  </si>
  <si>
    <t>RATGK</t>
  </si>
  <si>
    <t>ST GEORGES</t>
  </si>
  <si>
    <t>RATC3</t>
  </si>
  <si>
    <t>ST GEORGES DAY HOSPITAL</t>
  </si>
  <si>
    <t>RATTL</t>
  </si>
  <si>
    <t>STONELEA</t>
  </si>
  <si>
    <t>RATTV</t>
  </si>
  <si>
    <t>THAMES VIEW (CHS)</t>
  </si>
  <si>
    <t>Ward 2</t>
  </si>
  <si>
    <t>RAT42</t>
  </si>
  <si>
    <t>THE AINSLIE REHAB UNIT</t>
  </si>
  <si>
    <t>Ward 5</t>
  </si>
  <si>
    <t>RATHN</t>
  </si>
  <si>
    <t>THORNEBURY UNIT</t>
  </si>
  <si>
    <t>RATTH</t>
  </si>
  <si>
    <t>THORPE COOMBE</t>
  </si>
  <si>
    <t>Ward 9</t>
  </si>
  <si>
    <t>RATH7</t>
  </si>
  <si>
    <t>BIRMINGHAM WOMEN'S HOSPITAL</t>
  </si>
  <si>
    <t>Birth Centre</t>
  </si>
  <si>
    <t>RATWT</t>
  </si>
  <si>
    <t>TOMSWOOD REHAB. UNIT</t>
  </si>
  <si>
    <t>RATH5</t>
  </si>
  <si>
    <t>UPMINSTER CRT1</t>
  </si>
  <si>
    <t>RATVF</t>
  </si>
  <si>
    <t>VICARAGE FIELDS (CHS)</t>
  </si>
  <si>
    <t>Transitional Ward</t>
  </si>
  <si>
    <t>RATWD</t>
  </si>
  <si>
    <t>WOODBURY UNIT</t>
  </si>
  <si>
    <t>RAX01</t>
  </si>
  <si>
    <t>KINGSTON HOSPITAL</t>
  </si>
  <si>
    <t>RAX</t>
  </si>
  <si>
    <t>RBAD1</t>
  </si>
  <si>
    <t>FROME VICTORIA HOSPITAL</t>
  </si>
  <si>
    <t>RBA</t>
  </si>
  <si>
    <t>RBA11</t>
  </si>
  <si>
    <t>MUSGROVE PARK HOSPITAL</t>
  </si>
  <si>
    <t>RBAD2</t>
  </si>
  <si>
    <t>SHEPTON MALLET COMMUNITY HOSPITAL</t>
  </si>
  <si>
    <t>EDWARD STREET HOSPITAL</t>
  </si>
  <si>
    <t>Chance</t>
  </si>
  <si>
    <t>RBBP1</t>
  </si>
  <si>
    <t>CHIPPENHAM HOSPITAL</t>
  </si>
  <si>
    <t>RBB</t>
  </si>
  <si>
    <t>Salter</t>
  </si>
  <si>
    <t>RBBP2</t>
  </si>
  <si>
    <t>DEVIZES HOSPITAL</t>
  </si>
  <si>
    <t>HALLAM STREET HOSPITAL</t>
  </si>
  <si>
    <t>RBBP3</t>
  </si>
  <si>
    <t>FROME COMMUNITY HOSPITAL</t>
  </si>
  <si>
    <t>Charlemont</t>
  </si>
  <si>
    <t>RBBP4</t>
  </si>
  <si>
    <t>Friar</t>
  </si>
  <si>
    <t>RBBP5</t>
  </si>
  <si>
    <t>WARMINSTER HOSPITAL</t>
  </si>
  <si>
    <t>The Larches</t>
  </si>
  <si>
    <t>RBD20</t>
  </si>
  <si>
    <t>BLANDFORD COMMUNITY HOSPITAL</t>
  </si>
  <si>
    <t>RBD</t>
  </si>
  <si>
    <t>HEATH LANE HOSPITAL</t>
  </si>
  <si>
    <t>Gerry Simon</t>
  </si>
  <si>
    <t>RBD42</t>
  </si>
  <si>
    <t>BRIDPORT COMMUNITY HOSPITAL</t>
  </si>
  <si>
    <t>MacArthur</t>
  </si>
  <si>
    <t>RBD01</t>
  </si>
  <si>
    <t>DORSET COUNTY HOSPITAL</t>
  </si>
  <si>
    <t>Penrose</t>
  </si>
  <si>
    <t>RBD08</t>
  </si>
  <si>
    <t>PORTLAND HOSPITAL</t>
  </si>
  <si>
    <t>PENN HOSPITAL</t>
  </si>
  <si>
    <t>Brook</t>
  </si>
  <si>
    <t>RBD05</t>
  </si>
  <si>
    <t>WEYMOUTH COMMUNITY HOSPITAL</t>
  </si>
  <si>
    <t>Dale</t>
  </si>
  <si>
    <t>RBD30</t>
  </si>
  <si>
    <t>YEATMAN HOSPITAL</t>
  </si>
  <si>
    <t>Meadow</t>
  </si>
  <si>
    <t>RBK03</t>
  </si>
  <si>
    <t>GOSCOTE HOSPITAL</t>
  </si>
  <si>
    <t>RBK</t>
  </si>
  <si>
    <t>BLACKPOOL VICTORIA HOSPITAL</t>
  </si>
  <si>
    <t>RBK02</t>
  </si>
  <si>
    <t>MANOR HOSPITAL</t>
  </si>
  <si>
    <t>RBL14</t>
  </si>
  <si>
    <t>ARROWE PARK HOSPITAL</t>
  </si>
  <si>
    <t>RBL</t>
  </si>
  <si>
    <t>Childrens Ward and Adolescent Ward</t>
  </si>
  <si>
    <t>RBL20</t>
  </si>
  <si>
    <t>CLATTERBRIDGE HOSPITAL</t>
  </si>
  <si>
    <t>CITU</t>
  </si>
  <si>
    <t>RBL25</t>
  </si>
  <si>
    <t>OUTPATIENTS DEPARTMENT (ST JOHN'S HOSPICE)</t>
  </si>
  <si>
    <t>Haematology Ward</t>
  </si>
  <si>
    <t>RBL01</t>
  </si>
  <si>
    <t>ST. CATHERINES HOSPITAL</t>
  </si>
  <si>
    <t>RBL02</t>
  </si>
  <si>
    <t>VICTORIA CENTRAL HOSPITAL</t>
  </si>
  <si>
    <t>Lancashire Suite</t>
  </si>
  <si>
    <t>RBN03</t>
  </si>
  <si>
    <t>NEWTON COMMUNITY HOSPITAL</t>
  </si>
  <si>
    <t>RBN</t>
  </si>
  <si>
    <t>Maternity Unit Ward D</t>
  </si>
  <si>
    <t>RBN02</t>
  </si>
  <si>
    <t>ST HELENS HOSPITAL</t>
  </si>
  <si>
    <t>NEONATES</t>
  </si>
  <si>
    <t>RBN34</t>
  </si>
  <si>
    <t>WHISTON HEALTH CENTRE</t>
  </si>
  <si>
    <t>Stroke Unit</t>
  </si>
  <si>
    <t>RBN01</t>
  </si>
  <si>
    <t>WHISTON HOSPITAL</t>
  </si>
  <si>
    <t>Surgical Assessment Unit</t>
  </si>
  <si>
    <t>RBQHQ</t>
  </si>
  <si>
    <t>LIVERPOOL HEART AND CHEST HOSPITAL NHS TRUST HQ</t>
  </si>
  <si>
    <t>RBQ</t>
  </si>
  <si>
    <t>RBS25</t>
  </si>
  <si>
    <t>RBS</t>
  </si>
  <si>
    <t>RBS76</t>
  </si>
  <si>
    <t>LIVERPOOL WOMEN'S HOSPITAL</t>
  </si>
  <si>
    <t>RBT20</t>
  </si>
  <si>
    <t>LEIGHTON HOSPITAL</t>
  </si>
  <si>
    <t>RBT</t>
  </si>
  <si>
    <t>RBT22</t>
  </si>
  <si>
    <t>TARPORLEY WAR MEMORIAL HOSPITAL</t>
  </si>
  <si>
    <t>Ward 15a</t>
  </si>
  <si>
    <t>RBT21</t>
  </si>
  <si>
    <t>VICTORIA INFIRMARY (NORTHWICH)</t>
  </si>
  <si>
    <t>Ward 15b</t>
  </si>
  <si>
    <t>RBV01</t>
  </si>
  <si>
    <t>THE CHRISTIE</t>
  </si>
  <si>
    <t>RBV</t>
  </si>
  <si>
    <t>RBZ82</t>
  </si>
  <si>
    <t>AXMINSTER HOSPITAL</t>
  </si>
  <si>
    <t>RBZ</t>
  </si>
  <si>
    <t>RBZ95</t>
  </si>
  <si>
    <t>BIDEFORD HOSPITAL</t>
  </si>
  <si>
    <t>RBZ88</t>
  </si>
  <si>
    <t>CREDITON HOSPITAL</t>
  </si>
  <si>
    <t>RBZ84</t>
  </si>
  <si>
    <t>EXMOUTH HOSPITAL</t>
  </si>
  <si>
    <t>RBZ85</t>
  </si>
  <si>
    <t>RBZ92</t>
  </si>
  <si>
    <t>HOLSWORTHY HOSPITAL</t>
  </si>
  <si>
    <t>Ward 26</t>
  </si>
  <si>
    <t>RBZ80</t>
  </si>
  <si>
    <t>HONITON HOSPITAL</t>
  </si>
  <si>
    <t>RBZ91</t>
  </si>
  <si>
    <t>ILFRACOMBE</t>
  </si>
  <si>
    <t>RBZ12</t>
  </si>
  <si>
    <t>NORTH DEVON DISTRICT HOSPITAL</t>
  </si>
  <si>
    <t>Ward 35</t>
  </si>
  <si>
    <t>RBZ87</t>
  </si>
  <si>
    <t>OKEHAMPTON HOSPITAL</t>
  </si>
  <si>
    <t>RBZ81</t>
  </si>
  <si>
    <t>OTTERY ST MARY HOSPITAL</t>
  </si>
  <si>
    <t>Ward 38</t>
  </si>
  <si>
    <t>RBZ86</t>
  </si>
  <si>
    <t>SEATON HOSPITAL</t>
  </si>
  <si>
    <t>Ward 39</t>
  </si>
  <si>
    <t>RBZ83</t>
  </si>
  <si>
    <t>SIDMOUTH HOSPITAL</t>
  </si>
  <si>
    <t>RBZ99</t>
  </si>
  <si>
    <t>SOUTH MOLTON HOSPITAL</t>
  </si>
  <si>
    <t>Ward 6</t>
  </si>
  <si>
    <t>RBZ93</t>
  </si>
  <si>
    <t>TIVERTON AND DISTRICT HOSPITAL</t>
  </si>
  <si>
    <t>Ward 7</t>
  </si>
  <si>
    <t>RBZ98</t>
  </si>
  <si>
    <t>TORRINGTON HOSPITAL</t>
  </si>
  <si>
    <t>RBZ79</t>
  </si>
  <si>
    <t>WHIPTON HOSPITAL</t>
  </si>
  <si>
    <t>Ward C</t>
  </si>
  <si>
    <t>RC111</t>
  </si>
  <si>
    <t>BEDFORD HOSPITAL NORTH WING</t>
  </si>
  <si>
    <t>RC1</t>
  </si>
  <si>
    <t>CLIFTON HOSPITAL</t>
  </si>
  <si>
    <t>Clifton Hospital W1</t>
  </si>
  <si>
    <t>RC110</t>
  </si>
  <si>
    <t>Clifton Hospital W2</t>
  </si>
  <si>
    <t>RC321</t>
  </si>
  <si>
    <t>RC3</t>
  </si>
  <si>
    <t>Clifton Hospital W2B</t>
  </si>
  <si>
    <t>RC368</t>
  </si>
  <si>
    <t>Clifton Hospital W3</t>
  </si>
  <si>
    <t>RC3C2</t>
  </si>
  <si>
    <t>Clifton Hospital W4</t>
  </si>
  <si>
    <t>RC330</t>
  </si>
  <si>
    <t xml:space="preserve">NEW SPECIALTY-INTERMEDIATE CARE EALING </t>
  </si>
  <si>
    <t>ROYAL BOLTON HOSPITAL</t>
  </si>
  <si>
    <t>Acute Frailty Unit - B1</t>
  </si>
  <si>
    <t>RC328</t>
  </si>
  <si>
    <t>THE MANOR HOUSE</t>
  </si>
  <si>
    <t>Birth Suite</t>
  </si>
  <si>
    <t>RC304</t>
  </si>
  <si>
    <t>WILLESDEN CENTRE FOR HEALTH AND CARE</t>
  </si>
  <si>
    <t>Central Delivery Suite</t>
  </si>
  <si>
    <t>RC971</t>
  </si>
  <si>
    <t>LUTON AND DUNSTABLE HOSPITAL</t>
  </si>
  <si>
    <t>RC9</t>
  </si>
  <si>
    <t>RCBAW</t>
  </si>
  <si>
    <t>ARCHWAYS INTERMEDIATE CARE UNIT</t>
  </si>
  <si>
    <t>RCB</t>
  </si>
  <si>
    <t>High Dependancy Unit</t>
  </si>
  <si>
    <t>RCB16</t>
  </si>
  <si>
    <t>BOOTHAM PARK HOSPITAL</t>
  </si>
  <si>
    <t>Intensive Care Unit</t>
  </si>
  <si>
    <t>RCBNH</t>
  </si>
  <si>
    <t>BRIDLINGTON AND DISTRICT HOSPITAL</t>
  </si>
  <si>
    <t>RCBN1</t>
  </si>
  <si>
    <t>CROSS LANE HOSPITAL</t>
  </si>
  <si>
    <t>Ward A4</t>
  </si>
  <si>
    <t>RCBL8</t>
  </si>
  <si>
    <t>MALTON COMMUNITY HOSPITAL</t>
  </si>
  <si>
    <t>Ward B3 - Bluebell Unit</t>
  </si>
  <si>
    <t>RCBCA</t>
  </si>
  <si>
    <t>SCARBOROUGH GENERAL HOSPITAL</t>
  </si>
  <si>
    <t>Ward C1</t>
  </si>
  <si>
    <t>RCB07</t>
  </si>
  <si>
    <t>SELBY AND DISTRICT WAR MEMORIAL HOSPITAL</t>
  </si>
  <si>
    <t>Ward C2</t>
  </si>
  <si>
    <t>RCBTV</t>
  </si>
  <si>
    <t>ST HELENS REHABILITATION HOSPITAL</t>
  </si>
  <si>
    <t>Ward C3</t>
  </si>
  <si>
    <t>RCBN2</t>
  </si>
  <si>
    <t>Ward C4</t>
  </si>
  <si>
    <t>RCB05</t>
  </si>
  <si>
    <t>ST MONICAS HOSPITAL</t>
  </si>
  <si>
    <t>Ward D3</t>
  </si>
  <si>
    <t>RCBG1</t>
  </si>
  <si>
    <t>WHITBY COMMUNITY HOSPITAL</t>
  </si>
  <si>
    <t>Ward D4</t>
  </si>
  <si>
    <t>RCBP9</t>
  </si>
  <si>
    <t>WHITE CROSS REHABILITATION HOSPITAL</t>
  </si>
  <si>
    <t>Ward E3</t>
  </si>
  <si>
    <t>RCB55</t>
  </si>
  <si>
    <t>YORK HOSPITAL</t>
  </si>
  <si>
    <t>Ward E4</t>
  </si>
  <si>
    <t>RCD01</t>
  </si>
  <si>
    <t>HARROGATE DISTRICT HOSPITAL</t>
  </si>
  <si>
    <t>RCD</t>
  </si>
  <si>
    <t>Ward E5</t>
  </si>
  <si>
    <t>RCD22</t>
  </si>
  <si>
    <t>LANCASTER PARK ROAD (SITE 2)</t>
  </si>
  <si>
    <t>Ward F4</t>
  </si>
  <si>
    <t>RCD23</t>
  </si>
  <si>
    <t>LANCASTER PARK ROAD (SITE 3)</t>
  </si>
  <si>
    <t>Ward G3</t>
  </si>
  <si>
    <t>RCD08</t>
  </si>
  <si>
    <t>LASCELLES YOUNGER DISABLED UNIT</t>
  </si>
  <si>
    <t>Ward G4</t>
  </si>
  <si>
    <t>RCD02</t>
  </si>
  <si>
    <t>RIPON AND DISTRICT COMMUNITY HOSPITAL</t>
  </si>
  <si>
    <t>Ward G5</t>
  </si>
  <si>
    <t>RCF22</t>
  </si>
  <si>
    <t>RCF</t>
  </si>
  <si>
    <t>Ward H3</t>
  </si>
  <si>
    <t>RCF23</t>
  </si>
  <si>
    <t>BINGLEY HOSPITAL</t>
  </si>
  <si>
    <t>Ward M1</t>
  </si>
  <si>
    <t>RCF30</t>
  </si>
  <si>
    <t>Ward M2 - Obstetrics</t>
  </si>
  <si>
    <t>RCF26</t>
  </si>
  <si>
    <t>CORONATION HOSPITAL</t>
  </si>
  <si>
    <t>Ward M4/M5 Post Natal</t>
  </si>
  <si>
    <t>RCF32</t>
  </si>
  <si>
    <t>GROVE CONVALESCENT HOSPITAL</t>
  </si>
  <si>
    <t>AIREDALE CENTRE FOR MENTAL HEALTH</t>
  </si>
  <si>
    <t>RCF25</t>
  </si>
  <si>
    <t>SCALEBOR PARK HOSPITAL</t>
  </si>
  <si>
    <t>RCF31</t>
  </si>
  <si>
    <t>SKIPTON GENERAL HOSPITAL</t>
  </si>
  <si>
    <t>RCU04</t>
  </si>
  <si>
    <t>CENTRAL HEALTH CLINIC</t>
  </si>
  <si>
    <t>RCU</t>
  </si>
  <si>
    <t>LYNFIELD MOUNT HOSPITAL</t>
  </si>
  <si>
    <t>Ashbrook</t>
  </si>
  <si>
    <t>RCU03</t>
  </si>
  <si>
    <t>NORTHERN GENERAL HOSPITAL</t>
  </si>
  <si>
    <t>Assessment &amp; Treatment Unit (LD)</t>
  </si>
  <si>
    <t>RCU55</t>
  </si>
  <si>
    <t>OAKWOOD YOUNG PEOPLES CENTRE</t>
  </si>
  <si>
    <t>Baildon</t>
  </si>
  <si>
    <t>RCUEF</t>
  </si>
  <si>
    <t>SHEFFIELD CHILDREN'S HOSPITAL</t>
  </si>
  <si>
    <t>Clover (PICU)</t>
  </si>
  <si>
    <t>RCX66</t>
  </si>
  <si>
    <t>NORTH CAMBRIDGESHIRE HOSPITAL</t>
  </si>
  <si>
    <t>RCX</t>
  </si>
  <si>
    <t>Dementia Assessment Unit (DAU)</t>
  </si>
  <si>
    <t>RCX70</t>
  </si>
  <si>
    <t>THE QUEEN ELIZABETH HOSPITAL</t>
  </si>
  <si>
    <t>Ilkley</t>
  </si>
  <si>
    <t>RD101</t>
  </si>
  <si>
    <t>BRADFORD ON AVON COMMUNITY HOSPITAL</t>
  </si>
  <si>
    <t>RD1</t>
  </si>
  <si>
    <t>Maplebeck</t>
  </si>
  <si>
    <t>RD102</t>
  </si>
  <si>
    <t>Oakburn</t>
  </si>
  <si>
    <t>RD107</t>
  </si>
  <si>
    <t>Step Forward (Rehab)</t>
  </si>
  <si>
    <t>RD121</t>
  </si>
  <si>
    <t>Thornton</t>
  </si>
  <si>
    <t>RD103</t>
  </si>
  <si>
    <t>MALMESBURY HOSPITAL</t>
  </si>
  <si>
    <t>RD104</t>
  </si>
  <si>
    <t>MELKSHAM HOSPITAL</t>
  </si>
  <si>
    <t>ICU</t>
  </si>
  <si>
    <t>RD129</t>
  </si>
  <si>
    <t>PAULTON HOSPITAL</t>
  </si>
  <si>
    <t>Labour Ward</t>
  </si>
  <si>
    <t>RD119</t>
  </si>
  <si>
    <t>ROUNDWAY HOSPITAL</t>
  </si>
  <si>
    <t>M3</t>
  </si>
  <si>
    <t>RD115</t>
  </si>
  <si>
    <t>ROYAL NATIONAL HOSPITAL FOR RHEUMATIC DISEASES</t>
  </si>
  <si>
    <t>M4</t>
  </si>
  <si>
    <t>RD130</t>
  </si>
  <si>
    <t>ROYAL UNITED HOSPITAL</t>
  </si>
  <si>
    <t>Neonatal</t>
  </si>
  <si>
    <t>RD167</t>
  </si>
  <si>
    <t>Paediatrics</t>
  </si>
  <si>
    <t>RD132</t>
  </si>
  <si>
    <t>Ward 01 - AMU</t>
  </si>
  <si>
    <t>RD108</t>
  </si>
  <si>
    <t>TROWBRIDGE HOSPITAL</t>
  </si>
  <si>
    <t>Ward 04 - AMU</t>
  </si>
  <si>
    <t>RD105</t>
  </si>
  <si>
    <t>RD106</t>
  </si>
  <si>
    <t>WESTBURY HOSPITAL</t>
  </si>
  <si>
    <t>RD304</t>
  </si>
  <si>
    <t>POOLE GENERAL HOSPITAL NHS TRUST HQ</t>
  </si>
  <si>
    <t>RD3</t>
  </si>
  <si>
    <t>RD766</t>
  </si>
  <si>
    <t>CHALFONT'S AND GERRARDS CROSS HOSPITAL</t>
  </si>
  <si>
    <t>RD7</t>
  </si>
  <si>
    <t>Ward 15 Renal</t>
  </si>
  <si>
    <t>RD762</t>
  </si>
  <si>
    <t>FARNHAM ROAD</t>
  </si>
  <si>
    <t>RD764</t>
  </si>
  <si>
    <t>GREAT HOLLANDS</t>
  </si>
  <si>
    <t>RD700</t>
  </si>
  <si>
    <t>HEATHERWOOD AND WEXHAM PARK HOSPITALS NHS TRUST</t>
  </si>
  <si>
    <t>RD752</t>
  </si>
  <si>
    <t>HEATHERWOOD HOSPITAL</t>
  </si>
  <si>
    <t>Ward 22 &amp; CCU</t>
  </si>
  <si>
    <t>RD765</t>
  </si>
  <si>
    <t>HSH BROADMOOR HOSPITAL</t>
  </si>
  <si>
    <t>RD753</t>
  </si>
  <si>
    <t>KING EDWARD VII HOSPITAL</t>
  </si>
  <si>
    <t>Ward 24 Oncology</t>
  </si>
  <si>
    <t>RD763</t>
  </si>
  <si>
    <t>LANGLEY HEALTH CENTRE</t>
  </si>
  <si>
    <t>RD761</t>
  </si>
  <si>
    <t>PAUL BEVAN HOUSE (THAMES HOSPICE CARE)</t>
  </si>
  <si>
    <t>RD760</t>
  </si>
  <si>
    <t>PINE LODGE (THAMES HOSPICE CARE)</t>
  </si>
  <si>
    <t>Ward 27</t>
  </si>
  <si>
    <t>RD754</t>
  </si>
  <si>
    <t>ST MARK'S HOSPITAL</t>
  </si>
  <si>
    <t>RD755</t>
  </si>
  <si>
    <t>Ward 29</t>
  </si>
  <si>
    <t>RD750</t>
  </si>
  <si>
    <t>WEXHAM PARK HOSPITAL</t>
  </si>
  <si>
    <t>RD816</t>
  </si>
  <si>
    <t>MILTON KEYNES HOSPITAL</t>
  </si>
  <si>
    <t>RD8</t>
  </si>
  <si>
    <t>Ward 31</t>
  </si>
  <si>
    <t>RDDH0</t>
  </si>
  <si>
    <t>RDD</t>
  </si>
  <si>
    <t>RDDH6</t>
  </si>
  <si>
    <t>RDDH1</t>
  </si>
  <si>
    <t>Ward 7 Infectious Diseases</t>
  </si>
  <si>
    <t>RDDH8</t>
  </si>
  <si>
    <t>THE ESSEX CARDIOTHORACIC CENTRE</t>
  </si>
  <si>
    <t>RDE83</t>
  </si>
  <si>
    <t>ALDEBURGH HOSPITAL</t>
  </si>
  <si>
    <t>RDE</t>
  </si>
  <si>
    <t>Ward 9 Short Stay</t>
  </si>
  <si>
    <t>RDE78</t>
  </si>
  <si>
    <t>BLUEBIRD LODGE</t>
  </si>
  <si>
    <t>F5</t>
  </si>
  <si>
    <t>RDEP1</t>
  </si>
  <si>
    <t>CAPIO OAKS HOSPITAL</t>
  </si>
  <si>
    <t>F6</t>
  </si>
  <si>
    <t>RDEP4</t>
  </si>
  <si>
    <t>CAPIO SPRINGFIELD HOSPITAL</t>
  </si>
  <si>
    <t>WBG</t>
  </si>
  <si>
    <t>RDEE2</t>
  </si>
  <si>
    <t>CLACTON AND DISTRICT HOSPITAL</t>
  </si>
  <si>
    <t>WWP</t>
  </si>
  <si>
    <t>RDEE4</t>
  </si>
  <si>
    <t>PADGATE HOUSE RESIDENTIAL CARE</t>
  </si>
  <si>
    <t>Padgate House</t>
  </si>
  <si>
    <t>RDEEV</t>
  </si>
  <si>
    <t>COLCHESTER PRIMARY CARE TREATMENT CENTRE</t>
  </si>
  <si>
    <t>Albourne Ward (1st Floor)</t>
  </si>
  <si>
    <t>RDEEB</t>
  </si>
  <si>
    <t>ESSEX COUNTY HOSPITAL</t>
  </si>
  <si>
    <t>Ansty Ward (1st Floor)</t>
  </si>
  <si>
    <t>RDE05</t>
  </si>
  <si>
    <t>FELIXSTOWE HOSPITAL</t>
  </si>
  <si>
    <t>Ardingly Ward (2nd Floor)</t>
  </si>
  <si>
    <t>RDEEK</t>
  </si>
  <si>
    <t>HALSTEAD HOSPITAL</t>
  </si>
  <si>
    <t>Balcombe Ward (Ground Floor)</t>
  </si>
  <si>
    <t>RDE03</t>
  </si>
  <si>
    <t>IPSWICH HOSPITAL NHS TRUST</t>
  </si>
  <si>
    <t>Clayton Ward</t>
  </si>
  <si>
    <t>RDEEE</t>
  </si>
  <si>
    <t>THE FRYATT HOSPITAL AND MAYFLOWER MEDICAL CENTRE</t>
  </si>
  <si>
    <t>Horsted Keynes Ward (2nd Floor)</t>
  </si>
  <si>
    <t>RDR1R</t>
  </si>
  <si>
    <t>ARUNDEL AND DISTRICT HOSPITAL</t>
  </si>
  <si>
    <t>RDR</t>
  </si>
  <si>
    <t>Hurstepier Point</t>
  </si>
  <si>
    <t>RDR01</t>
  </si>
  <si>
    <t>BATTLE SCA</t>
  </si>
  <si>
    <t>Lindfield Ward (Rehab)</t>
  </si>
  <si>
    <t>RDR53</t>
  </si>
  <si>
    <t>Maternity PRH</t>
  </si>
  <si>
    <t>RDR2V</t>
  </si>
  <si>
    <t>BOGNOR REGIS WAR MEMORIAL HOSPITAL</t>
  </si>
  <si>
    <t>Newick Ward Sussex Orthopaedic Treatment Centre</t>
  </si>
  <si>
    <t>RDRDY</t>
  </si>
  <si>
    <t>BRADBURY UNIT</t>
  </si>
  <si>
    <t>Newtimber Ward (Sussex Rehab)</t>
  </si>
  <si>
    <t>RDR05</t>
  </si>
  <si>
    <t>BRIGHTON GENERAL HOSPITAL</t>
  </si>
  <si>
    <t>Plumpton ward</t>
  </si>
  <si>
    <t>RDRCN</t>
  </si>
  <si>
    <t>CHAILEY NEW HERITAGE</t>
  </si>
  <si>
    <t>PRH Intensive Care Unit ITU (1st Floor)</t>
  </si>
  <si>
    <t>RDRCC</t>
  </si>
  <si>
    <t>CLERMONT CHILD PROTECTION UNIT</t>
  </si>
  <si>
    <t>Pyecombe Ward (Ground Floor)</t>
  </si>
  <si>
    <t>RDRCT</t>
  </si>
  <si>
    <t>COUNTY BUILDINGS</t>
  </si>
  <si>
    <t>Twineham Ward (1st Floor)</t>
  </si>
  <si>
    <t>RDR3E</t>
  </si>
  <si>
    <t>CRAWLEY HOSPITAL</t>
  </si>
  <si>
    <t>ROYAL SUSSEX COUNTY HOSPITAL</t>
  </si>
  <si>
    <t>Albion and Lewes Ward - Level 10 Thomas Kemp Tower</t>
  </si>
  <si>
    <t>RDRCR</t>
  </si>
  <si>
    <t>CROWBOROUGH WAR MEMORIAL HOSPITAL</t>
  </si>
  <si>
    <t>Bailey Ward - Barry Building (3rd Floor)</t>
  </si>
  <si>
    <t>Conditional format if AHP not expected</t>
  </si>
  <si>
    <t>RDRDV</t>
  </si>
  <si>
    <t>DOWNS VIEW</t>
  </si>
  <si>
    <t>Bristol Ward - Barry Building (2nd Floor)</t>
  </si>
  <si>
    <t>AHP not expected but data entered</t>
  </si>
  <si>
    <t>RDR1V</t>
  </si>
  <si>
    <t>EASTBOURNE DISTRICT GENERAL HOSPITAL</t>
  </si>
  <si>
    <t>Chichester Ward - Barry Building (3rd Floor)</t>
  </si>
  <si>
    <t>RDRRM</t>
  </si>
  <si>
    <t>FINCHES</t>
  </si>
  <si>
    <t>Egremont and Catherine James Ward - Barry Building (2nd Floor)</t>
  </si>
  <si>
    <t>RDR4R</t>
  </si>
  <si>
    <t>GATWICK HEALTH CONTROL</t>
  </si>
  <si>
    <t>Emerald Unit - Barry Building (1st Floor)</t>
  </si>
  <si>
    <t>RDRHZ</t>
  </si>
  <si>
    <t>HAZEL COTTAGE</t>
  </si>
  <si>
    <t>Haematology-Oncology Ward - Level 9 Sussex Kidney Centre</t>
  </si>
  <si>
    <t>RDRHR</t>
  </si>
  <si>
    <t>HORIZON UNIT</t>
  </si>
  <si>
    <t>Howard 1 Ward - Jubilee Building (Ground Floor)</t>
  </si>
  <si>
    <t>Speciality code vlookup</t>
  </si>
  <si>
    <t>RDR3L</t>
  </si>
  <si>
    <t>HORSHAM HOSPITAL</t>
  </si>
  <si>
    <t>Howard 2 &amp; Grant Ward - Jubilee Building</t>
  </si>
  <si>
    <t>RDRHM</t>
  </si>
  <si>
    <t>HORSHAM MIU</t>
  </si>
  <si>
    <t>Jowers Ward - Barry Building (1st Floor)</t>
  </si>
  <si>
    <t>RDRC8</t>
  </si>
  <si>
    <t>ICATS CRAWLEY</t>
  </si>
  <si>
    <t>L6A Cardiac Ward - Level 6 Millennium Wing</t>
  </si>
  <si>
    <t>RDRCV</t>
  </si>
  <si>
    <t>ICS CRAVEN VALE</t>
  </si>
  <si>
    <t>L7A Cardiac Surgery - Level 7 Millennium Wing</t>
  </si>
  <si>
    <t>RDRQP</t>
  </si>
  <si>
    <t>ICS QUEENS PARK VILLAS</t>
  </si>
  <si>
    <t>L8 Surgical Ward - Level 8 Thomas Kemp Tower</t>
  </si>
  <si>
    <t>RDRLN</t>
  </si>
  <si>
    <t>LENS EMPLOYMENT REHABILITATION</t>
  </si>
  <si>
    <t>L8A East Ward - Level 8 Millennium Wing</t>
  </si>
  <si>
    <t>RDRLC</t>
  </si>
  <si>
    <t>LEWES INTERMEDIATE CARE</t>
  </si>
  <si>
    <t>L8A West Ward - Level 8 Millennium Wing</t>
  </si>
  <si>
    <t>RDR1N</t>
  </si>
  <si>
    <t>LITTLEHAMPTON HOSPITAL</t>
  </si>
  <si>
    <t>L9A Level 9 Millennium Wing</t>
  </si>
  <si>
    <t>RDR2F</t>
  </si>
  <si>
    <t>MIDHURST COMMUNITY HOSPITAL</t>
  </si>
  <si>
    <t>Level 11</t>
  </si>
  <si>
    <t>RDRMH</t>
  </si>
  <si>
    <t>MILL VIEW HOSPITAL</t>
  </si>
  <si>
    <t>Level 11 West</t>
  </si>
  <si>
    <t>RDRBM</t>
  </si>
  <si>
    <t>Maternity RSCH</t>
  </si>
  <si>
    <t>RDRNH</t>
  </si>
  <si>
    <t>NEVILL HOSPITAL</t>
  </si>
  <si>
    <t>Medical Assessment Unit (AMU) - Level 5</t>
  </si>
  <si>
    <t>RDRXR</t>
  </si>
  <si>
    <t>NEWHAVEN DOWNS</t>
  </si>
  <si>
    <t>Newhaven Downs</t>
  </si>
  <si>
    <t>RDRNW</t>
  </si>
  <si>
    <t>NEWHAVEN REHAB CENTRE</t>
  </si>
  <si>
    <t>Overton</t>
  </si>
  <si>
    <t>RDR4E</t>
  </si>
  <si>
    <t>Pickford</t>
  </si>
  <si>
    <t>RDRHH</t>
  </si>
  <si>
    <t>RSCH Cardiac Day Case Unit - Lewes Ward Level 10 Thomas Kemp Tower</t>
  </si>
  <si>
    <t>RDRQD</t>
  </si>
  <si>
    <t>QUADRANT</t>
  </si>
  <si>
    <t>RSCH ITU Ward - Level 7 Thomas Kemp Tower</t>
  </si>
  <si>
    <t>RDR4L</t>
  </si>
  <si>
    <t>QUEEN VICTORIA HOSPITAL</t>
  </si>
  <si>
    <t>Solomon Ward - Barry Building (3rd Floor)</t>
  </si>
  <si>
    <t>RDRWR</t>
  </si>
  <si>
    <t>RHEUMATOLOGY</t>
  </si>
  <si>
    <t>Trafford Ward - Level 9 Sussex Kidney Centre</t>
  </si>
  <si>
    <t>RDRRV</t>
  </si>
  <si>
    <t>RHEUMATOLOGY VALE</t>
  </si>
  <si>
    <t>Vallance Ward - Barry Building (1st Floor)</t>
  </si>
  <si>
    <t>RDRRA</t>
  </si>
  <si>
    <t>ROYAL ALEXANDRA</t>
  </si>
  <si>
    <t>THE ROYAL ALEXANDRA CHILDREN'S HOSPITAL</t>
  </si>
  <si>
    <t>RACH High Dependancy Unit HDU- Level 8</t>
  </si>
  <si>
    <t>RDR1H</t>
  </si>
  <si>
    <t>SALVINGTON LODGE</t>
  </si>
  <si>
    <t>RACH Medical Ward - Level 9</t>
  </si>
  <si>
    <t>RDR1X</t>
  </si>
  <si>
    <t>SOUTHLANDS HOSPITAL</t>
  </si>
  <si>
    <t>RACH Surgical Ward - Level 8</t>
  </si>
  <si>
    <t>RDRSP</t>
  </si>
  <si>
    <t>SOUTHPOINT</t>
  </si>
  <si>
    <t>RSCH Trevor Mann Baby Unit L14 Thomas Kemp Tower</t>
  </si>
  <si>
    <t>RDR2M</t>
  </si>
  <si>
    <t>ST RICHARDS HOSPITAL</t>
  </si>
  <si>
    <t>Special Care Baby Unit PRH</t>
  </si>
  <si>
    <t>RDR4P</t>
  </si>
  <si>
    <t>THE ASHINGTON VILLAGE SPORTS PAVILION</t>
  </si>
  <si>
    <t>Amersham Hospital</t>
  </si>
  <si>
    <t>Bucks Neuro Rehab</t>
  </si>
  <si>
    <t>RDR2K</t>
  </si>
  <si>
    <t>THE CHERRIES</t>
  </si>
  <si>
    <t>Chartridge</t>
  </si>
  <si>
    <t>RDR4C</t>
  </si>
  <si>
    <t>THE KLEINWORT CENTRE</t>
  </si>
  <si>
    <t>Waterside</t>
  </si>
  <si>
    <t>RDRMT</t>
  </si>
  <si>
    <t>THE MARTLETS</t>
  </si>
  <si>
    <t>Buckingham Hospital</t>
  </si>
  <si>
    <t>Buckingham</t>
  </si>
  <si>
    <t>RDR25</t>
  </si>
  <si>
    <t>THE OLD MARKET</t>
  </si>
  <si>
    <t>Florence Nightingale Hospice</t>
  </si>
  <si>
    <t>RDRPE</t>
  </si>
  <si>
    <t>THE PEARSON UNIT</t>
  </si>
  <si>
    <t>Stoke Mandeville Hospital</t>
  </si>
  <si>
    <t>SM Birth Centre</t>
  </si>
  <si>
    <t>RDRRW</t>
  </si>
  <si>
    <t>THE ROWANS</t>
  </si>
  <si>
    <t>SM Burns Unit</t>
  </si>
  <si>
    <t>RDRHA</t>
  </si>
  <si>
    <t>UCKFIELDS HOSPITAL</t>
  </si>
  <si>
    <t>SM ITU</t>
  </si>
  <si>
    <t>RDR1D</t>
  </si>
  <si>
    <t>WORTHING HOSPITAL</t>
  </si>
  <si>
    <t>SM Labour Ward</t>
  </si>
  <si>
    <t>RDR1L</t>
  </si>
  <si>
    <t>ZACHARY MERTON HOSPITAL</t>
  </si>
  <si>
    <t>SM NNU</t>
  </si>
  <si>
    <t>RDU61</t>
  </si>
  <si>
    <t xml:space="preserve"> GREAT HOLLANDS</t>
  </si>
  <si>
    <t>RDU</t>
  </si>
  <si>
    <t>SM Rothschild</t>
  </si>
  <si>
    <t>RDU58</t>
  </si>
  <si>
    <t xml:space="preserve"> PAUL BEVAN HOUSE (THAMES HOSPICE CARE)</t>
  </si>
  <si>
    <t>SM St Andrew &amp; St Patrick</t>
  </si>
  <si>
    <t>RDU04</t>
  </si>
  <si>
    <t>ALDERSHOT NHS OUTPATIENTS</t>
  </si>
  <si>
    <t>SM St David</t>
  </si>
  <si>
    <t>RDU17</t>
  </si>
  <si>
    <t>BERKSHIRE INDEPENDENT HOSPITAL</t>
  </si>
  <si>
    <t>SM St Francis</t>
  </si>
  <si>
    <t>RDU63</t>
  </si>
  <si>
    <t>CHALFONT'S &amp; GERRARDS CROSS HOSPITAL</t>
  </si>
  <si>
    <t>SM St George</t>
  </si>
  <si>
    <t>RDU18</t>
  </si>
  <si>
    <t>DUNEDIN HOSPITAL</t>
  </si>
  <si>
    <t>SM Ward 1 &amp; 2</t>
  </si>
  <si>
    <t>RDU02</t>
  </si>
  <si>
    <t>FARNHAM HOSPITAL OUTPATIENTS DEPARTMENT</t>
  </si>
  <si>
    <t>SM Ward 10 SSW</t>
  </si>
  <si>
    <t>RDU59</t>
  </si>
  <si>
    <t>FARNHAM LANE SURGERY</t>
  </si>
  <si>
    <t>SM Ward 14</t>
  </si>
  <si>
    <t xml:space="preserve">RDU56 </t>
  </si>
  <si>
    <t>FITZWILLIAM HOUSE OUTPATIENT CENTRE</t>
  </si>
  <si>
    <t>SM Ward 16a</t>
  </si>
  <si>
    <t>RDU03</t>
  </si>
  <si>
    <t>FLEET HOSPITAL OUTPATIENTS DEPARTMENT</t>
  </si>
  <si>
    <t>SM Ward 16b</t>
  </si>
  <si>
    <t>RDU14</t>
  </si>
  <si>
    <t>FRIMLEY CHILDREN'S CENTRE</t>
  </si>
  <si>
    <t>SM Ward 17 Gastro</t>
  </si>
  <si>
    <t>RDU01</t>
  </si>
  <si>
    <t>SM Ward 3</t>
  </si>
  <si>
    <t>RDU15</t>
  </si>
  <si>
    <t>GUILDFORD NUFFIELD</t>
  </si>
  <si>
    <t>SM Ward 4 Respiratory</t>
  </si>
  <si>
    <t>RDU52</t>
  </si>
  <si>
    <t>SM Ward 5</t>
  </si>
  <si>
    <t>RDU19</t>
  </si>
  <si>
    <t>SM Ward 6 Diabetes</t>
  </si>
  <si>
    <t>RDU60</t>
  </si>
  <si>
    <t>SM Ward 7 Respiratory</t>
  </si>
  <si>
    <t>RDU57</t>
  </si>
  <si>
    <t>SM Ward 8</t>
  </si>
  <si>
    <t>RDU13</t>
  </si>
  <si>
    <t>THE ROYAL HOSPITAL HASLAR</t>
  </si>
  <si>
    <t>SM Ward 9 MfOP</t>
  </si>
  <si>
    <t>RDU50</t>
  </si>
  <si>
    <t>Wycombe Hospital</t>
  </si>
  <si>
    <t>WH Birth Centre</t>
  </si>
  <si>
    <t>RDU20</t>
  </si>
  <si>
    <t>WOKING NUFFIELD HOSPITAL</t>
  </si>
  <si>
    <t>WH CCU 2A</t>
  </si>
  <si>
    <t>RDY17</t>
  </si>
  <si>
    <t>ADDINGTON UNIT</t>
  </si>
  <si>
    <t>RDY</t>
  </si>
  <si>
    <t>WH ITU</t>
  </si>
  <si>
    <t>RDYHC</t>
  </si>
  <si>
    <t>ADULT MH - FORSTON UNIT AE</t>
  </si>
  <si>
    <t>WH Ward 12A</t>
  </si>
  <si>
    <t>RDY22</t>
  </si>
  <si>
    <t>ALDERNEY HOSPITAL</t>
  </si>
  <si>
    <t>WH Ward 12B</t>
  </si>
  <si>
    <t>RDYEP</t>
  </si>
  <si>
    <t>BELLE VUE</t>
  </si>
  <si>
    <t>WH Ward 12C</t>
  </si>
  <si>
    <t>RDYKM</t>
  </si>
  <si>
    <t>BLANDFORD BETTY HIGHWOOD</t>
  </si>
  <si>
    <t>WH Ward 8 &amp; 9</t>
  </si>
  <si>
    <t>RDYER</t>
  </si>
  <si>
    <t>CALDERDALE ROYAL HOSPITAL</t>
  </si>
  <si>
    <t>CRH ACUTE FLOOR</t>
  </si>
  <si>
    <t>RDYHM</t>
  </si>
  <si>
    <t>BLANDFORD DERMATOLOGY</t>
  </si>
  <si>
    <t>WARD 3ABCD</t>
  </si>
  <si>
    <t>RDYJA</t>
  </si>
  <si>
    <t>BLANDFORD ENT</t>
  </si>
  <si>
    <t>WARD 4ABD</t>
  </si>
  <si>
    <t>RDYFL</t>
  </si>
  <si>
    <t>BLANDFORD HEALTH</t>
  </si>
  <si>
    <t>WARD 4C</t>
  </si>
  <si>
    <t>RDYJH</t>
  </si>
  <si>
    <t>BLANDFORD MIU</t>
  </si>
  <si>
    <t>WARD 6AB</t>
  </si>
  <si>
    <t>RDYJC</t>
  </si>
  <si>
    <t>BLANDFORD TARRANT WARD</t>
  </si>
  <si>
    <t>WARD 6C</t>
  </si>
  <si>
    <t>RDYKP</t>
  </si>
  <si>
    <t>BLANDFORD THEATRE</t>
  </si>
  <si>
    <t>WARD 7AD</t>
  </si>
  <si>
    <t>RDY01</t>
  </si>
  <si>
    <t>BOSCOMBE COMMUNITY HOSPITAL</t>
  </si>
  <si>
    <t>WARD 7BC</t>
  </si>
  <si>
    <t>RDYFV</t>
  </si>
  <si>
    <t>BOURNEMOUTH HOSPITAL</t>
  </si>
  <si>
    <t>WARD 8A</t>
  </si>
  <si>
    <t>RDYEJ</t>
  </si>
  <si>
    <t>WARD 8D</t>
  </si>
  <si>
    <t>RDYHN</t>
  </si>
  <si>
    <t>BRIDPORT DERMATOLOGY</t>
  </si>
  <si>
    <t>WARD CCU</t>
  </si>
  <si>
    <t>RDYKQ</t>
  </si>
  <si>
    <t>BRIDPORT HOSPITAL THEATRE</t>
  </si>
  <si>
    <t>WARD LDRP</t>
  </si>
  <si>
    <t>RDYKR</t>
  </si>
  <si>
    <t>BRIDPORT HOSPITAL WARDS</t>
  </si>
  <si>
    <t>WARD NICU</t>
  </si>
  <si>
    <t>RDYKV</t>
  </si>
  <si>
    <t>BRIDPORT HUGHES UNIT</t>
  </si>
  <si>
    <t>HUDDERSFIELD ROYAL INFIRMARY</t>
  </si>
  <si>
    <t>HRI ACUTE FLOOR</t>
  </si>
  <si>
    <t>RDYJG</t>
  </si>
  <si>
    <t>BRIDPORT MIU</t>
  </si>
  <si>
    <t>RDYJM</t>
  </si>
  <si>
    <t>BRIDPORT RHEUMATOLOGY</t>
  </si>
  <si>
    <t>RESPIRATORY FLOOR</t>
  </si>
  <si>
    <t>RDYEN</t>
  </si>
  <si>
    <t>CADAS</t>
  </si>
  <si>
    <t>SAU HRI</t>
  </si>
  <si>
    <t>RDYMG</t>
  </si>
  <si>
    <t>CAFMHS COMMUNITY HUB, WIMBORNE</t>
  </si>
  <si>
    <t>WARD 10</t>
  </si>
  <si>
    <t>RDYND</t>
  </si>
  <si>
    <t>CHAT</t>
  </si>
  <si>
    <t>WARD 11</t>
  </si>
  <si>
    <t>RDYEV</t>
  </si>
  <si>
    <t>CONIFERS</t>
  </si>
  <si>
    <t>WARD 12</t>
  </si>
  <si>
    <t>RDYDK</t>
  </si>
  <si>
    <t>CONNECTIONS</t>
  </si>
  <si>
    <t>WARD 15</t>
  </si>
  <si>
    <t>RDYHL</t>
  </si>
  <si>
    <t>CONTRACEPTION &amp; SHS</t>
  </si>
  <si>
    <t>WARD 17</t>
  </si>
  <si>
    <t>RDY99</t>
  </si>
  <si>
    <t>DELPHWOOD</t>
  </si>
  <si>
    <t>WARD 19</t>
  </si>
  <si>
    <t>RDYHE</t>
  </si>
  <si>
    <t>DORCHESTER MINTERNE WARD</t>
  </si>
  <si>
    <t>WARD 20</t>
  </si>
  <si>
    <t>RDYGC</t>
  </si>
  <si>
    <t>WARD 21</t>
  </si>
  <si>
    <t>RDY38</t>
  </si>
  <si>
    <t>FAIRMILE HOUSE (ACUTE MENTAL ILLNESS)</t>
  </si>
  <si>
    <t>WARD 22</t>
  </si>
  <si>
    <t>RDY46</t>
  </si>
  <si>
    <t>FINIGAN UNIT</t>
  </si>
  <si>
    <t>WARD 3</t>
  </si>
  <si>
    <t>RDYFY</t>
  </si>
  <si>
    <t>FLAGHEAD UNIT</t>
  </si>
  <si>
    <t>WARD 5</t>
  </si>
  <si>
    <t>RDYGQ</t>
  </si>
  <si>
    <t>FOREST HOLME (PALLIATIVE CARE)</t>
  </si>
  <si>
    <t>WARD 6</t>
  </si>
  <si>
    <t>RDYEW</t>
  </si>
  <si>
    <t>FORSTON CLINIC</t>
  </si>
  <si>
    <t>ADDENBROOKE'S HOSPITAL</t>
  </si>
  <si>
    <t>A3</t>
  </si>
  <si>
    <t>RDY12</t>
  </si>
  <si>
    <t>HERBERT HOSPITAL</t>
  </si>
  <si>
    <t>A3 contingency</t>
  </si>
  <si>
    <t>RDY25</t>
  </si>
  <si>
    <t>HILLCREST</t>
  </si>
  <si>
    <t>A4</t>
  </si>
  <si>
    <t>RDYAL</t>
  </si>
  <si>
    <t>INPATIENT EMERGENCY - ALDERNEY</t>
  </si>
  <si>
    <t>A5</t>
  </si>
  <si>
    <t>RDYAK</t>
  </si>
  <si>
    <t>INPATIENT EMERGENCY - KINGS PARK</t>
  </si>
  <si>
    <t>C10</t>
  </si>
  <si>
    <t>RDYAY</t>
  </si>
  <si>
    <t>INPATIENT EMERGENCY - ST ANNS</t>
  </si>
  <si>
    <t>C2</t>
  </si>
  <si>
    <t>RDYLW</t>
  </si>
  <si>
    <t>IN-REACH DORCHESTER</t>
  </si>
  <si>
    <t>C3</t>
  </si>
  <si>
    <t>RDYLX</t>
  </si>
  <si>
    <t>IN-REACH GUYS MARSH</t>
  </si>
  <si>
    <t>C4</t>
  </si>
  <si>
    <t>RDYMA</t>
  </si>
  <si>
    <t>IN-REACH PORTLAND</t>
  </si>
  <si>
    <t>C5</t>
  </si>
  <si>
    <t>RDYLY</t>
  </si>
  <si>
    <t>IN-REACH VERNE</t>
  </si>
  <si>
    <t>C6</t>
  </si>
  <si>
    <t>RDY32</t>
  </si>
  <si>
    <t>KIMMERIDGE COURT</t>
  </si>
  <si>
    <t>C7</t>
  </si>
  <si>
    <t>RDY02</t>
  </si>
  <si>
    <t>KINGS PARK HOSPITAL</t>
  </si>
  <si>
    <t>C8</t>
  </si>
  <si>
    <t>RDYGD</t>
  </si>
  <si>
    <t>LADDERS YAC</t>
  </si>
  <si>
    <t>C9</t>
  </si>
  <si>
    <t>RDYHR</t>
  </si>
  <si>
    <t>LANGDON WARD B'PORT</t>
  </si>
  <si>
    <t>CDU</t>
  </si>
  <si>
    <t>RDYCC</t>
  </si>
  <si>
    <t>LD WEST DORSET</t>
  </si>
  <si>
    <t>Charles Wolfson</t>
  </si>
  <si>
    <t>RDYFT</t>
  </si>
  <si>
    <t>MAIDEN CASTLE HOUSE</t>
  </si>
  <si>
    <t>D10</t>
  </si>
  <si>
    <t>RDYDF</t>
  </si>
  <si>
    <t>MUNICIPAL BUILDING</t>
  </si>
  <si>
    <t>D2</t>
  </si>
  <si>
    <t>RDYFX</t>
  </si>
  <si>
    <t>NIGHTINGALE HOUSE</t>
  </si>
  <si>
    <t>D5</t>
  </si>
  <si>
    <t>RDYCV</t>
  </si>
  <si>
    <t>OAKCROFT</t>
  </si>
  <si>
    <t>D6 HAEM</t>
  </si>
  <si>
    <t>RDYCA</t>
  </si>
  <si>
    <t>PACT</t>
  </si>
  <si>
    <t>D6 Neuro</t>
  </si>
  <si>
    <t>RDYMR</t>
  </si>
  <si>
    <t>PEBBLE LODGE</t>
  </si>
  <si>
    <t>D7</t>
  </si>
  <si>
    <t>RDYDX</t>
  </si>
  <si>
    <t>PORTFIELD HALL</t>
  </si>
  <si>
    <t>D8</t>
  </si>
  <si>
    <t>RDYHK</t>
  </si>
  <si>
    <t>PORTLAND CASTLETOWN WARD</t>
  </si>
  <si>
    <t>D9</t>
  </si>
  <si>
    <t>RDYEH</t>
  </si>
  <si>
    <t>EAU 4</t>
  </si>
  <si>
    <t>RDYJF</t>
  </si>
  <si>
    <t>PORTLAND MIU</t>
  </si>
  <si>
    <t>F3 paediatric overnight contingency</t>
  </si>
  <si>
    <t>RDYKD</t>
  </si>
  <si>
    <t>PSYCHOLOGICAL THERAPIES HAMBLE</t>
  </si>
  <si>
    <t>F4</t>
  </si>
  <si>
    <t>RDYHT</t>
  </si>
  <si>
    <t>S'BURY ELDERLY CARE CONS</t>
  </si>
  <si>
    <t>RDY48</t>
  </si>
  <si>
    <t>SEDMAN UNIT</t>
  </si>
  <si>
    <t>RDYCJ</t>
  </si>
  <si>
    <t>G3</t>
  </si>
  <si>
    <t>RDYJJ</t>
  </si>
  <si>
    <t>SHAFTESBURY MIU</t>
  </si>
  <si>
    <t>G4</t>
  </si>
  <si>
    <t>RDYJD</t>
  </si>
  <si>
    <t>SHAFTESBURY SHASTON WARD</t>
  </si>
  <si>
    <t>G5</t>
  </si>
  <si>
    <t>RDYHV</t>
  </si>
  <si>
    <t>SHERBORNE COM HOSPITAL</t>
  </si>
  <si>
    <t>G6</t>
  </si>
  <si>
    <t>RDYHP</t>
  </si>
  <si>
    <t>SHERBORNE DERMATOLOGY</t>
  </si>
  <si>
    <t>IDA</t>
  </si>
  <si>
    <t>RDYJK</t>
  </si>
  <si>
    <t>SHERBORNE MIU</t>
  </si>
  <si>
    <t>J2</t>
  </si>
  <si>
    <t>RDYJE</t>
  </si>
  <si>
    <t>SHERBORNE WILLOWS UNIT</t>
  </si>
  <si>
    <t>JOHN FARMAN ICU</t>
  </si>
  <si>
    <t>RDY10</t>
  </si>
  <si>
    <t>K3</t>
  </si>
  <si>
    <t>RDY30</t>
  </si>
  <si>
    <t>ST GABRIELS</t>
  </si>
  <si>
    <t>K3 CCU</t>
  </si>
  <si>
    <t>RDYFG</t>
  </si>
  <si>
    <t>ST LEONARDS COMMUNITY HOSPITAL</t>
  </si>
  <si>
    <t>L2 overnight stay</t>
  </si>
  <si>
    <t>RDYJT</t>
  </si>
  <si>
    <t>ST LEONARD'S FAYREWOOD</t>
  </si>
  <si>
    <t>L4</t>
  </si>
  <si>
    <t>RDYGG</t>
  </si>
  <si>
    <t>SUSSED</t>
  </si>
  <si>
    <t>L5</t>
  </si>
  <si>
    <t>RDYFF</t>
  </si>
  <si>
    <t>SWANAGE COMMUNTIY HOSPITAL</t>
  </si>
  <si>
    <t>LEWIN</t>
  </si>
  <si>
    <t>RDYLE</t>
  </si>
  <si>
    <t>SWANAGE HOSPITAL MIU</t>
  </si>
  <si>
    <t>RDYLF</t>
  </si>
  <si>
    <t>SWANAGE HOSPITAL THEATRE</t>
  </si>
  <si>
    <t>M5</t>
  </si>
  <si>
    <t>RDYJV</t>
  </si>
  <si>
    <t>SWANAGE STANLEY PURSER</t>
  </si>
  <si>
    <t>MSEU</t>
  </si>
  <si>
    <t>RDY27</t>
  </si>
  <si>
    <t>THE CEDARS (POOLE)</t>
  </si>
  <si>
    <t>N2</t>
  </si>
  <si>
    <t>RDYMY</t>
  </si>
  <si>
    <t>THE EXCHANGE STURMINSTER NEWTON</t>
  </si>
  <si>
    <t>N3</t>
  </si>
  <si>
    <t>RDYPC</t>
  </si>
  <si>
    <t>THE GLENDENNING UNIT</t>
  </si>
  <si>
    <t>NCCU</t>
  </si>
  <si>
    <t>RDYGE</t>
  </si>
  <si>
    <t>THE JUNCTION</t>
  </si>
  <si>
    <t>OIR</t>
  </si>
  <si>
    <t>RDY23</t>
  </si>
  <si>
    <t>THE OAKS</t>
  </si>
  <si>
    <t>RDYLS</t>
  </si>
  <si>
    <t>TREADS</t>
  </si>
  <si>
    <t>R2</t>
  </si>
  <si>
    <t>RDYGX</t>
  </si>
  <si>
    <t>UNIT 4 PARK PLACE</t>
  </si>
  <si>
    <t>ROSIE HOSPITAL</t>
  </si>
  <si>
    <t>Daphne</t>
  </si>
  <si>
    <t>RDYJW</t>
  </si>
  <si>
    <t>UPAC</t>
  </si>
  <si>
    <t>Delivery Unit</t>
  </si>
  <si>
    <t>RDYFE</t>
  </si>
  <si>
    <t>VICTORIA HOSPITAL W'BORNE</t>
  </si>
  <si>
    <t>Lady Mary</t>
  </si>
  <si>
    <t>RDYFD</t>
  </si>
  <si>
    <t>WAREHAM COMMUNITY HOSPITAL</t>
  </si>
  <si>
    <t>Neonatal ICU</t>
  </si>
  <si>
    <t>RDYNJ</t>
  </si>
  <si>
    <t>WESSEX HEALTH</t>
  </si>
  <si>
    <t>Rosie Birth Centre</t>
  </si>
  <si>
    <t>RDY73</t>
  </si>
  <si>
    <t>WEST DORSET ISCR</t>
  </si>
  <si>
    <t>Sara Ward</t>
  </si>
  <si>
    <t>RDYEG</t>
  </si>
  <si>
    <t>WESTHAVEN HOSPITAL</t>
  </si>
  <si>
    <t>ADDENBROOKES HOSPITAL</t>
  </si>
  <si>
    <t>S3</t>
  </si>
  <si>
    <t>RDYJL</t>
  </si>
  <si>
    <t>WESTHAVEN RADIPOLE WARD</t>
  </si>
  <si>
    <t>FULBOURN HOSPITAL</t>
  </si>
  <si>
    <t>Denbigh</t>
  </si>
  <si>
    <t>RDYEY</t>
  </si>
  <si>
    <t>WESTMINSTER MEMORIAL HOSPITAL</t>
  </si>
  <si>
    <t>GMH</t>
  </si>
  <si>
    <t>RDYHW</t>
  </si>
  <si>
    <t>WEYMOUTH CHALBURY ELDERLY</t>
  </si>
  <si>
    <t>Mulberry 1</t>
  </si>
  <si>
    <t>RDYEF</t>
  </si>
  <si>
    <t>Mulberry 2</t>
  </si>
  <si>
    <t>RDYKW</t>
  </si>
  <si>
    <t>WEYMOUTH LINDEN UNIT</t>
  </si>
  <si>
    <t>Mulberry 3</t>
  </si>
  <si>
    <t>RDYFQ</t>
  </si>
  <si>
    <t>WEYMOUTH MIU</t>
  </si>
  <si>
    <t>Springbank</t>
  </si>
  <si>
    <t>RDYLH</t>
  </si>
  <si>
    <t>WIMBORNE HANHAM WARD</t>
  </si>
  <si>
    <t>Willow Ward</t>
  </si>
  <si>
    <t>RDYLG</t>
  </si>
  <si>
    <t>WIMBORNE HOSPITAL THEATRE</t>
  </si>
  <si>
    <t>IDA DARWIN HOSPITAL</t>
  </si>
  <si>
    <t>Darwin Center</t>
  </si>
  <si>
    <t>RDYCK</t>
  </si>
  <si>
    <t>YADAS</t>
  </si>
  <si>
    <t>Phoenix</t>
  </si>
  <si>
    <t>RDYFC</t>
  </si>
  <si>
    <t>The Croft</t>
  </si>
  <si>
    <t>RDZ05</t>
  </si>
  <si>
    <t>CHRISTCHURCH HOSPITAL</t>
  </si>
  <si>
    <t>RDZ</t>
  </si>
  <si>
    <t>INTERMEDIATE CARE UNIT</t>
  </si>
  <si>
    <t>Intermediate Care Unit</t>
  </si>
  <si>
    <t>RDZ01</t>
  </si>
  <si>
    <t>MACMILLAN UNIT</t>
  </si>
  <si>
    <t>LORD BYRON WARD</t>
  </si>
  <si>
    <t>Lord Byron Ward A</t>
  </si>
  <si>
    <t>RDZ20</t>
  </si>
  <si>
    <t>ROYAL BOURNEMOUTH GENERAL HOSPITAL</t>
  </si>
  <si>
    <t>Lord Byron Ward B</t>
  </si>
  <si>
    <t>RE901</t>
  </si>
  <si>
    <t>BOKER LANE HEALTH CENTRE</t>
  </si>
  <si>
    <t>RE9</t>
  </si>
  <si>
    <t>Trafford Ward</t>
  </si>
  <si>
    <t>RE902</t>
  </si>
  <si>
    <t>BOLDON LANE CLINIC</t>
  </si>
  <si>
    <t>PETERBOROUGH DISTRICT HOSPITAL</t>
  </si>
  <si>
    <t>Hollies</t>
  </si>
  <si>
    <t>RE909</t>
  </si>
  <si>
    <t>CLEVELAND VOCATIONAL TRAINING SCHEME</t>
  </si>
  <si>
    <t>Maples</t>
  </si>
  <si>
    <t>RE912</t>
  </si>
  <si>
    <t>GLASGOW ROAD CLINIC</t>
  </si>
  <si>
    <t>Oak 1</t>
  </si>
  <si>
    <t>RE903</t>
  </si>
  <si>
    <t>HEBBURN HEALTH CENTRE</t>
  </si>
  <si>
    <t>Oak 3 (AAU)</t>
  </si>
  <si>
    <t>RE905</t>
  </si>
  <si>
    <t>MARSDEN ROAD HEALTH CENTRE</t>
  </si>
  <si>
    <t>Oak 4</t>
  </si>
  <si>
    <t>RE906</t>
  </si>
  <si>
    <t>RE9GF</t>
  </si>
  <si>
    <t>PALMER COMMUNITY HOSPITAL</t>
  </si>
  <si>
    <t>Welney Ward</t>
  </si>
  <si>
    <t>RE910</t>
  </si>
  <si>
    <t>POST GRADUATE INSTITUTE FOR MEDICINE AND DENTISTRY</t>
  </si>
  <si>
    <t>HIGHGATE ACUTE MENTAL HEALTH CENTRE</t>
  </si>
  <si>
    <t>Amber Ward</t>
  </si>
  <si>
    <t>RE9GC</t>
  </si>
  <si>
    <t>PRIMROSE HILL HOSPITAL</t>
  </si>
  <si>
    <t>Coral Ward</t>
  </si>
  <si>
    <t>RE9GA</t>
  </si>
  <si>
    <t>Emerald Ward</t>
  </si>
  <si>
    <t>RE913</t>
  </si>
  <si>
    <t>SOUTH TYNESIDE PCT HQ</t>
  </si>
  <si>
    <t>Garnet Ward</t>
  </si>
  <si>
    <t>RE922</t>
  </si>
  <si>
    <t>Jade Ward</t>
  </si>
  <si>
    <t>RE907</t>
  </si>
  <si>
    <t>ST CLAIR'S HOSPICE</t>
  </si>
  <si>
    <t>Malachite Ward</t>
  </si>
  <si>
    <t>RE914</t>
  </si>
  <si>
    <t>ST NICHOLAS HOSPITAL</t>
  </si>
  <si>
    <t>Opal Ward</t>
  </si>
  <si>
    <t>RE908</t>
  </si>
  <si>
    <t>STANHOPE PARADE HEALTH CENTRE</t>
  </si>
  <si>
    <t>Pearl Ward</t>
  </si>
  <si>
    <t>RE911</t>
  </si>
  <si>
    <t>WESTOE ROAD</t>
  </si>
  <si>
    <t>Sapphire Ward</t>
  </si>
  <si>
    <t>REF12</t>
  </si>
  <si>
    <t>ROYAL CORNWALL HOSPITAL (TRELISKE)</t>
  </si>
  <si>
    <t>REF</t>
  </si>
  <si>
    <t>Topaz Ward</t>
  </si>
  <si>
    <t>REF02</t>
  </si>
  <si>
    <t>ST PANCRAS HOSPITAL</t>
  </si>
  <si>
    <t>Dunkley Ward</t>
  </si>
  <si>
    <t>REF90</t>
  </si>
  <si>
    <t>STRATTON HOSPITAL</t>
  </si>
  <si>
    <t>Laffan Ward</t>
  </si>
  <si>
    <t>REF01</t>
  </si>
  <si>
    <t>WEST CORNWALL HOSPITAL (PENZANCE)</t>
  </si>
  <si>
    <t>Montague Ward</t>
  </si>
  <si>
    <t>REM34</t>
  </si>
  <si>
    <t>ST. CATHERINE'S HOSPITAL</t>
  </si>
  <si>
    <t>REM</t>
  </si>
  <si>
    <t>Rosewood Ward</t>
  </si>
  <si>
    <t>REM21</t>
  </si>
  <si>
    <t>Ruby Ward</t>
  </si>
  <si>
    <t>REM35</t>
  </si>
  <si>
    <t>  3 BEATRICE PLACE</t>
  </si>
  <si>
    <t>Beatrice Place</t>
  </si>
  <si>
    <t>REM20</t>
  </si>
  <si>
    <t>WALTON HOSPITAL</t>
  </si>
  <si>
    <t>  7A WOODFIELD ROAD</t>
  </si>
  <si>
    <t>Bluebell Lodge</t>
  </si>
  <si>
    <t>REMAH</t>
  </si>
  <si>
    <t>BROADGREEN HOSPITAL</t>
  </si>
  <si>
    <t>  KINGSBURY CHILD &amp; FAMILY CENTRE</t>
  </si>
  <si>
    <t>Carlton House</t>
  </si>
  <si>
    <t>REMRQ</t>
  </si>
  <si>
    <t>ROYAL LIVERPOOL HOSPITAL</t>
  </si>
  <si>
    <t>Kenton Haven</t>
  </si>
  <si>
    <t>REN21</t>
  </si>
  <si>
    <t>CLATTERBRIDGE CANCER CENTRE LIVERPOOL</t>
  </si>
  <si>
    <t>REN</t>
  </si>
  <si>
    <t>Preston House</t>
  </si>
  <si>
    <t>REN22</t>
  </si>
  <si>
    <t>HAEMATO-ONCOLOGY</t>
  </si>
  <si>
    <t>  OAKWOOD HOUSE</t>
  </si>
  <si>
    <t>Cherrywood</t>
  </si>
  <si>
    <t>REN20</t>
  </si>
  <si>
    <t>THE CLATTERBRIDGE CANCER CENTRE</t>
  </si>
  <si>
    <t>  PARK ROYAL CENTRE FOR MENTAL HEALTH</t>
  </si>
  <si>
    <t>Caspian Ward</t>
  </si>
  <si>
    <t>REP21</t>
  </si>
  <si>
    <t>AINTREE CENTRE FOR WOMENS HEALTH</t>
  </si>
  <si>
    <t>REP</t>
  </si>
  <si>
    <t>Colham Green</t>
  </si>
  <si>
    <t>REP01</t>
  </si>
  <si>
    <t>LIVERPOOL WOMENS HOSPITAL</t>
  </si>
  <si>
    <t>Java Ward</t>
  </si>
  <si>
    <t>RET20</t>
  </si>
  <si>
    <t>THE WALTON CENTRE FOR NEUROLOGY AND NEUROSURGERY NHS TRUST</t>
  </si>
  <si>
    <t>RET</t>
  </si>
  <si>
    <t>Pine Ward</t>
  </si>
  <si>
    <t>RF4HA</t>
  </si>
  <si>
    <t>HAROLD WOOD HOSPITAL</t>
  </si>
  <si>
    <t>RF4</t>
  </si>
  <si>
    <t>Pond Ward</t>
  </si>
  <si>
    <t>RF4DG</t>
  </si>
  <si>
    <t>Shore Ward</t>
  </si>
  <si>
    <t>RF4OC</t>
  </si>
  <si>
    <t>OLDCHURCH HOSPITAL</t>
  </si>
  <si>
    <t>Tasman Ward</t>
  </si>
  <si>
    <t>RF4QH</t>
  </si>
  <si>
    <t>  ROSEDALE COURT</t>
  </si>
  <si>
    <t>Rosedale Court</t>
  </si>
  <si>
    <t>RFFAA</t>
  </si>
  <si>
    <t>RFF</t>
  </si>
  <si>
    <t>  THE CAMPBELL CENTRE</t>
  </si>
  <si>
    <t>Hazel Ward</t>
  </si>
  <si>
    <t>RFRAA</t>
  </si>
  <si>
    <t>BARNSLEY HOSPITALS</t>
  </si>
  <si>
    <t>RFR</t>
  </si>
  <si>
    <t>RFRDR</t>
  </si>
  <si>
    <t>DONCASTER &amp; BASSETLAW HOSPITALS</t>
  </si>
  <si>
    <t>CHELSEA &amp; WESTMINSTER HOSPITAL</t>
  </si>
  <si>
    <t>Vincent Square Clinic</t>
  </si>
  <si>
    <t>RFRPA</t>
  </si>
  <si>
    <t>ROTHERHAM DISTRICT GENERAL HOSPITAL</t>
  </si>
  <si>
    <t>CHILD &amp; ADOLESCENT PSYCHIATRY</t>
  </si>
  <si>
    <t>Collingham Gardens</t>
  </si>
  <si>
    <t>RFSAC</t>
  </si>
  <si>
    <t>BUXTON HOSPITAL</t>
  </si>
  <si>
    <t>RFS</t>
  </si>
  <si>
    <t>Coombe Wood</t>
  </si>
  <si>
    <t>RFSDA</t>
  </si>
  <si>
    <t>CHESTERFIELD ROYAL HOSPITAL</t>
  </si>
  <si>
    <t>FAIRLIGHT AVENUE COMMUNITY REHABILITATION UNIT</t>
  </si>
  <si>
    <t>Fairlight Avenue</t>
  </si>
  <si>
    <t>RFSDL</t>
  </si>
  <si>
    <t>FOLJAMBE ROAD</t>
  </si>
  <si>
    <t>Colne Ward</t>
  </si>
  <si>
    <t>RFSAD</t>
  </si>
  <si>
    <t>SCARSDALE HOSPITAL</t>
  </si>
  <si>
    <t>Crane Ward</t>
  </si>
  <si>
    <t>RFSAB</t>
  </si>
  <si>
    <t>WHITWORTH HOSPITAL</t>
  </si>
  <si>
    <t>Frays Ward</t>
  </si>
  <si>
    <t>RGDT1</t>
  </si>
  <si>
    <t>ACOMB GARTH</t>
  </si>
  <si>
    <t>RGD</t>
  </si>
  <si>
    <t>Hawthorne Int. Care</t>
  </si>
  <si>
    <t>RGDAH</t>
  </si>
  <si>
    <t>ALPHA HOSPITAL BURY</t>
  </si>
  <si>
    <t>Oak Tree Ward</t>
  </si>
  <si>
    <t>RGDA0</t>
  </si>
  <si>
    <t>ARMLEY GRANGE</t>
  </si>
  <si>
    <t>HORTON HAVEN</t>
  </si>
  <si>
    <t>Ascot Villa</t>
  </si>
  <si>
    <t>RGD10</t>
  </si>
  <si>
    <t>ASKET CROFT</t>
  </si>
  <si>
    <t>Birch Villa</t>
  </si>
  <si>
    <t>RGDAP</t>
  </si>
  <si>
    <t>ASKET HOUSE</t>
  </si>
  <si>
    <t>Rushett House</t>
  </si>
  <si>
    <t>RGDBL</t>
  </si>
  <si>
    <t>BECKLIN CENTRE</t>
  </si>
  <si>
    <t>Westfield House</t>
  </si>
  <si>
    <t>RGDT3</t>
  </si>
  <si>
    <t>Eastlake Ward</t>
  </si>
  <si>
    <t>RGDVX</t>
  </si>
  <si>
    <t>CATTERICK GARRISON</t>
  </si>
  <si>
    <t>Ellington Ward</t>
  </si>
  <si>
    <t>RGD21</t>
  </si>
  <si>
    <t>CHAPEL ALLERTON HOSPITAL</t>
  </si>
  <si>
    <t>Ferneley Ward</t>
  </si>
  <si>
    <t>RGD48</t>
  </si>
  <si>
    <t>CHILD AND FAMILY PSYCHIATRIC UNIT</t>
  </si>
  <si>
    <t>ROXBOURNE HOSPITAL</t>
  </si>
  <si>
    <t>Roxbourne Lodge</t>
  </si>
  <si>
    <t>RGDT5</t>
  </si>
  <si>
    <t>CLIFTON HOUSE</t>
  </si>
  <si>
    <t>ST CHARLES HOSPITAL</t>
  </si>
  <si>
    <t>Amazon Ward</t>
  </si>
  <si>
    <t>RGD24</t>
  </si>
  <si>
    <t>CROOKED ACRES</t>
  </si>
  <si>
    <t>Danube Ward</t>
  </si>
  <si>
    <t>RGDTL</t>
  </si>
  <si>
    <t>CYGNET HOSPITAL BECKTON</t>
  </si>
  <si>
    <t>Ganges Ward</t>
  </si>
  <si>
    <t>RGDCY</t>
  </si>
  <si>
    <t>CYGNET HOSPITAL BIERLEY</t>
  </si>
  <si>
    <t>Kershaw Ward</t>
  </si>
  <si>
    <t>RGDCW</t>
  </si>
  <si>
    <t>CYGNET HOSPITAL WYKE</t>
  </si>
  <si>
    <t>Nile Ward</t>
  </si>
  <si>
    <t>RGDGF</t>
  </si>
  <si>
    <t>FARSLEY</t>
  </si>
  <si>
    <t>Redwood Ward</t>
  </si>
  <si>
    <t>RGDT8</t>
  </si>
  <si>
    <t>FIELD VIEW</t>
  </si>
  <si>
    <t>Shannon Ward</t>
  </si>
  <si>
    <t>RGDE3</t>
  </si>
  <si>
    <t>JOSEPH'S WELL</t>
  </si>
  <si>
    <t>RGD52</t>
  </si>
  <si>
    <t>LABURNUM COTTAGE</t>
  </si>
  <si>
    <t>RGD03</t>
  </si>
  <si>
    <t>LEEDS GENERAL INFIRMARY</t>
  </si>
  <si>
    <t>Rochester East</t>
  </si>
  <si>
    <t>RGDT9</t>
  </si>
  <si>
    <t>LIME TREES</t>
  </si>
  <si>
    <t>Rochester West</t>
  </si>
  <si>
    <t>RGD0A</t>
  </si>
  <si>
    <t>THE GORDON HOSPITAL</t>
  </si>
  <si>
    <t>Ebury Ward</t>
  </si>
  <si>
    <t>RGDDD</t>
  </si>
  <si>
    <t>MAWCROFT GRANGE</t>
  </si>
  <si>
    <t>Gerrard Ward</t>
  </si>
  <si>
    <t>RGDVC</t>
  </si>
  <si>
    <t>MEADOWFIELDS CUE</t>
  </si>
  <si>
    <t>Vincent Ward</t>
  </si>
  <si>
    <t>RGDV1</t>
  </si>
  <si>
    <t>MH IN-REACH (ASKHAM)</t>
  </si>
  <si>
    <t>TOPAS</t>
  </si>
  <si>
    <t>Topas</t>
  </si>
  <si>
    <t>RGDV2</t>
  </si>
  <si>
    <t>MH IN-REACH (NORTHALLERTON)</t>
  </si>
  <si>
    <t>WINDSOR INTERMEDIATE CARE UNIT (WICU)</t>
  </si>
  <si>
    <t>Windsor ICU</t>
  </si>
  <si>
    <t>RGDVE</t>
  </si>
  <si>
    <t>MILL LODGE COMMUNITY UNIT</t>
  </si>
  <si>
    <t>ATHLONE HOUSE CARE HOME                   </t>
  </si>
  <si>
    <t>Ahlone Rehab</t>
  </si>
  <si>
    <t>RGD76</t>
  </si>
  <si>
    <t>MILLSIDE CUE</t>
  </si>
  <si>
    <t>Jade</t>
  </si>
  <si>
    <t>RGDAB</t>
  </si>
  <si>
    <t>NEWSAM CENTRE</t>
  </si>
  <si>
    <t>Adams</t>
  </si>
  <si>
    <t>RGDED</t>
  </si>
  <si>
    <t>NEWTON LODGE SECURE UNIT</t>
  </si>
  <si>
    <t>Marjory Warren</t>
  </si>
  <si>
    <t>RGDSR</t>
  </si>
  <si>
    <t>NSCAP</t>
  </si>
  <si>
    <t>HEATHLAND COURT CARE HOME</t>
  </si>
  <si>
    <t>RGDT2</t>
  </si>
  <si>
    <t>OAK RISE</t>
  </si>
  <si>
    <t>PRINCESS LOUISE NURSING HOME</t>
  </si>
  <si>
    <t>Alexa Rehab (PLK)</t>
  </si>
  <si>
    <t>RGDSC</t>
  </si>
  <si>
    <t>PARKSIDE GREEN</t>
  </si>
  <si>
    <t>CHELSEA AND WESTMINSTER HOSPITAL - RQM01</t>
  </si>
  <si>
    <t>AAU</t>
  </si>
  <si>
    <t>RGDPL</t>
  </si>
  <si>
    <t>PARKSIDE LODGE</t>
  </si>
  <si>
    <t>Annie Zunz</t>
  </si>
  <si>
    <t>RGDVG</t>
  </si>
  <si>
    <t>PEPPERMILL COURT</t>
  </si>
  <si>
    <t>Apollo</t>
  </si>
  <si>
    <t>RGDD0</t>
  </si>
  <si>
    <t>PERSONALITY DISORDERS UNIT</t>
  </si>
  <si>
    <t>Burns Unit</t>
  </si>
  <si>
    <t>RGD08</t>
  </si>
  <si>
    <t>PONTEFRACT GENERAL INFIRMARY</t>
  </si>
  <si>
    <t>Chelsea Wing</t>
  </si>
  <si>
    <t>RGDVH</t>
  </si>
  <si>
    <t>RED ROOFS</t>
  </si>
  <si>
    <t>David Erskine</t>
  </si>
  <si>
    <t>RGDM0</t>
  </si>
  <si>
    <t>RIPON COMMUNITY HOSPITAL</t>
  </si>
  <si>
    <t>David Evans</t>
  </si>
  <si>
    <t>RGDVV</t>
  </si>
  <si>
    <t>RUTSON HOSPITAL</t>
  </si>
  <si>
    <t>Edgar Horne</t>
  </si>
  <si>
    <t>RGDV4</t>
  </si>
  <si>
    <t>RYEDALE COUNSELLING</t>
  </si>
  <si>
    <t>RGDE7</t>
  </si>
  <si>
    <t>SEACROFT HOSPTIAL WARD J</t>
  </si>
  <si>
    <t>Jupiter</t>
  </si>
  <si>
    <t>RGDHB</t>
  </si>
  <si>
    <t>SEACROFT ONE STOP SHOP</t>
  </si>
  <si>
    <t>Lord Wigram</t>
  </si>
  <si>
    <t>RGDVP</t>
  </si>
  <si>
    <t>SELBY WAR MEMORIAL HOSPITAL</t>
  </si>
  <si>
    <t>Maternity</t>
  </si>
  <si>
    <t>RGD96</t>
  </si>
  <si>
    <t>ST GEORGE'S CRYPT</t>
  </si>
  <si>
    <t>Mercury</t>
  </si>
  <si>
    <t>RGD12</t>
  </si>
  <si>
    <t>ST JAMES'S UNIVERSITY HOSPITAL</t>
  </si>
  <si>
    <t>Nell Gwynne</t>
  </si>
  <si>
    <t>RGD17</t>
  </si>
  <si>
    <t>Neptune</t>
  </si>
  <si>
    <t>RGDVJ</t>
  </si>
  <si>
    <t>ST. ANDREW'S COUNSELLING &amp; PSYCHOTHERAPY UNIT</t>
  </si>
  <si>
    <t>RGDE5</t>
  </si>
  <si>
    <t>TEMPLARS CROFT</t>
  </si>
  <si>
    <t>Nightingale</t>
  </si>
  <si>
    <t>RGD64</t>
  </si>
  <si>
    <t>THE BEECHES</t>
  </si>
  <si>
    <t>Rainsford Molem</t>
  </si>
  <si>
    <t>RGD05</t>
  </si>
  <si>
    <t>Ron Johnson</t>
  </si>
  <si>
    <t>RGD44</t>
  </si>
  <si>
    <t>THE OVAL</t>
  </si>
  <si>
    <t>St Mary Abbots</t>
  </si>
  <si>
    <t>RGD75</t>
  </si>
  <si>
    <t>TOWNGATE HOUSE</t>
  </si>
  <si>
    <t>WEST MIDDLESEX UNIVERSITY HOSPITAL</t>
  </si>
  <si>
    <t>RGD07</t>
  </si>
  <si>
    <t>WHARFEDALE GENERAL HOSPITAL</t>
  </si>
  <si>
    <t>Crane</t>
  </si>
  <si>
    <t>RGDVW</t>
  </si>
  <si>
    <t>WHITBY HOSPITAL</t>
  </si>
  <si>
    <t>RGDVA</t>
  </si>
  <si>
    <t>WHITE HORSE VIEW</t>
  </si>
  <si>
    <t>Kew</t>
  </si>
  <si>
    <t>RGDVM</t>
  </si>
  <si>
    <t>WORSLEY COURT</t>
  </si>
  <si>
    <t>Lampton</t>
  </si>
  <si>
    <t>RGDVQ</t>
  </si>
  <si>
    <t>YORK DISTRICT HOSPITAL</t>
  </si>
  <si>
    <t>Marble Hill 1</t>
  </si>
  <si>
    <t>RGD72</t>
  </si>
  <si>
    <t>YORK TOWERS</t>
  </si>
  <si>
    <t>Marble Hill 2</t>
  </si>
  <si>
    <t>RGM21</t>
  </si>
  <si>
    <t>ROYAL PAPWORTH HOSPITAL</t>
  </si>
  <si>
    <t>RGM</t>
  </si>
  <si>
    <t>RGN90</t>
  </si>
  <si>
    <t>HINCHINGBROOKE HOSPITAL</t>
  </si>
  <si>
    <t>RGN</t>
  </si>
  <si>
    <t>MAU</t>
  </si>
  <si>
    <t>RGN80</t>
  </si>
  <si>
    <t>PETERBOROUGH CITY HOSPITAL</t>
  </si>
  <si>
    <t>Osterley 1</t>
  </si>
  <si>
    <t>RGN49</t>
  </si>
  <si>
    <t>STAMFORD AND RUTLAND HOSPITAL</t>
  </si>
  <si>
    <t>Osterley 2</t>
  </si>
  <si>
    <t>RGN95</t>
  </si>
  <si>
    <t>THE HUNTINGDON NHS TREATMENT CENTRE</t>
  </si>
  <si>
    <t>Richmond</t>
  </si>
  <si>
    <t>RGP73</t>
  </si>
  <si>
    <t>BECCLES AND DISTRICT HOSPITAL</t>
  </si>
  <si>
    <t>RGP</t>
  </si>
  <si>
    <t>Special Care Baby Unit</t>
  </si>
  <si>
    <t>RGP75</t>
  </si>
  <si>
    <t>JAMES PAGET UNIVERSITY HOSPITAL</t>
  </si>
  <si>
    <t>Starlight</t>
  </si>
  <si>
    <t>RGP72</t>
  </si>
  <si>
    <t>LOWESTOFT HOSPITAL</t>
  </si>
  <si>
    <t>Syon 1</t>
  </si>
  <si>
    <t>RGP77</t>
  </si>
  <si>
    <t>NORTHGATE HOSPITAL</t>
  </si>
  <si>
    <t>Syon 2</t>
  </si>
  <si>
    <t>RGP82</t>
  </si>
  <si>
    <t>PATRICK STEAD HOSPITAL</t>
  </si>
  <si>
    <t>ANCORA HOUSE</t>
  </si>
  <si>
    <t>RGP83</t>
  </si>
  <si>
    <t>SOUTHWOLD HOSPITAL</t>
  </si>
  <si>
    <t>Indigo</t>
  </si>
  <si>
    <t>RGQ03</t>
  </si>
  <si>
    <t>RGQ</t>
  </si>
  <si>
    <t>BOWMERE HOSPITAL</t>
  </si>
  <si>
    <t>RGQ78</t>
  </si>
  <si>
    <t>RGQ05</t>
  </si>
  <si>
    <t>RGQ02</t>
  </si>
  <si>
    <t>THE IPSWICH HOSPITAL NHS TRUST</t>
  </si>
  <si>
    <t>RGR62</t>
  </si>
  <si>
    <t>GROVE LANE SURGERY</t>
  </si>
  <si>
    <t>RGR</t>
  </si>
  <si>
    <t>Rosewood</t>
  </si>
  <si>
    <t>RGR99</t>
  </si>
  <si>
    <t>THINGOE HOUSE</t>
  </si>
  <si>
    <t>Willow PICU</t>
  </si>
  <si>
    <t>RGR50</t>
  </si>
  <si>
    <t>WEST SUFFOLK HOSPITAL</t>
  </si>
  <si>
    <t>CLATTERBRIDGE HOSPITAL PSYCH SERVICES</t>
  </si>
  <si>
    <t>Brackendale</t>
  </si>
  <si>
    <t>RGT01</t>
  </si>
  <si>
    <t>RGT</t>
  </si>
  <si>
    <t>Brooklands</t>
  </si>
  <si>
    <t>RGT48</t>
  </si>
  <si>
    <t>NEWMARKET HOSPITAL</t>
  </si>
  <si>
    <t>Lakefield</t>
  </si>
  <si>
    <t>RGT32</t>
  </si>
  <si>
    <t>Meadowbank</t>
  </si>
  <si>
    <t>RGT49</t>
  </si>
  <si>
    <t>ROYSTON HOSPITAL</t>
  </si>
  <si>
    <t>Oaktrees</t>
  </si>
  <si>
    <t>RGT50</t>
  </si>
  <si>
    <t>EASTWAY INPATIENTS</t>
  </si>
  <si>
    <t>Eastway A&amp;T</t>
  </si>
  <si>
    <t>RH5E6</t>
  </si>
  <si>
    <t>BARNFIELD UNIT (MINEHEAD DAY HOSPITAL)</t>
  </si>
  <si>
    <t>RH5</t>
  </si>
  <si>
    <t>MACCLESFIELD MENTAL HEALTH</t>
  </si>
  <si>
    <t>Adelphi</t>
  </si>
  <si>
    <t>RH590</t>
  </si>
  <si>
    <t>BLACK SWAN</t>
  </si>
  <si>
    <t>Bollin</t>
  </si>
  <si>
    <t>RH5K6</t>
  </si>
  <si>
    <t>BRIDGWATER COMMUNITY HOSPITAL</t>
  </si>
  <si>
    <t>Croft</t>
  </si>
  <si>
    <t>RH5F3</t>
  </si>
  <si>
    <t>BRIDGWATER HOSPITAL</t>
  </si>
  <si>
    <t>MARY DENDY UNIT</t>
  </si>
  <si>
    <t>Alderley Unit</t>
  </si>
  <si>
    <t>RH5E1</t>
  </si>
  <si>
    <t>BROADWAY REHABILITATION SERVICE (ASH WARD)</t>
  </si>
  <si>
    <t>Saddlebridge</t>
  </si>
  <si>
    <t>RH5D1</t>
  </si>
  <si>
    <t>BROADWAY REHABILITATION SERVICE (WILLOW WARD)</t>
  </si>
  <si>
    <t>ROSEMOUNT</t>
  </si>
  <si>
    <t>Greenways A&amp;T</t>
  </si>
  <si>
    <t>RH5F4</t>
  </si>
  <si>
    <t>BURNHAM ON SEA WAR MEMORIAL HOSPITAL</t>
  </si>
  <si>
    <t>ASHOVER</t>
  </si>
  <si>
    <t>RH5C7</t>
  </si>
  <si>
    <t>BURTONS ORCHARD</t>
  </si>
  <si>
    <t>BARNES</t>
  </si>
  <si>
    <t>RH595</t>
  </si>
  <si>
    <t>CEDAR LODGE</t>
  </si>
  <si>
    <t>CBC</t>
  </si>
  <si>
    <t>RH5F2</t>
  </si>
  <si>
    <t>CHARD HOSPITAL</t>
  </si>
  <si>
    <t>DEVONSHIRE</t>
  </si>
  <si>
    <t>RH596</t>
  </si>
  <si>
    <t>CHEDDON LODGE</t>
  </si>
  <si>
    <t>DURRANT</t>
  </si>
  <si>
    <t>RH5F9</t>
  </si>
  <si>
    <t>CREWKERNE HOSPITAL</t>
  </si>
  <si>
    <t>EASTWOOD</t>
  </si>
  <si>
    <t>RH5G3</t>
  </si>
  <si>
    <t>DENE BARTON COMMUNITY UNIT</t>
  </si>
  <si>
    <t>ELMTON</t>
  </si>
  <si>
    <t>RH5G5</t>
  </si>
  <si>
    <t>EMU</t>
  </si>
  <si>
    <t>RH5H3</t>
  </si>
  <si>
    <t>GLASTONBURY PCDS</t>
  </si>
  <si>
    <t>HASLAND</t>
  </si>
  <si>
    <t>RH576</t>
  </si>
  <si>
    <t>HOLFORD</t>
  </si>
  <si>
    <t>HDU</t>
  </si>
  <si>
    <t>RH5A4</t>
  </si>
  <si>
    <t>INTERSTEP CYBERCAFE</t>
  </si>
  <si>
    <t>RH508</t>
  </si>
  <si>
    <t>MAGNOLIA</t>
  </si>
  <si>
    <t>MANVERS</t>
  </si>
  <si>
    <t>RH5F5</t>
  </si>
  <si>
    <t>MINEHEAD COMMUNITY HOSPITAL</t>
  </si>
  <si>
    <t>MARKHAM</t>
  </si>
  <si>
    <t>RH5D3</t>
  </si>
  <si>
    <t>OLDER PERSONS (CRANLEIGH)</t>
  </si>
  <si>
    <t>MURPHY</t>
  </si>
  <si>
    <t>RH563</t>
  </si>
  <si>
    <t>PYRLAND</t>
  </si>
  <si>
    <t>RH589</t>
  </si>
  <si>
    <t>RIDLEY DAY HOSPITAL</t>
  </si>
  <si>
    <t>NNU</t>
  </si>
  <si>
    <t>RH572</t>
  </si>
  <si>
    <t>PEARSON</t>
  </si>
  <si>
    <t>RH536</t>
  </si>
  <si>
    <t>RYDON</t>
  </si>
  <si>
    <t>RIDGEWAY</t>
  </si>
  <si>
    <t>RH5F7</t>
  </si>
  <si>
    <t>ROBINSON</t>
  </si>
  <si>
    <t>RH5G1</t>
  </si>
  <si>
    <t>SOUTH PETHERTON HOSPITAL</t>
  </si>
  <si>
    <t>TRINITY</t>
  </si>
  <si>
    <t>RH5H5</t>
  </si>
  <si>
    <t>ST ANDREWS</t>
  </si>
  <si>
    <t>BODMIN HOSPITAL</t>
  </si>
  <si>
    <t>Anchor</t>
  </si>
  <si>
    <t>RH5D2</t>
  </si>
  <si>
    <t>TAUNTON ADULT</t>
  </si>
  <si>
    <t>Harbour</t>
  </si>
  <si>
    <t>RH581</t>
  </si>
  <si>
    <t>THE BRIDGE</t>
  </si>
  <si>
    <t>CAMBORNE REDRUTH COMMUNITY HOSPITAL</t>
  </si>
  <si>
    <t>Lamorna</t>
  </si>
  <si>
    <t>RH5H2</t>
  </si>
  <si>
    <t>THE LODGE (EVERGREEN)</t>
  </si>
  <si>
    <t>Lanyon</t>
  </si>
  <si>
    <t>RH526</t>
  </si>
  <si>
    <t>THE TOWER BISHOPS LYDEARD</t>
  </si>
  <si>
    <t>FALMOUTH HOSPITAL</t>
  </si>
  <si>
    <t>Boscawen</t>
  </si>
  <si>
    <t>RH551</t>
  </si>
  <si>
    <t>THE TOWER WIVELISCOMBE</t>
  </si>
  <si>
    <t>GARNER INPATIENTS</t>
  </si>
  <si>
    <t>Garner</t>
  </si>
  <si>
    <t>RH5F1</t>
  </si>
  <si>
    <t>WELLINGTON &amp; DISTRICT COTTAGE HOSPITAL</t>
  </si>
  <si>
    <t>HELSTON HOSPITAL</t>
  </si>
  <si>
    <t>Lismore</t>
  </si>
  <si>
    <t>RH5D8</t>
  </si>
  <si>
    <t>WESSEX HOUSE</t>
  </si>
  <si>
    <t>INPATIENTS BODMIN</t>
  </si>
  <si>
    <t>Bowman</t>
  </si>
  <si>
    <t>RH5F8</t>
  </si>
  <si>
    <t>WEST MENDIP COMMUNITY HOSPITAL</t>
  </si>
  <si>
    <t>Fettle</t>
  </si>
  <si>
    <t>RH5F6</t>
  </si>
  <si>
    <t>WILLITON HOSPITAL</t>
  </si>
  <si>
    <t>Fletcher</t>
  </si>
  <si>
    <t>RH5C4</t>
  </si>
  <si>
    <t>WILLOWBANK DAY HOSPITAL</t>
  </si>
  <si>
    <t>Harvest</t>
  </si>
  <si>
    <t>RH5G2</t>
  </si>
  <si>
    <t>WINCANTON COMMUNITY HOSPITAL</t>
  </si>
  <si>
    <t>INPATIENTS LONGREACH</t>
  </si>
  <si>
    <t>Carbis</t>
  </si>
  <si>
    <t>RH5K7</t>
  </si>
  <si>
    <t>WOODLANDS</t>
  </si>
  <si>
    <t>Cove</t>
  </si>
  <si>
    <t>RH591</t>
  </si>
  <si>
    <t>WYVERN LINK</t>
  </si>
  <si>
    <t>Perran</t>
  </si>
  <si>
    <t>RH857</t>
  </si>
  <si>
    <t>RH8</t>
  </si>
  <si>
    <t>LAUNCESTON HOSPITAL</t>
  </si>
  <si>
    <t>Launceston Inpatients</t>
  </si>
  <si>
    <t>RH884</t>
  </si>
  <si>
    <t>EXETER NUFFIELD HOSPITAL</t>
  </si>
  <si>
    <t>LISKEARD COMMUNITY HOSPITAL</t>
  </si>
  <si>
    <t>Oak</t>
  </si>
  <si>
    <t>RH858</t>
  </si>
  <si>
    <t>RH802</t>
  </si>
  <si>
    <t>HEAVITREE HOSPITAL</t>
  </si>
  <si>
    <t>NEWQUAY HOSPITAL</t>
  </si>
  <si>
    <t>Newquay Inpatients</t>
  </si>
  <si>
    <t>RH880</t>
  </si>
  <si>
    <t>ST AUSTELL COMMUNITY HOSPITAL</t>
  </si>
  <si>
    <t>Harold White</t>
  </si>
  <si>
    <t>RH801</t>
  </si>
  <si>
    <t>ROYAL DEVON AND EXETER HOSPITAL (WONFORD)</t>
  </si>
  <si>
    <t>Heligan</t>
  </si>
  <si>
    <t>RH809</t>
  </si>
  <si>
    <t>SCOTT HOSPITAL</t>
  </si>
  <si>
    <t>St. Marys Inpatients</t>
  </si>
  <si>
    <t>RH853</t>
  </si>
  <si>
    <t>Stratton Inpatients</t>
  </si>
  <si>
    <t>RH878</t>
  </si>
  <si>
    <t>TORBAY DISTRICT GENERAL HOSPITAL</t>
  </si>
  <si>
    <t>COUNTESS OF CHESTER HOSPITAL</t>
  </si>
  <si>
    <t>Acute Medical Unit (Ward 47)</t>
  </si>
  <si>
    <t>RH859</t>
  </si>
  <si>
    <t>VICTORIA HOSPITAL (SIDMOUTH)</t>
  </si>
  <si>
    <t>Critical Care</t>
  </si>
  <si>
    <t>RHAE4</t>
  </si>
  <si>
    <t>APAS</t>
  </si>
  <si>
    <t>RHA</t>
  </si>
  <si>
    <t>Maternity Suite</t>
  </si>
  <si>
    <t>RHAAR</t>
  </si>
  <si>
    <t>ARNOLD LODGE REGIONAL SECURE UNIT</t>
  </si>
  <si>
    <t>RHAFJ</t>
  </si>
  <si>
    <t>ASHFIELD COMMUNITY HOSPITAL</t>
  </si>
  <si>
    <t>Renal Unit (Care)</t>
  </si>
  <si>
    <t>RHAFP</t>
  </si>
  <si>
    <t>ASHFIELD HEALTH VILLAGE</t>
  </si>
  <si>
    <t>Ward 29 &amp; 30 Childrens Unit</t>
  </si>
  <si>
    <t>RHACX</t>
  </si>
  <si>
    <t>ASHFIELD/MANSFIELD CLDT</t>
  </si>
  <si>
    <t>Ward 33 Trinity Ward</t>
  </si>
  <si>
    <t>RHAD2</t>
  </si>
  <si>
    <t>BARNBY GATE</t>
  </si>
  <si>
    <t>Ward 34 Priory Ward</t>
  </si>
  <si>
    <t xml:space="preserve">RHAA0 </t>
  </si>
  <si>
    <t>BASSETLAW HOSPICE</t>
  </si>
  <si>
    <t>Ward 41</t>
  </si>
  <si>
    <t>RHAAA</t>
  </si>
  <si>
    <t>BASSETLAW HOSPITAL</t>
  </si>
  <si>
    <t>Ward 42 Cathedral Ward</t>
  </si>
  <si>
    <t>RHAW6</t>
  </si>
  <si>
    <t>BASSETLAW MHSOP (RHAW6) - RX</t>
  </si>
  <si>
    <t>Ward 43 Meadows Ward</t>
  </si>
  <si>
    <t>RHAYL</t>
  </si>
  <si>
    <t>BASSETLAW MHSOP-RX</t>
  </si>
  <si>
    <t>Ward 44 Bridge Ward</t>
  </si>
  <si>
    <t>RHAC7</t>
  </si>
  <si>
    <t>BRIDEWELL CUSTODY SUITE</t>
  </si>
  <si>
    <t>Ward 45 Palace Ward</t>
  </si>
  <si>
    <t>RHAPK</t>
  </si>
  <si>
    <t>BROOMHILL HOUSE</t>
  </si>
  <si>
    <t>Ward 48 Northgate Ward</t>
  </si>
  <si>
    <t>RHALT</t>
  </si>
  <si>
    <t>BULWELL RIVERSIDE</t>
  </si>
  <si>
    <t>Ward 49 Foregate Ward</t>
  </si>
  <si>
    <t>RHAJ1</t>
  </si>
  <si>
    <t>BURDEN CRESCENT</t>
  </si>
  <si>
    <t>Ward 50</t>
  </si>
  <si>
    <t>RHAFL</t>
  </si>
  <si>
    <t>CEDARS REHABILITATION UNIT</t>
  </si>
  <si>
    <t>Ward 51</t>
  </si>
  <si>
    <t>RHAMD</t>
  </si>
  <si>
    <t>CENTRAL NOTTINGHAMSHIRE MIND</t>
  </si>
  <si>
    <t>Ward 52</t>
  </si>
  <si>
    <t>RHAAT</t>
  </si>
  <si>
    <t>CHILD &amp; FAMILY THERAPY UNIT (NEWARK &amp; SHERWOOD)</t>
  </si>
  <si>
    <t>Ward 53</t>
  </si>
  <si>
    <t>RHAYD</t>
  </si>
  <si>
    <t>CITY PROBATION SMT - RX</t>
  </si>
  <si>
    <t>Ward 54</t>
  </si>
  <si>
    <t>RHAPL</t>
  </si>
  <si>
    <t>COAL AUTHORITY BUILDING</t>
  </si>
  <si>
    <t>Ward 60 Haematology Oncology Suite</t>
  </si>
  <si>
    <t>RHAAQ</t>
  </si>
  <si>
    <t>COMMUNITY IN-REACH</t>
  </si>
  <si>
    <t>ELLESMERE PORT HOSPITAL</t>
  </si>
  <si>
    <t>Bluebell Unit</t>
  </si>
  <si>
    <t>RHA20</t>
  </si>
  <si>
    <t>COUNTY HEALTH PARTNERSHIPS</t>
  </si>
  <si>
    <t>Poppy Unit</t>
  </si>
  <si>
    <t>RHAYM</t>
  </si>
  <si>
    <t>COUNTY SOUTH PROBABION SMT - RX</t>
  </si>
  <si>
    <t>BISHOP AUCKLAND HOSPITAL</t>
  </si>
  <si>
    <t>Ward 16 BAGH [0249]</t>
  </si>
  <si>
    <t>RHAER</t>
  </si>
  <si>
    <t>DERWENT UNIT</t>
  </si>
  <si>
    <t>Ward 18 BAGH [1409]</t>
  </si>
  <si>
    <t>RHAG1</t>
  </si>
  <si>
    <t>FOUR SEASONS - ARNOLD</t>
  </si>
  <si>
    <t>Ward 4 Stroke Rehab Unit BAGH (0248)</t>
  </si>
  <si>
    <t>RHACL</t>
  </si>
  <si>
    <t>GEDLING COMM LRNG DISAB SERV</t>
  </si>
  <si>
    <t>Ward 6 BAGH [0243]</t>
  </si>
  <si>
    <t>RHATX</t>
  </si>
  <si>
    <t>GREENWOOD AND SNEINTON FMC</t>
  </si>
  <si>
    <t>CHESTER LE STREET HOSPITAL</t>
  </si>
  <si>
    <t>Ward 1 C-L-S [0307]</t>
  </si>
  <si>
    <t>RHA7Q</t>
  </si>
  <si>
    <t>HARWORTH &amp; BIRCOTES</t>
  </si>
  <si>
    <t>DARLINGTON MEMORIAL HOSPITAL</t>
  </si>
  <si>
    <t>AMU DMH (1203)</t>
  </si>
  <si>
    <t>RHAG0</t>
  </si>
  <si>
    <t>HEALTH POINT</t>
  </si>
  <si>
    <t>CCU DMH [0202]</t>
  </si>
  <si>
    <t>RHAFQ</t>
  </si>
  <si>
    <t>HEATHCOAT BUILDINGS</t>
  </si>
  <si>
    <t>Critical Care DMH (1619)</t>
  </si>
  <si>
    <t>RHABZ</t>
  </si>
  <si>
    <t>HEATHERDENE</t>
  </si>
  <si>
    <t>Orthopaedic Unit DMH (1402)</t>
  </si>
  <si>
    <t>RHANM</t>
  </si>
  <si>
    <t>HIGHBURY HOSPITAL</t>
  </si>
  <si>
    <t>SCBU DMH [2203]</t>
  </si>
  <si>
    <t>HOPEWOOD</t>
  </si>
  <si>
    <t>Ward 21 DMH [2201]</t>
  </si>
  <si>
    <t>RHAG4</t>
  </si>
  <si>
    <t>JOHN EASTWOOD HOSPICE</t>
  </si>
  <si>
    <t>Ward 31 DMH (1204)</t>
  </si>
  <si>
    <t>RHAGX</t>
  </si>
  <si>
    <t>KINGS MILL HOSPITAL</t>
  </si>
  <si>
    <t>Ward 32 DMH (1205)</t>
  </si>
  <si>
    <t>RHANN</t>
  </si>
  <si>
    <t>LINGS BAR HOSPITAL</t>
  </si>
  <si>
    <t>Ward 41 DMH [0205]</t>
  </si>
  <si>
    <t>RHABL</t>
  </si>
  <si>
    <t>MANSFIELD COMMUNITY HOSPITAL</t>
  </si>
  <si>
    <t>Ward 42 DMH [0206]</t>
  </si>
  <si>
    <t>RHANJ</t>
  </si>
  <si>
    <t>MEADOWBANK DAY HOSPITAL</t>
  </si>
  <si>
    <t>Ward 43 DMH [0207]</t>
  </si>
  <si>
    <t>RHAEJ</t>
  </si>
  <si>
    <t>MEDENBANKS</t>
  </si>
  <si>
    <t>Ward 44 DMH [0208]</t>
  </si>
  <si>
    <t>RHABW</t>
  </si>
  <si>
    <t>MILLBROOK MENTAL HEALTH UNIT</t>
  </si>
  <si>
    <t>Ward 51 DMH (0233)</t>
  </si>
  <si>
    <t>RHAGL</t>
  </si>
  <si>
    <t>MIND</t>
  </si>
  <si>
    <t>Ward 52 DMH (0211)</t>
  </si>
  <si>
    <t>RHADD</t>
  </si>
  <si>
    <t>MINERS WELFARE ANNEXE</t>
  </si>
  <si>
    <t>Ward 61 DMH [0706]</t>
  </si>
  <si>
    <t>RHAHP</t>
  </si>
  <si>
    <t>NEWARK HOSPITAL</t>
  </si>
  <si>
    <t>Ward 62 DMH [0705]</t>
  </si>
  <si>
    <t>RHAA1</t>
  </si>
  <si>
    <t>NOOK &amp; CRANNY</t>
  </si>
  <si>
    <t>RICHARDSON COMMUNITY HOSPITAL</t>
  </si>
  <si>
    <t>C-Hosp. RCH</t>
  </si>
  <si>
    <t>RHAD4</t>
  </si>
  <si>
    <t>NORTH GATE</t>
  </si>
  <si>
    <t>SEDGEFIELD COMMUNITY HOSPITAL</t>
  </si>
  <si>
    <t>C-Hosp Sedgefield Wards</t>
  </si>
  <si>
    <t>RHAYG</t>
  </si>
  <si>
    <t>NORTH NOTTS D.A.-ASH - RX</t>
  </si>
  <si>
    <t>SHOTLEY BRIDGE HOSPITAL SITE</t>
  </si>
  <si>
    <t>Ward 2 SBH [0304]</t>
  </si>
  <si>
    <t>RHAYH</t>
  </si>
  <si>
    <t>NORTH NOTTS D.A.-MANS - RX</t>
  </si>
  <si>
    <t>UNIVERSITY HOSPITAL OF NORTH DURHAM</t>
  </si>
  <si>
    <t>Acute Cardiac Unit, UHND (0004)</t>
  </si>
  <si>
    <t>RHAYJ</t>
  </si>
  <si>
    <t>NORTH NOTTS D.A.-N/S - RX</t>
  </si>
  <si>
    <t>ITU UHND (1505)</t>
  </si>
  <si>
    <t>RHAYA</t>
  </si>
  <si>
    <t>NORTH NOTTS FACE-IT-RX</t>
  </si>
  <si>
    <t>NEONATAL UHND (0606)</t>
  </si>
  <si>
    <t>RHAYK</t>
  </si>
  <si>
    <t>NORTH NOTTS FORENSIC - RX</t>
  </si>
  <si>
    <t>SAU UHND [1106]</t>
  </si>
  <si>
    <t>RHAW9</t>
  </si>
  <si>
    <t>NORTH NOTTS LD W9 - RX</t>
  </si>
  <si>
    <t>TREETOPS UHND [0602]</t>
  </si>
  <si>
    <t>RHAYP</t>
  </si>
  <si>
    <t>NORTH NOTTS LD YP - RX</t>
  </si>
  <si>
    <t>Ward 1 UHND (0001)</t>
  </si>
  <si>
    <t>RHAYW</t>
  </si>
  <si>
    <t>NORTH NOTTS LD YW - RX</t>
  </si>
  <si>
    <t>Ward 10 UHND [0603]</t>
  </si>
  <si>
    <t>RHAYX</t>
  </si>
  <si>
    <t>NORTH NOTTS LD YX - RX</t>
  </si>
  <si>
    <t>Ward 12 Orthopaedic Unit UHND (1303)</t>
  </si>
  <si>
    <t>RHAW0</t>
  </si>
  <si>
    <t>NORTH NOTTS MHSOP W0-RX</t>
  </si>
  <si>
    <t>Ward 14 UHND [0005]</t>
  </si>
  <si>
    <t>RHAW1</t>
  </si>
  <si>
    <t>NORTH NOTTS MHSOP W1-RX</t>
  </si>
  <si>
    <t>Ward 15 UHND [1305]</t>
  </si>
  <si>
    <t>RHAW2</t>
  </si>
  <si>
    <t>NORTH NOTTS MHSOP W2-RX</t>
  </si>
  <si>
    <t>WARD 16 UHND [1105]</t>
  </si>
  <si>
    <t>RHAXN</t>
  </si>
  <si>
    <t>NORTH NOTTS MHSOP XN-RX</t>
  </si>
  <si>
    <t>Ward 2 UHND [0002]</t>
  </si>
  <si>
    <t>RHAXP</t>
  </si>
  <si>
    <t>NORTH NOTTS MHSOP XP-RX</t>
  </si>
  <si>
    <t>Ward 3 AMUSS UHND (0003)</t>
  </si>
  <si>
    <t>RHAXQ</t>
  </si>
  <si>
    <t>NORTH NOTTS MHSOP XQ-RX</t>
  </si>
  <si>
    <t>Ward 5 UHND (0300)</t>
  </si>
  <si>
    <t>RHAW8</t>
  </si>
  <si>
    <t>NORTH NOTTS MILLBROOK W8-RX</t>
  </si>
  <si>
    <t>Ward 6 UHND (0006)</t>
  </si>
  <si>
    <t>RHAXL</t>
  </si>
  <si>
    <t>NORTH NOTTS MILLBROOK XL-RX</t>
  </si>
  <si>
    <t>Ward 9 UHND [0605]</t>
  </si>
  <si>
    <t>RHAXR</t>
  </si>
  <si>
    <t>NORTH NOTTS MILLBROOK XR-RX</t>
  </si>
  <si>
    <t>WEARDALE COMMUNITY HOSPITAL</t>
  </si>
  <si>
    <t>Weardale Community Hospital (5001)</t>
  </si>
  <si>
    <t>RHAXT</t>
  </si>
  <si>
    <t>NORTH NOTTS MILLBROOK XT-RX</t>
  </si>
  <si>
    <t>ASPEN CENTRE</t>
  </si>
  <si>
    <t>Aspen Unit</t>
  </si>
  <si>
    <t>RHAXV</t>
  </si>
  <si>
    <t>NORTH NOTTS MILLBROOK XW-RX</t>
  </si>
  <si>
    <t>BROOKLANDS HOSPITAL</t>
  </si>
  <si>
    <t>Amber</t>
  </si>
  <si>
    <t>RHAXW</t>
  </si>
  <si>
    <t>Eden Unit</t>
  </si>
  <si>
    <t>RHAXX</t>
  </si>
  <si>
    <t>NORTH NOTTS MILLBROOK XX-RX</t>
  </si>
  <si>
    <t>Jade Adolescents</t>
  </si>
  <si>
    <t>RHAXY</t>
  </si>
  <si>
    <t>NORTH NOTTS MILLBROOK XY-RX</t>
  </si>
  <si>
    <t>Janet Shaw Clinic</t>
  </si>
  <si>
    <t>RHAYT</t>
  </si>
  <si>
    <t>NORTH NOTTS MILLBROOK YT - RX</t>
  </si>
  <si>
    <t>Malvern Unit</t>
  </si>
  <si>
    <t>RHAW3</t>
  </si>
  <si>
    <t>NORTH NOTTS NEWARK W3-RX</t>
  </si>
  <si>
    <t>Snowdon Unit</t>
  </si>
  <si>
    <t>RHAW4</t>
  </si>
  <si>
    <t>NORTH NOTTS NEWARK W4-RX</t>
  </si>
  <si>
    <t>ST MICHAEL'S</t>
  </si>
  <si>
    <t>Ferndale</t>
  </si>
  <si>
    <t>RHAXH</t>
  </si>
  <si>
    <t>NORTH NOTTS NEWARK-RX</t>
  </si>
  <si>
    <t>Hazelwood</t>
  </si>
  <si>
    <t>RHALB</t>
  </si>
  <si>
    <t>NOTTINGHAM CITY HOSPITAL</t>
  </si>
  <si>
    <t>Larches</t>
  </si>
  <si>
    <t>RHADH</t>
  </si>
  <si>
    <t>OPEN DOOR</t>
  </si>
  <si>
    <t>Rowans</t>
  </si>
  <si>
    <t>RHAVE</t>
  </si>
  <si>
    <t>OXFORD CORNER</t>
  </si>
  <si>
    <t>Willowvale</t>
  </si>
  <si>
    <t>RHAYQ</t>
  </si>
  <si>
    <t>OXFORD CORNER - RX</t>
  </si>
  <si>
    <t>Woodloes</t>
  </si>
  <si>
    <t>RHAE8</t>
  </si>
  <si>
    <t>PLATFORM ONE</t>
  </si>
  <si>
    <t>THE CALUDON CENTRE, COVENTRY</t>
  </si>
  <si>
    <t>Beechwood</t>
  </si>
  <si>
    <t>RHAG8</t>
  </si>
  <si>
    <t>POW!</t>
  </si>
  <si>
    <t>Hawkesbury Lodge</t>
  </si>
  <si>
    <t>RHA04</t>
  </si>
  <si>
    <t>RAMPTON HOSPITAL</t>
  </si>
  <si>
    <t>Hearsall</t>
  </si>
  <si>
    <t>RHAW7</t>
  </si>
  <si>
    <t>RECOVERY IN NOTTINGHAM-RX</t>
  </si>
  <si>
    <t>Highfield House</t>
  </si>
  <si>
    <t>RHADM</t>
  </si>
  <si>
    <t>RED ART CAFE</t>
  </si>
  <si>
    <t>Pembleton</t>
  </si>
  <si>
    <t>RHAJ9</t>
  </si>
  <si>
    <t>REES ROW</t>
  </si>
  <si>
    <t>Sherbourne</t>
  </si>
  <si>
    <t>RHA7Y</t>
  </si>
  <si>
    <t>RETFORD CENTRAL</t>
  </si>
  <si>
    <t>Stanley</t>
  </si>
  <si>
    <t>RHAAC</t>
  </si>
  <si>
    <t>RETFORD HOSPITAL</t>
  </si>
  <si>
    <t>Swanswell (Spencer)</t>
  </si>
  <si>
    <t>RHA9L</t>
  </si>
  <si>
    <t>SHERWOOD WEST (RAINWORTH)</t>
  </si>
  <si>
    <t>Westwood</t>
  </si>
  <si>
    <t>RHALC</t>
  </si>
  <si>
    <t>ST. FRANCIS UNIT</t>
  </si>
  <si>
    <t>CROYDON UNIVERSITY HOSPITAL</t>
  </si>
  <si>
    <t>Acute Medical Unit</t>
  </si>
  <si>
    <t>RHAGA</t>
  </si>
  <si>
    <t>ST. MICHAELS VIEW RH</t>
  </si>
  <si>
    <t>RHAGT</t>
  </si>
  <si>
    <t>STAUNTON LODGE</t>
  </si>
  <si>
    <t>RHAD0</t>
  </si>
  <si>
    <t>THE FOREST</t>
  </si>
  <si>
    <t>Duppas</t>
  </si>
  <si>
    <t>RHACR</t>
  </si>
  <si>
    <t>THE JOINT</t>
  </si>
  <si>
    <t>Fairfield 2</t>
  </si>
  <si>
    <t>RHARJ</t>
  </si>
  <si>
    <t>THE LEYLANDS</t>
  </si>
  <si>
    <t>Heathfield 1</t>
  </si>
  <si>
    <t>RHARX</t>
  </si>
  <si>
    <t>THE LODGES (WATHWOOD HOSPITAL)</t>
  </si>
  <si>
    <t>Heathfield 2</t>
  </si>
  <si>
    <t>RHAE2</t>
  </si>
  <si>
    <t>THE MALTINGS</t>
  </si>
  <si>
    <t>Hope</t>
  </si>
  <si>
    <t>RHAGW</t>
  </si>
  <si>
    <t>THE NEWLANDS</t>
  </si>
  <si>
    <t>ITU/HDU</t>
  </si>
  <si>
    <t>RHAFR</t>
  </si>
  <si>
    <t>THE OLD HALL</t>
  </si>
  <si>
    <t>RHAJD</t>
  </si>
  <si>
    <t>THE PASTURES</t>
  </si>
  <si>
    <t>RHAGH</t>
  </si>
  <si>
    <t>THE STABLES</t>
  </si>
  <si>
    <t>Purley 1</t>
  </si>
  <si>
    <t>RHANA</t>
  </si>
  <si>
    <t>THE WELLS ROAD CENTRE</t>
  </si>
  <si>
    <t>Purley 2</t>
  </si>
  <si>
    <t>RHAN6</t>
  </si>
  <si>
    <t>THORNEYWOOD MOUNT</t>
  </si>
  <si>
    <t>Queens 1</t>
  </si>
  <si>
    <t>RHANP</t>
  </si>
  <si>
    <t>THORNEYWOOD MOUNT SITE 2</t>
  </si>
  <si>
    <t>Queens 2</t>
  </si>
  <si>
    <t>RHAPB</t>
  </si>
  <si>
    <t>THORNEYWOOD UNIT</t>
  </si>
  <si>
    <t>Queens 3</t>
  </si>
  <si>
    <t>RHAPQ</t>
  </si>
  <si>
    <t>UNIT 2</t>
  </si>
  <si>
    <t>Reedham</t>
  </si>
  <si>
    <t>RHARA</t>
  </si>
  <si>
    <t>UNIVERSITY HOSPITAL</t>
  </si>
  <si>
    <t>Rupert Bear</t>
  </si>
  <si>
    <t>RHARY</t>
  </si>
  <si>
    <t>WATHWOOD HOSPITAL</t>
  </si>
  <si>
    <t>RHADE</t>
  </si>
  <si>
    <t>WAX CAFE</t>
  </si>
  <si>
    <t>Wandle 1</t>
  </si>
  <si>
    <t>RHM04</t>
  </si>
  <si>
    <t>COUNTESS MOUNTBATTEN HOUSE</t>
  </si>
  <si>
    <t>RHM</t>
  </si>
  <si>
    <t>Wandle 2</t>
  </si>
  <si>
    <t>RHM03</t>
  </si>
  <si>
    <t>NEW FOREST BIRTH CENTRE HEALTH AUTHORITY</t>
  </si>
  <si>
    <t>Wandle 3</t>
  </si>
  <si>
    <t>RHM12</t>
  </si>
  <si>
    <t>BRAMPTON HOSPITAL</t>
  </si>
  <si>
    <t>Brampton Hospital Ward</t>
  </si>
  <si>
    <t>RHM02</t>
  </si>
  <si>
    <t>ROYAL SOUTH HANTS HOSPITAL</t>
  </si>
  <si>
    <t>CARLETON CLINIC</t>
  </si>
  <si>
    <t>Acorn Unit</t>
  </si>
  <si>
    <t>RHM01</t>
  </si>
  <si>
    <t>Edenwood</t>
  </si>
  <si>
    <t>RHQBN</t>
  </si>
  <si>
    <t>BARNSLEY DISTRICT GENERAL HOSPITAL</t>
  </si>
  <si>
    <t>RHQ</t>
  </si>
  <si>
    <t>Hadrian Unit</t>
  </si>
  <si>
    <t>RHQNN</t>
  </si>
  <si>
    <t>Oakwood</t>
  </si>
  <si>
    <t>RHQNP</t>
  </si>
  <si>
    <t>BEECH HILL INTERMEDIATE CARE UNIT</t>
  </si>
  <si>
    <t>Rowanwood</t>
  </si>
  <si>
    <t>RHQCC</t>
  </si>
  <si>
    <t>CHARLES CLIFFORD DENTAL HOSPITAL</t>
  </si>
  <si>
    <t>Ruskin Unit</t>
  </si>
  <si>
    <t>RHQCH</t>
  </si>
  <si>
    <t>CHESTERFIELD AND NORTH DERBYSHIRE ROYAL HOSPITAL</t>
  </si>
  <si>
    <t>COCKERMOUTH COTTAGE HOSPITAL</t>
  </si>
  <si>
    <t>Cockermouth</t>
  </si>
  <si>
    <t>RHQDR</t>
  </si>
  <si>
    <t>DONCASTER ROYAL INFIRMARY</t>
  </si>
  <si>
    <t>COPELAND UNIT</t>
  </si>
  <si>
    <t>Copeland Unit</t>
  </si>
  <si>
    <t>RHQNG</t>
  </si>
  <si>
    <t>Copeland Unit: Loweswater Suite</t>
  </si>
  <si>
    <t>RHQRT</t>
  </si>
  <si>
    <t>FURNESS GENERAL HOSPITAL (MENTAL HEALTH)</t>
  </si>
  <si>
    <t>Dova Unit</t>
  </si>
  <si>
    <t>RHQHH</t>
  </si>
  <si>
    <t>ROYAL HALLAMSHIRE HOSPITAL</t>
  </si>
  <si>
    <t>Ramsey Unit</t>
  </si>
  <si>
    <t>RHQWP</t>
  </si>
  <si>
    <t>WESTON PARK HOSPITAL</t>
  </si>
  <si>
    <t>KESWICK HOSPITAL</t>
  </si>
  <si>
    <t>Keswick</t>
  </si>
  <si>
    <t>RHU10</t>
  </si>
  <si>
    <t>RHU</t>
  </si>
  <si>
    <t>PENRITH HOSPITAL</t>
  </si>
  <si>
    <t>Penrith Eden Unit</t>
  </si>
  <si>
    <t>RHU04</t>
  </si>
  <si>
    <t>PETERSFIELD COMMUNITY HOSPITAL</t>
  </si>
  <si>
    <t>WEST CUMBERLAND HOSPITAL</t>
  </si>
  <si>
    <t>Kentmere</t>
  </si>
  <si>
    <t>RHU03</t>
  </si>
  <si>
    <t>Yewdale</t>
  </si>
  <si>
    <t>RHU59</t>
  </si>
  <si>
    <t>ROYAL HOSPITAL HASLAR</t>
  </si>
  <si>
    <t>WORKINGTON COMMUNITY HOSPITAL</t>
  </si>
  <si>
    <t>Workington</t>
  </si>
  <si>
    <t>RHU26</t>
  </si>
  <si>
    <t>SALISBURY DISTRICT HOSPITAL</t>
  </si>
  <si>
    <t>DARENT VALLEY HOSPITAL</t>
  </si>
  <si>
    <t>RHU02</t>
  </si>
  <si>
    <t>RHU28</t>
  </si>
  <si>
    <t>RHW15</t>
  </si>
  <si>
    <t>ADDINGTON SCHOOL</t>
  </si>
  <si>
    <t>RHW</t>
  </si>
  <si>
    <t>Ebony</t>
  </si>
  <si>
    <t>RHW17</t>
  </si>
  <si>
    <t>BROOKFIELDS SCHOOL</t>
  </si>
  <si>
    <t>Elm Court</t>
  </si>
  <si>
    <t>RHW25</t>
  </si>
  <si>
    <t>BUPA DUNEDIN HOSPITAL</t>
  </si>
  <si>
    <t>RHW24</t>
  </si>
  <si>
    <t>CAPIO READING HOSPITAL</t>
  </si>
  <si>
    <t>RHW26</t>
  </si>
  <si>
    <t>DELLWOOD HOSPITAL</t>
  </si>
  <si>
    <t>RHW27</t>
  </si>
  <si>
    <t>DUCHESS OF KENT HOUSE</t>
  </si>
  <si>
    <t>Linden</t>
  </si>
  <si>
    <t>RHW19</t>
  </si>
  <si>
    <t>HANOVER HOUSE</t>
  </si>
  <si>
    <t>RHW30</t>
  </si>
  <si>
    <t>Maternity Staffing</t>
  </si>
  <si>
    <t>RHW28</t>
  </si>
  <si>
    <t>HORTON HOSPITAL</t>
  </si>
  <si>
    <t>RHW12</t>
  </si>
  <si>
    <t>JOHN RADCLIFFE HOSPITAL</t>
  </si>
  <si>
    <t>Palm</t>
  </si>
  <si>
    <t>RHW03</t>
  </si>
  <si>
    <t>QMH Inpatients</t>
  </si>
  <si>
    <t>RHW21</t>
  </si>
  <si>
    <t>MARY HARE GRAMMER SCHOOL</t>
  </si>
  <si>
    <t>Redwood</t>
  </si>
  <si>
    <t>RHW29</t>
  </si>
  <si>
    <t>RHW01</t>
  </si>
  <si>
    <t>ROYAL BERKSHIRE HOSPITAL</t>
  </si>
  <si>
    <t>Rowan</t>
  </si>
  <si>
    <t>RHW09</t>
  </si>
  <si>
    <t>SKIMPED HILL SURGERY</t>
  </si>
  <si>
    <t>Spruce</t>
  </si>
  <si>
    <t>RHW23</t>
  </si>
  <si>
    <t>Walnut</t>
  </si>
  <si>
    <t>RHW16</t>
  </si>
  <si>
    <t>THE AVENUE SCHOOL</t>
  </si>
  <si>
    <t>RHW18</t>
  </si>
  <si>
    <t>THE CASTLE SCHOOL</t>
  </si>
  <si>
    <t>ASH GREEN</t>
  </si>
  <si>
    <t>HILLSIDE</t>
  </si>
  <si>
    <t>RHW13</t>
  </si>
  <si>
    <t>THE WHITLEY HEALTH AND SERVICES CENTRE</t>
  </si>
  <si>
    <t>VALLEY VIEW</t>
  </si>
  <si>
    <t>RHW04</t>
  </si>
  <si>
    <t>TOWNLANDS HOSPITAL</t>
  </si>
  <si>
    <t>BABINGTON HOSPITAL</t>
  </si>
  <si>
    <t>BARON</t>
  </si>
  <si>
    <t>RHW06</t>
  </si>
  <si>
    <t>WALLINGFORD COMMUNITY HOSPITAL</t>
  </si>
  <si>
    <t>CAVENDISH HOSPITAL</t>
  </si>
  <si>
    <t>FENTON</t>
  </si>
  <si>
    <t>RHW07</t>
  </si>
  <si>
    <t>WANTAGE COMMUNITY HOSPITAL</t>
  </si>
  <si>
    <t>CLAY CROSS HOSPITAL</t>
  </si>
  <si>
    <t>ALTON</t>
  </si>
  <si>
    <t>RHW05</t>
  </si>
  <si>
    <t>ILKESTON COMMUNITY HOSPITAL</t>
  </si>
  <si>
    <t>HEANOR MANNERS</t>
  </si>
  <si>
    <t>RHW11</t>
  </si>
  <si>
    <t>HOPEWELL</t>
  </si>
  <si>
    <t>RHW14</t>
  </si>
  <si>
    <t>WHITLEY PARK INFANT SCHOOL</t>
  </si>
  <si>
    <t>RIPLEY HOSPITAL</t>
  </si>
  <si>
    <t>BUTTERLEY</t>
  </si>
  <si>
    <t>RHW22</t>
  </si>
  <si>
    <t>WINDSOR DIALYSIS CENTRE</t>
  </si>
  <si>
    <t>ST OSWALD'S</t>
  </si>
  <si>
    <t>OKEOVER</t>
  </si>
  <si>
    <t>RHW10</t>
  </si>
  <si>
    <t>WOKINGHAM HOSPITAL</t>
  </si>
  <si>
    <t>Walton Unit</t>
  </si>
  <si>
    <t>RJ100</t>
  </si>
  <si>
    <t>GUY'S AND ST THOMAS' NHS TRUST</t>
  </si>
  <si>
    <t>RJ1</t>
  </si>
  <si>
    <t>OKER</t>
  </si>
  <si>
    <t>RJ121</t>
  </si>
  <si>
    <t>GUY'S HOSPITAL</t>
  </si>
  <si>
    <t>AUDREY HOUSE RESIDENTIAL REHABILITATION</t>
  </si>
  <si>
    <t>RJ128</t>
  </si>
  <si>
    <t>KING'S COLLEGE HOSPITAL (DENMARK HILL)</t>
  </si>
  <si>
    <t>CHILD BEARING INPATIENT</t>
  </si>
  <si>
    <t>RJ122</t>
  </si>
  <si>
    <t>ST THOMAS' HOSPITAL</t>
  </si>
  <si>
    <t>CTC RESIDENTIAL REHABILITATION</t>
  </si>
  <si>
    <t>RJ231</t>
  </si>
  <si>
    <t>RJ2</t>
  </si>
  <si>
    <t>KINGSWAY CUBLEY COURT - FEMALE</t>
  </si>
  <si>
    <t>RJ230</t>
  </si>
  <si>
    <t>QUEEN MARYS HOSPITAL</t>
  </si>
  <si>
    <t>KINGSWAY CUBLEY COURT - MALE</t>
  </si>
  <si>
    <t>RJ224</t>
  </si>
  <si>
    <t>UNIVERSITY HOSPITAL LEWISHAM</t>
  </si>
  <si>
    <t>KEDLESTON UNIT</t>
  </si>
  <si>
    <t>KEDLESTON LOW SECURE UNIT</t>
  </si>
  <si>
    <t>RJ611</t>
  </si>
  <si>
    <t>RJ6</t>
  </si>
  <si>
    <t>MORTON WARD, HARTINGTON UNIT</t>
  </si>
  <si>
    <t>HARTINGTON UNIT - MORTON WARD ADULT</t>
  </si>
  <si>
    <t>RJ613</t>
  </si>
  <si>
    <t>PURLEY WAR MEMORIAL HOSPITAL</t>
  </si>
  <si>
    <t>PLEASLEY WARD, HARTINGTON UNIT</t>
  </si>
  <si>
    <t>HARTINGTON UNIT - PLEASLEY WARD ADULT</t>
  </si>
  <si>
    <t>RJ706</t>
  </si>
  <si>
    <t>BOLINGBROKE HOSPITAL</t>
  </si>
  <si>
    <t>RJ7</t>
  </si>
  <si>
    <t>RADBOURNE UNIT</t>
  </si>
  <si>
    <t>ENHANCED CARE WARD</t>
  </si>
  <si>
    <t>RJ723</t>
  </si>
  <si>
    <t>DAWES HOUSE</t>
  </si>
  <si>
    <t>TANSLEY WARD</t>
  </si>
  <si>
    <t>HARTINGTON UNIT - TANSLEY WARD ADULT</t>
  </si>
  <si>
    <t>RJ731</t>
  </si>
  <si>
    <t>QUEEN MARYS HOSPITAL (ROEHAMPTON)</t>
  </si>
  <si>
    <t>WARD 1</t>
  </si>
  <si>
    <t>LONDON ROAD COMMUNITY HOSPITAL - WARD 1 OP</t>
  </si>
  <si>
    <t>RJ760</t>
  </si>
  <si>
    <t>ST GEORGE'S AT ST JOHN'S THERAPY CENTRE</t>
  </si>
  <si>
    <t>WARD 33, PSYCHIATRIC UNIT</t>
  </si>
  <si>
    <t>RADBOURNE UNIT - WARD 33 ADULT ACUTE INPATIENT</t>
  </si>
  <si>
    <t>RJ701</t>
  </si>
  <si>
    <t>ST GEORGE'S HOSPITAL (TOOTING)</t>
  </si>
  <si>
    <t>WARD 34, PSYCHIATRIC UNIT</t>
  </si>
  <si>
    <t>RADBOURNE UNIT - WARD 34 ADULT ACUTE INPATIENT</t>
  </si>
  <si>
    <t>RJ874</t>
  </si>
  <si>
    <t>ADDACTION</t>
  </si>
  <si>
    <t>RJ8</t>
  </si>
  <si>
    <t>WARD 35, PSYCHIATRIC UNIT</t>
  </si>
  <si>
    <t>RADBOURNE UNIT - WARD 35 ADULT ACUTE INPATIENT</t>
  </si>
  <si>
    <t>RJ8CK</t>
  </si>
  <si>
    <t>ANDY MAR</t>
  </si>
  <si>
    <t>WARD 36, PSYCHIATRIC UNIT</t>
  </si>
  <si>
    <t>RADBOURNE UNIT - WARD 36 ADULT ACUTE INPATIENT</t>
  </si>
  <si>
    <t>RJ86A</t>
  </si>
  <si>
    <t>AOS ASSOCIATE SPECIALIST ONE</t>
  </si>
  <si>
    <t>FRANKLYN COMMUNITY HOSPITAL</t>
  </si>
  <si>
    <t>Belvedere</t>
  </si>
  <si>
    <t>RJ86B</t>
  </si>
  <si>
    <t>AOS ASSOCIATE SPECIALIST TWO</t>
  </si>
  <si>
    <t>Rougemont</t>
  </si>
  <si>
    <t>RJ86E</t>
  </si>
  <si>
    <t>AOS NMP ONE</t>
  </si>
  <si>
    <t>KNIGHTSHAYES</t>
  </si>
  <si>
    <t>LD Inpatient - ASU</t>
  </si>
  <si>
    <t>RJ86G</t>
  </si>
  <si>
    <t>AOS NMP THREE</t>
  </si>
  <si>
    <t>LEANDER UNIT</t>
  </si>
  <si>
    <t>Ashcombe</t>
  </si>
  <si>
    <t>RJ86F</t>
  </si>
  <si>
    <t>AOS NMP TWO</t>
  </si>
  <si>
    <t>Avon House</t>
  </si>
  <si>
    <t>RJ8CL</t>
  </si>
  <si>
    <t>BETHANY</t>
  </si>
  <si>
    <t>Chichester House</t>
  </si>
  <si>
    <t>RJ866</t>
  </si>
  <si>
    <t>Cofton</t>
  </si>
  <si>
    <t>RJ815</t>
  </si>
  <si>
    <t>BOLITHO HOSPITAL</t>
  </si>
  <si>
    <t>Connelly</t>
  </si>
  <si>
    <t>RJ8DP</t>
  </si>
  <si>
    <t>BOUNDERVEAN</t>
  </si>
  <si>
    <t>Holcombe</t>
  </si>
  <si>
    <t>RJ8DK</t>
  </si>
  <si>
    <t>Owen</t>
  </si>
  <si>
    <t>RJ817</t>
  </si>
  <si>
    <t>Warren</t>
  </si>
  <si>
    <t>RJ8EE</t>
  </si>
  <si>
    <t>COBBLESTONES</t>
  </si>
  <si>
    <t>Meadow View</t>
  </si>
  <si>
    <t>RJ803</t>
  </si>
  <si>
    <t>EDWARD HAIN HOSPITAL</t>
  </si>
  <si>
    <t>Moorland View</t>
  </si>
  <si>
    <t>RJ8CN</t>
  </si>
  <si>
    <t>FAIR VIEW</t>
  </si>
  <si>
    <t>THE CEDARS (EXETER)</t>
  </si>
  <si>
    <t>Coombehaven</t>
  </si>
  <si>
    <t>RJ842</t>
  </si>
  <si>
    <t>Delderfield</t>
  </si>
  <si>
    <t>RJ8A5</t>
  </si>
  <si>
    <t>FOWEY HOSPITAL</t>
  </si>
  <si>
    <t>Haldon Service</t>
  </si>
  <si>
    <t>RJ84J</t>
  </si>
  <si>
    <t>MBU - 8 Bed Unit</t>
  </si>
  <si>
    <t>RJ8CP</t>
  </si>
  <si>
    <t>GWYN DOWR</t>
  </si>
  <si>
    <t>Russell Clinic</t>
  </si>
  <si>
    <t>RJ8H2</t>
  </si>
  <si>
    <t>HEATHLANDS</t>
  </si>
  <si>
    <t>The Junipers PICU</t>
  </si>
  <si>
    <t>RJ805</t>
  </si>
  <si>
    <t>Beech Unit</t>
  </si>
  <si>
    <t>RJ85A</t>
  </si>
  <si>
    <t>Haytor</t>
  </si>
  <si>
    <t>RJ85B</t>
  </si>
  <si>
    <t>ATC</t>
  </si>
  <si>
    <t>RJ870</t>
  </si>
  <si>
    <t>DCC (Bassetlaw)</t>
  </si>
  <si>
    <t>RJ8CQ</t>
  </si>
  <si>
    <t>LAYLAND</t>
  </si>
  <si>
    <t>RJ83K</t>
  </si>
  <si>
    <t>LD NMP ONE</t>
  </si>
  <si>
    <t>Ward A2</t>
  </si>
  <si>
    <t>RJ83L</t>
  </si>
  <si>
    <t>LD NMP TWO</t>
  </si>
  <si>
    <t>Ward A2L</t>
  </si>
  <si>
    <t>RJ8A3</t>
  </si>
  <si>
    <t>RJ8EF</t>
  </si>
  <si>
    <t>LYNDHURST</t>
  </si>
  <si>
    <t>Ward B5</t>
  </si>
  <si>
    <t>RJ8AW</t>
  </si>
  <si>
    <t>MANOR VILLAS</t>
  </si>
  <si>
    <t>Ward B6</t>
  </si>
  <si>
    <t>RJ8CD</t>
  </si>
  <si>
    <t>MEADOW HEAD</t>
  </si>
  <si>
    <t>RJ8CR</t>
  </si>
  <si>
    <t>MORRAB COTTAGE</t>
  </si>
  <si>
    <t>Ward CCU / C2</t>
  </si>
  <si>
    <t>RJ807</t>
  </si>
  <si>
    <t>RJ8DM</t>
  </si>
  <si>
    <t>PARCSIDE</t>
  </si>
  <si>
    <t>CCU (DRI)</t>
  </si>
  <si>
    <t>RJ8CE</t>
  </si>
  <si>
    <t>PRAZE MEADOW</t>
  </si>
  <si>
    <t>CDS</t>
  </si>
  <si>
    <t>RJ8CX</t>
  </si>
  <si>
    <t>ROSTON</t>
  </si>
  <si>
    <t>CHOU / CDS</t>
  </si>
  <si>
    <t>RJ8DT</t>
  </si>
  <si>
    <t>ROSWYTH</t>
  </si>
  <si>
    <t>CHW</t>
  </si>
  <si>
    <t>RJ845</t>
  </si>
  <si>
    <t>DCC (Doncaster)</t>
  </si>
  <si>
    <t>RJ8CY</t>
  </si>
  <si>
    <t>SOMERSET VILLA</t>
  </si>
  <si>
    <t>Kestrel / Kingfisher Ward</t>
  </si>
  <si>
    <t>RJ801</t>
  </si>
  <si>
    <t>Mallard Ward</t>
  </si>
  <si>
    <t>RJ8A4</t>
  </si>
  <si>
    <t>ST BARNABAS HOSPITAL</t>
  </si>
  <si>
    <t>Respiratory Unit</t>
  </si>
  <si>
    <t>RJ809</t>
  </si>
  <si>
    <t>SAW</t>
  </si>
  <si>
    <t>RJ8J3</t>
  </si>
  <si>
    <t>STEPPING STONES</t>
  </si>
  <si>
    <t>St Leger Ward</t>
  </si>
  <si>
    <t>RJ867</t>
  </si>
  <si>
    <t>Stirling Ward</t>
  </si>
  <si>
    <t>RJ8DA</t>
  </si>
  <si>
    <t>TAMARISK</t>
  </si>
  <si>
    <t>Ward 1 / 3</t>
  </si>
  <si>
    <t>RJ8AG</t>
  </si>
  <si>
    <t>THE WILLOWS</t>
  </si>
  <si>
    <t>RJ8DC</t>
  </si>
  <si>
    <t>TREGARLAND</t>
  </si>
  <si>
    <t>RJ8DD</t>
  </si>
  <si>
    <t>TREMOOR</t>
  </si>
  <si>
    <t>RJ827</t>
  </si>
  <si>
    <t>TRENGWEATH</t>
  </si>
  <si>
    <t>RJ838</t>
  </si>
  <si>
    <t>TRESILLIAN BUILDING</t>
  </si>
  <si>
    <t>RJ8DE</t>
  </si>
  <si>
    <t>TREVENTON RISE</t>
  </si>
  <si>
    <t>RJ8DF</t>
  </si>
  <si>
    <t>VICTORIA COTTAGE</t>
  </si>
  <si>
    <t>RJ8AA</t>
  </si>
  <si>
    <t>WALSINGHAM PLACE</t>
  </si>
  <si>
    <t>RJ840</t>
  </si>
  <si>
    <t>RJC04</t>
  </si>
  <si>
    <t>ELLEN BADGER HOSPITAL</t>
  </si>
  <si>
    <t>RJC</t>
  </si>
  <si>
    <t>RJC46</t>
  </si>
  <si>
    <t>ROYAL LEAMINGTON SPA REHABILITATION HOSPITAL</t>
  </si>
  <si>
    <t>Ward M2</t>
  </si>
  <si>
    <t>RJC03</t>
  </si>
  <si>
    <t>STRATFORD HOSPITAL</t>
  </si>
  <si>
    <t>Ward M8</t>
  </si>
  <si>
    <t>RJC02</t>
  </si>
  <si>
    <t>WARWICK HOSPITAL</t>
  </si>
  <si>
    <t>Ward S10</t>
  </si>
  <si>
    <t>RJD13</t>
  </si>
  <si>
    <t>RJD</t>
  </si>
  <si>
    <t>Ward S11</t>
  </si>
  <si>
    <t>RJDTC</t>
  </si>
  <si>
    <t>CANNOCK CHASE TREATMENT CENTRE</t>
  </si>
  <si>
    <t>Ward S12</t>
  </si>
  <si>
    <t>RJD01</t>
  </si>
  <si>
    <t>STAFFORD HOSPITAL</t>
  </si>
  <si>
    <t>MONTAGU HOSPITAL</t>
  </si>
  <si>
    <t>RHB1 (Wentworth)</t>
  </si>
  <si>
    <t>RJE08</t>
  </si>
  <si>
    <t>BRADWELL HOSPITAL - RJE08</t>
  </si>
  <si>
    <t>RJE</t>
  </si>
  <si>
    <t>RHB2 (Adwick)</t>
  </si>
  <si>
    <t>RJE51</t>
  </si>
  <si>
    <t>CHEADLE HOSPITAL - RJE51</t>
  </si>
  <si>
    <t>Abbotsbury Short Stay Surgical Unit</t>
  </si>
  <si>
    <t>RJE02</t>
  </si>
  <si>
    <t>CITY GENERAL HOSPITAL</t>
  </si>
  <si>
    <t>Barnes</t>
  </si>
  <si>
    <t>RJE09</t>
  </si>
  <si>
    <t>COUNTY HOSPITAL</t>
  </si>
  <si>
    <t>Critical Care Unit</t>
  </si>
  <si>
    <t>RJE03</t>
  </si>
  <si>
    <t>NORTH STAFFS MATERNITY HOSPITAL</t>
  </si>
  <si>
    <t>Day Lewis</t>
  </si>
  <si>
    <t>RJE01</t>
  </si>
  <si>
    <t>ROYAL STOKE UNIVERSITY HOSPITAL</t>
  </si>
  <si>
    <t>Fortuneswell</t>
  </si>
  <si>
    <t>RJEHQ</t>
  </si>
  <si>
    <t>UNIVERSITY HOSPITAL OF NORTH STAFFORDSHIRE</t>
  </si>
  <si>
    <t>Ilchester Intergrated Assessment Unit</t>
  </si>
  <si>
    <t>RJF02</t>
  </si>
  <si>
    <t>QUEEN'S HOSPITAL, BURTON UPON TRENT</t>
  </si>
  <si>
    <t>RJF</t>
  </si>
  <si>
    <t>RJF04</t>
  </si>
  <si>
    <t>SAMUEL JOHNSON</t>
  </si>
  <si>
    <t>Lulworth</t>
  </si>
  <si>
    <t>RJF05</t>
  </si>
  <si>
    <t>SIR ROBERT PEEL</t>
  </si>
  <si>
    <t>RJL30</t>
  </si>
  <si>
    <t>DIANA, PRINCESS OF WALES HOSPITAL</t>
  </si>
  <si>
    <t>RJL</t>
  </si>
  <si>
    <t>Maud Alex</t>
  </si>
  <si>
    <t>RJL31</t>
  </si>
  <si>
    <t>GOOLE AND DISTRICT HOSPITAL (ACUTE)</t>
  </si>
  <si>
    <t>Moreton</t>
  </si>
  <si>
    <t>RJLT1</t>
  </si>
  <si>
    <t>GOOLE TREATMENT CENTRE</t>
  </si>
  <si>
    <t>Prince of Wales</t>
  </si>
  <si>
    <t>RJL32</t>
  </si>
  <si>
    <t>SCUNTHORPE GENERAL HOSPITAL</t>
  </si>
  <si>
    <t>Purbeck</t>
  </si>
  <si>
    <t>RJN63</t>
  </si>
  <si>
    <t>CONGLETON WAR MEMORIAL HOSPITAL</t>
  </si>
  <si>
    <t>RJN</t>
  </si>
  <si>
    <t>Ridgeway</t>
  </si>
  <si>
    <t>RJN68</t>
  </si>
  <si>
    <t>KNUTSFORD AND DISTRICT COMMUNITY HOSPITAL</t>
  </si>
  <si>
    <t>RJN71</t>
  </si>
  <si>
    <t>MACCLESFIELD DISTRICT GENERAL HOSPITAL</t>
  </si>
  <si>
    <t>The Stroke Unit</t>
  </si>
  <si>
    <t>RJN67</t>
  </si>
  <si>
    <t>PARKSIDE HOSPITAL</t>
  </si>
  <si>
    <t>Guernsey Ward</t>
  </si>
  <si>
    <t>RJN72</t>
  </si>
  <si>
    <t>SOSS MOSS</t>
  </si>
  <si>
    <t>Herm Ward</t>
  </si>
  <si>
    <t>RJN03</t>
  </si>
  <si>
    <t>SPIRE REGENCY HOSPITAL</t>
  </si>
  <si>
    <t>Jersey Ward</t>
  </si>
  <si>
    <t>RJR05</t>
  </si>
  <si>
    <t>RJR</t>
  </si>
  <si>
    <t>St Brelades Ward</t>
  </si>
  <si>
    <t>RJR60</t>
  </si>
  <si>
    <t>Tarrant Ward</t>
  </si>
  <si>
    <t>RJX04</t>
  </si>
  <si>
    <t>CALDERSTONES HOSPITAL</t>
  </si>
  <si>
    <t>RJX</t>
  </si>
  <si>
    <t>Langdon Ward</t>
  </si>
  <si>
    <t>RJX00</t>
  </si>
  <si>
    <t>CALDERSTONES NHS TRUST</t>
  </si>
  <si>
    <t>Radipole Ward</t>
  </si>
  <si>
    <t>RJX43</t>
  </si>
  <si>
    <t>CARLTON CRESCENT</t>
  </si>
  <si>
    <t>Melstock House</t>
  </si>
  <si>
    <t>RJX12</t>
  </si>
  <si>
    <t>FECITT BROW</t>
  </si>
  <si>
    <t>Waterston AAU</t>
  </si>
  <si>
    <t>RJX07</t>
  </si>
  <si>
    <t>PENDLE VIEW</t>
  </si>
  <si>
    <t>Kimmeridge Court</t>
  </si>
  <si>
    <t>RJX08</t>
  </si>
  <si>
    <t>PLANTATION COTTAGE</t>
  </si>
  <si>
    <t>Glendinning  Unit</t>
  </si>
  <si>
    <t>RJX48</t>
  </si>
  <si>
    <t>THE GABLES</t>
  </si>
  <si>
    <t>Florence House</t>
  </si>
  <si>
    <t>RJX06</t>
  </si>
  <si>
    <t>THE VICARAGE</t>
  </si>
  <si>
    <t>Nightingale Court</t>
  </si>
  <si>
    <t>RJX35</t>
  </si>
  <si>
    <t>WESTGATE</t>
  </si>
  <si>
    <t>Nightingale House</t>
  </si>
  <si>
    <t>RJZ10</t>
  </si>
  <si>
    <t>KINGS @ QUEEN MARY'S HOSPITAL SIDCUP</t>
  </si>
  <si>
    <t>RJZ</t>
  </si>
  <si>
    <t>Pebble Lodge</t>
  </si>
  <si>
    <t>RJZ33</t>
  </si>
  <si>
    <t>KINGS COLLEGE DENTAL HOSPITAL</t>
  </si>
  <si>
    <t>AAU Seaview</t>
  </si>
  <si>
    <t>RJZ01</t>
  </si>
  <si>
    <t>Alumhurst Ward</t>
  </si>
  <si>
    <t>RJZ03</t>
  </si>
  <si>
    <t>KING'S COLLEGE HOSPITAL (DULWICH)</t>
  </si>
  <si>
    <t>Chine Ward</t>
  </si>
  <si>
    <t>RJZ12</t>
  </si>
  <si>
    <t>MAPOTHER HOUSE</t>
  </si>
  <si>
    <t>Harbour Ward</t>
  </si>
  <si>
    <t>RJZ70</t>
  </si>
  <si>
    <t>ORPINGTON HOSPITAL</t>
  </si>
  <si>
    <t>Haven Ward</t>
  </si>
  <si>
    <t>RJZ30</t>
  </si>
  <si>
    <t>PRINCESS ROYAL UNIVERSITY HOSPITAL</t>
  </si>
  <si>
    <t>Twynham Ward</t>
  </si>
  <si>
    <t>RK5FJ</t>
  </si>
  <si>
    <t>RK5</t>
  </si>
  <si>
    <t>Stanley Purser Ward</t>
  </si>
  <si>
    <t>RK5BC</t>
  </si>
  <si>
    <t>KING'S MILL HOSPITAL</t>
  </si>
  <si>
    <t>Hanham Ward</t>
  </si>
  <si>
    <t>RK5BL</t>
  </si>
  <si>
    <t>Linden Unit</t>
  </si>
  <si>
    <t>RK5HP</t>
  </si>
  <si>
    <t>Ashmore/Shaston Ward</t>
  </si>
  <si>
    <t>RK950</t>
  </si>
  <si>
    <t>DERRIFORD HOSPITAL</t>
  </si>
  <si>
    <t>RK9</t>
  </si>
  <si>
    <t>Willows Unit</t>
  </si>
  <si>
    <t>RK901</t>
  </si>
  <si>
    <t>MOUNT GOULD HOSPITAL</t>
  </si>
  <si>
    <t>BLOXWICH HOSPITAL (MENTAL ILLNESS)</t>
  </si>
  <si>
    <t>Cedars</t>
  </si>
  <si>
    <t>RK953</t>
  </si>
  <si>
    <t>ROYAL EYE INFIRMARY</t>
  </si>
  <si>
    <t>RK925</t>
  </si>
  <si>
    <t>BUSHEY FIELDS HOSPITAL</t>
  </si>
  <si>
    <t>Clent</t>
  </si>
  <si>
    <t>RK904</t>
  </si>
  <si>
    <t>TOTNES COMMUNITY HOSPITAL</t>
  </si>
  <si>
    <t>Holyrood</t>
  </si>
  <si>
    <t>RKB02</t>
  </si>
  <si>
    <t>COVENTRY AND WARWICKSHIRE HOSPITAL</t>
  </si>
  <si>
    <t>RKB</t>
  </si>
  <si>
    <t>Kinver</t>
  </si>
  <si>
    <t>RKB03</t>
  </si>
  <si>
    <t>HOSPITAL OF ST CROSS</t>
  </si>
  <si>
    <t>Malvern</t>
  </si>
  <si>
    <t>RKB01</t>
  </si>
  <si>
    <t>UNIVERSITY HOSPITAL (COVENTRY)</t>
  </si>
  <si>
    <t>Wrekin</t>
  </si>
  <si>
    <t>RKB04</t>
  </si>
  <si>
    <t>DOROTHY PATTISON HOSPITAL</t>
  </si>
  <si>
    <t>Ambleside</t>
  </si>
  <si>
    <t>RKEQ4</t>
  </si>
  <si>
    <t>THE WHITTINGTON HOSPITAL</t>
  </si>
  <si>
    <t>RKE</t>
  </si>
  <si>
    <t>Langdale</t>
  </si>
  <si>
    <t>RKEHC</t>
  </si>
  <si>
    <t>THE WHITTINGTON HOSPITAL AT HORNSEY CENTRAL</t>
  </si>
  <si>
    <t>LISTER HOSPITAL</t>
  </si>
  <si>
    <t>04 Critical Care North; South</t>
  </si>
  <si>
    <t>RKL1V</t>
  </si>
  <si>
    <t>ADTS EALING</t>
  </si>
  <si>
    <t>RKL</t>
  </si>
  <si>
    <t>05A North; South</t>
  </si>
  <si>
    <t>RKL1A</t>
  </si>
  <si>
    <t>ALZHEIMERS DRUG T/MENT</t>
  </si>
  <si>
    <t>05B North; South</t>
  </si>
  <si>
    <t>RKL3G</t>
  </si>
  <si>
    <t>AOT LAKESIDE MHU</t>
  </si>
  <si>
    <t>06A North; South</t>
  </si>
  <si>
    <t>RKL82</t>
  </si>
  <si>
    <t>BARB MEWS</t>
  </si>
  <si>
    <t>06B North; South</t>
  </si>
  <si>
    <t>RKL51</t>
  </si>
  <si>
    <t>BROADMOOR HOSPITAL</t>
  </si>
  <si>
    <t>07B North; South</t>
  </si>
  <si>
    <t>RKL21</t>
  </si>
  <si>
    <t>BUTLER HOUSE</t>
  </si>
  <si>
    <t>BUTLER ROAD</t>
  </si>
  <si>
    <t>08A North; South</t>
  </si>
  <si>
    <t>RKL2L</t>
  </si>
  <si>
    <t>CASSEL</t>
  </si>
  <si>
    <t>08B North; South</t>
  </si>
  <si>
    <t>RKL48</t>
  </si>
  <si>
    <t>CASSEL HOSPITAL</t>
  </si>
  <si>
    <t>09A North; South</t>
  </si>
  <si>
    <t>RKL18</t>
  </si>
  <si>
    <t xml:space="preserve">CLAYPONDS REHABILITATION HOSPITAL </t>
  </si>
  <si>
    <t>09B North; South</t>
  </si>
  <si>
    <t>RKL2J</t>
  </si>
  <si>
    <t>CRT H &amp; F (NORTH)</t>
  </si>
  <si>
    <t>10A Gynae; North</t>
  </si>
  <si>
    <t>RKL2K</t>
  </si>
  <si>
    <t>CRT H &amp; F (SOUTH)</t>
  </si>
  <si>
    <t>10B North; South</t>
  </si>
  <si>
    <t>RKL25</t>
  </si>
  <si>
    <t>DOVE WARD</t>
  </si>
  <si>
    <t>11A North; South</t>
  </si>
  <si>
    <t>RKL2M</t>
  </si>
  <si>
    <t>DR C ROBERTS</t>
  </si>
  <si>
    <t>11B North; South</t>
  </si>
  <si>
    <t>RKL2N</t>
  </si>
  <si>
    <t>DR M SOHANI</t>
  </si>
  <si>
    <t>ACU North; South</t>
  </si>
  <si>
    <t>RKL91</t>
  </si>
  <si>
    <t>EALING WOMENS MENTAL HEALTH FORUM</t>
  </si>
  <si>
    <t>AMU-A</t>
  </si>
  <si>
    <t>RKL3H</t>
  </si>
  <si>
    <t>EIS</t>
  </si>
  <si>
    <t>AMU-W</t>
  </si>
  <si>
    <t>RKL2Q</t>
  </si>
  <si>
    <t>EPS</t>
  </si>
  <si>
    <t>Maternity Unit - CLU</t>
  </si>
  <si>
    <t>RKL35</t>
  </si>
  <si>
    <t>GUNNERSBURY DAY HOSPITAL</t>
  </si>
  <si>
    <t>Maternity Unit - Dacre</t>
  </si>
  <si>
    <t>RKL1C</t>
  </si>
  <si>
    <t>GUNNESBURY</t>
  </si>
  <si>
    <t>Maternity Unit - Gloucester</t>
  </si>
  <si>
    <t>RKL79</t>
  </si>
  <si>
    <t>HAMMERSMITH &amp; FULHAM MENTAL HEALTH UNIT</t>
  </si>
  <si>
    <t>Maternity Unit - Mat MLU</t>
  </si>
  <si>
    <t>RKL98</t>
  </si>
  <si>
    <t>HAMMERSMITH AND FULHAM MH UNIT</t>
  </si>
  <si>
    <t>Mulbery Bush Unit - Bluebell</t>
  </si>
  <si>
    <t>RKL3F</t>
  </si>
  <si>
    <t>HTT LAKESIDE MENTAL HEALTH</t>
  </si>
  <si>
    <t>RKL2R</t>
  </si>
  <si>
    <t>IMPACT</t>
  </si>
  <si>
    <t>Strathmore Wing - Ashwell</t>
  </si>
  <si>
    <t>RKL01</t>
  </si>
  <si>
    <t>JOHN CONOLLY WING</t>
  </si>
  <si>
    <t>Strathmore Wing - Barley</t>
  </si>
  <si>
    <t>RKL14</t>
  </si>
  <si>
    <t>LAKESIDE UNIT</t>
  </si>
  <si>
    <t>Strathmore Wing - Pirton</t>
  </si>
  <si>
    <t>RKL1H</t>
  </si>
  <si>
    <t>LIMES</t>
  </si>
  <si>
    <t>Strathmore Wing - SSU</t>
  </si>
  <si>
    <t>RKL1Q</t>
  </si>
  <si>
    <t>LOCAL SECURE UNIT (TONY HILLIS WING)</t>
  </si>
  <si>
    <t>Treatment Centre -  Swift</t>
  </si>
  <si>
    <t>RKL22</t>
  </si>
  <si>
    <t>LOCAL SECURE UNIT(UXBRIDGE ROAD)</t>
  </si>
  <si>
    <t>LOCAL SECURE UNIT (UXBRIDGE ROAD)</t>
  </si>
  <si>
    <t>MOUNT VERNON CANCER CENTRE</t>
  </si>
  <si>
    <t>RKL1K</t>
  </si>
  <si>
    <t>MANOR GATE</t>
  </si>
  <si>
    <t>Aston</t>
  </si>
  <si>
    <t>RKL72</t>
  </si>
  <si>
    <t>MEDWAY LODGE</t>
  </si>
  <si>
    <t>RKL2C</t>
  </si>
  <si>
    <t>OLDER PEOPLES DAY HOSPITAL</t>
  </si>
  <si>
    <t>Childrens</t>
  </si>
  <si>
    <t>RKL34</t>
  </si>
  <si>
    <t>PENNY SANGHAM DAY HOSPITAL</t>
  </si>
  <si>
    <t>RKL06</t>
  </si>
  <si>
    <t>RICHFORD GATE</t>
  </si>
  <si>
    <t>Neo Natal Unit</t>
  </si>
  <si>
    <t>RKL1M</t>
  </si>
  <si>
    <t>RISE AOT EALING</t>
  </si>
  <si>
    <t>Post Natal and Labour Ward</t>
  </si>
  <si>
    <t>RKL1G</t>
  </si>
  <si>
    <t>SOUTHALL-NORWOOD MHRC</t>
  </si>
  <si>
    <t>RKL67</t>
  </si>
  <si>
    <t>ST BERNARD'S WING</t>
  </si>
  <si>
    <t>RKL84</t>
  </si>
  <si>
    <t>ST VINCENTS</t>
  </si>
  <si>
    <t>RKL19</t>
  </si>
  <si>
    <t>THAMES LODGE</t>
  </si>
  <si>
    <t>RKL62</t>
  </si>
  <si>
    <t>THE LIMES</t>
  </si>
  <si>
    <t>RKL20</t>
  </si>
  <si>
    <t>THE ORCHARD</t>
  </si>
  <si>
    <t>THREE BRIDGES REGIONAL SECURE UNIT</t>
  </si>
  <si>
    <t>RL131</t>
  </si>
  <si>
    <t>ROBERT JONES AND AGNES HUNT ORTHOPAEDIC HOSPITAL</t>
  </si>
  <si>
    <t>RL1</t>
  </si>
  <si>
    <t>RL404</t>
  </si>
  <si>
    <t>BLAKENALL VILLAGE CENTRE</t>
  </si>
  <si>
    <t>RL4</t>
  </si>
  <si>
    <t>Ward 8(MAU)</t>
  </si>
  <si>
    <t>RL4TC</t>
  </si>
  <si>
    <t>Ward 9 (Egerton)</t>
  </si>
  <si>
    <t>RL405</t>
  </si>
  <si>
    <t>HOLLY HALL CLINIC</t>
  </si>
  <si>
    <t>KENT AND CANTERBURY HOSPITAL</t>
  </si>
  <si>
    <t>Clarke</t>
  </si>
  <si>
    <t>RL403</t>
  </si>
  <si>
    <t>Critical Care - KCH</t>
  </si>
  <si>
    <t>RL4TA</t>
  </si>
  <si>
    <t>Harbledown</t>
  </si>
  <si>
    <t>RL402</t>
  </si>
  <si>
    <t>THE PHOENIX HEALTH CENTRE</t>
  </si>
  <si>
    <t>Harvey</t>
  </si>
  <si>
    <t>RL401</t>
  </si>
  <si>
    <t>THE ROYAL HOSPITAL (WOLVERHAMPTON)</t>
  </si>
  <si>
    <t>Invicta</t>
  </si>
  <si>
    <t>RL4CD</t>
  </si>
  <si>
    <t>WEST PARK HOSPITAL</t>
  </si>
  <si>
    <t>RL407</t>
  </si>
  <si>
    <t>KC Brabourne Haematology Ward</t>
  </si>
  <si>
    <t>RL406</t>
  </si>
  <si>
    <t>WOLVERHAMPTON AND MIDLAND EYE INFIRMARY</t>
  </si>
  <si>
    <t>KC Marlowe Ward</t>
  </si>
  <si>
    <t>RLNGP</t>
  </si>
  <si>
    <t>RYHOPE GENERAL HOSPITAL</t>
  </si>
  <si>
    <t>RLN</t>
  </si>
  <si>
    <t>Kent</t>
  </si>
  <si>
    <t>RLNGT</t>
  </si>
  <si>
    <t>Kingston Stroke Unit</t>
  </si>
  <si>
    <t>RLNGM</t>
  </si>
  <si>
    <t>Mount/McMaster</t>
  </si>
  <si>
    <t>RLNGL</t>
  </si>
  <si>
    <t>Treble</t>
  </si>
  <si>
    <t>RLNDU</t>
  </si>
  <si>
    <t>QUEEN ELIZABETH THE QUEEN MOTHER HOSPITAL</t>
  </si>
  <si>
    <t>ACUTE MEDICAL UNIT B</t>
  </si>
  <si>
    <t>RLQ01</t>
  </si>
  <si>
    <t>HEREFORD COUNTY HOSPITAL</t>
  </si>
  <si>
    <t>RLQ</t>
  </si>
  <si>
    <t>Bishopstone</t>
  </si>
  <si>
    <t>RLT14</t>
  </si>
  <si>
    <t>COVENTRY AND WARWICKS HOSPITAL FACILITIES</t>
  </si>
  <si>
    <t>RLT</t>
  </si>
  <si>
    <t>Cheerful Sparrows Female</t>
  </si>
  <si>
    <t>RLT01</t>
  </si>
  <si>
    <t>GEORGE ELIOT HOSPITAL - ACUTE SERVICES</t>
  </si>
  <si>
    <t>Cheerful Sparrows Male</t>
  </si>
  <si>
    <t>RLT50</t>
  </si>
  <si>
    <t>HINCKLEY AND DISTRICT HOSPITAL</t>
  </si>
  <si>
    <t>Coronary Care Unit (QEQMH)</t>
  </si>
  <si>
    <t>RLU01</t>
  </si>
  <si>
    <t>RLU</t>
  </si>
  <si>
    <t>Critical Care - QMH</t>
  </si>
  <si>
    <t>RLY15</t>
  </si>
  <si>
    <t>BRADWELL HOSPITAL- MENTAL HEALTH</t>
  </si>
  <si>
    <t>RLY</t>
  </si>
  <si>
    <t>Deal</t>
  </si>
  <si>
    <t>RLY10</t>
  </si>
  <si>
    <t>Fordwich Stroke Unit</t>
  </si>
  <si>
    <t>RLY14</t>
  </si>
  <si>
    <t>CHEADLE HOSPITAL- NORTH STAFFS COMBINED HEALTHCARE</t>
  </si>
  <si>
    <t>QE Birchington Ward</t>
  </si>
  <si>
    <t>RLY82</t>
  </si>
  <si>
    <t>CHEBSEY CLOSE</t>
  </si>
  <si>
    <t>QE Maternity Wards + MCA</t>
  </si>
  <si>
    <t>RLY93</t>
  </si>
  <si>
    <t>CHILD PROTECTION</t>
  </si>
  <si>
    <t>QE MLU</t>
  </si>
  <si>
    <t>RLY02</t>
  </si>
  <si>
    <t>CITY GENERAL HOSPITAL- NORTH STAFFS COMBINED HEALTHCARE</t>
  </si>
  <si>
    <t>QE Rainbow Ward</t>
  </si>
  <si>
    <t>RLY86</t>
  </si>
  <si>
    <t>DARWIN CENTRE</t>
  </si>
  <si>
    <t>QE SCBU</t>
  </si>
  <si>
    <t>RLY36</t>
  </si>
  <si>
    <t>DRAGON SQUARE COMMUNITY UNIT</t>
  </si>
  <si>
    <t>Quex</t>
  </si>
  <si>
    <t>RLY78</t>
  </si>
  <si>
    <t>ELVDON</t>
  </si>
  <si>
    <t>Sandwich Bay</t>
  </si>
  <si>
    <t>RLY3W</t>
  </si>
  <si>
    <t>ESTATES DEPARTMENT</t>
  </si>
  <si>
    <t>Seabathing</t>
  </si>
  <si>
    <t>RLY39</t>
  </si>
  <si>
    <t>FLORENCE HOUSE</t>
  </si>
  <si>
    <t>St Augustine</t>
  </si>
  <si>
    <t>RLY21</t>
  </si>
  <si>
    <t>FOX HOLLOW &amp; MEADOW VIEW</t>
  </si>
  <si>
    <t>St Margarets</t>
  </si>
  <si>
    <t>RLY88</t>
  </si>
  <si>
    <t>HARPLANDS HOSPITAL</t>
  </si>
  <si>
    <t>WILLIAM HARVEY HOSPITAL (ASHFORD)</t>
  </si>
  <si>
    <t>Bartholomew</t>
  </si>
  <si>
    <t>RLY2W</t>
  </si>
  <si>
    <t>HEALTH RECORDS DEPARTMENT</t>
  </si>
  <si>
    <t>Cambridge J</t>
  </si>
  <si>
    <t>RLY4W</t>
  </si>
  <si>
    <t>I.T. DEPARTMENT</t>
  </si>
  <si>
    <t>Cambridge K</t>
  </si>
  <si>
    <t>RLYC1</t>
  </si>
  <si>
    <t>KNIVEDON HALL</t>
  </si>
  <si>
    <t>Cambridge L</t>
  </si>
  <si>
    <t>RLY05</t>
  </si>
  <si>
    <t>LONGTON HOSPITAL- MENTAL HEALTH</t>
  </si>
  <si>
    <t>Cambridge M2</t>
  </si>
  <si>
    <t>RLYC3</t>
  </si>
  <si>
    <t>MEDICAL INSTITUTE</t>
  </si>
  <si>
    <t>Critical Care - WHH - add duties</t>
  </si>
  <si>
    <t>RLY1W</t>
  </si>
  <si>
    <t>NEUROPSYCHIATRY</t>
  </si>
  <si>
    <t>Kings A2</t>
  </si>
  <si>
    <t>RLYD9</t>
  </si>
  <si>
    <t>PARENT &amp; BABY UNIT</t>
  </si>
  <si>
    <t>Kings B Ward - WHH</t>
  </si>
  <si>
    <t>RLY87</t>
  </si>
  <si>
    <t>SUMMERS VIEW</t>
  </si>
  <si>
    <t>Kings C1</t>
  </si>
  <si>
    <t>RLYA6</t>
  </si>
  <si>
    <t>THE HOLBORN</t>
  </si>
  <si>
    <t>Kings C2</t>
  </si>
  <si>
    <t>RLYC5</t>
  </si>
  <si>
    <t>Kings D Male &amp; Female</t>
  </si>
  <si>
    <t>RM131</t>
  </si>
  <si>
    <t>CROMER HOSPITAL</t>
  </si>
  <si>
    <t>RM1</t>
  </si>
  <si>
    <t>MLU WHH</t>
  </si>
  <si>
    <t>RM102</t>
  </si>
  <si>
    <t>NORFOLK AND NORWICH UNIVERSITY HOSPITAL</t>
  </si>
  <si>
    <t>Oxford</t>
  </si>
  <si>
    <t>RM301</t>
  </si>
  <si>
    <t>SALFORD ROYAL</t>
  </si>
  <si>
    <t>RM3</t>
  </si>
  <si>
    <t>Richard Stevens Stroke Unit</t>
  </si>
  <si>
    <t>RMC01</t>
  </si>
  <si>
    <t>RMC</t>
  </si>
  <si>
    <t>Rotary Suite</t>
  </si>
  <si>
    <t>RMP01</t>
  </si>
  <si>
    <t>TAMESIDE GENERAL HOSPITAL</t>
  </si>
  <si>
    <t>RMP</t>
  </si>
  <si>
    <t>WH Kennington Ward</t>
  </si>
  <si>
    <t>RMYNP</t>
  </si>
  <si>
    <t>AIREY CLOSE</t>
  </si>
  <si>
    <t>RMY</t>
  </si>
  <si>
    <t>WH Maternity Labour and Folkestone+ MCA</t>
  </si>
  <si>
    <t>RMYC5</t>
  </si>
  <si>
    <t>AIREY CLOSE - TIER 4 ADOLESCENT IN PATIENT UNIT</t>
  </si>
  <si>
    <t>WH NICU</t>
  </si>
  <si>
    <t>RMY71</t>
  </si>
  <si>
    <t>WH Padua Ward</t>
  </si>
  <si>
    <t>RMY09</t>
  </si>
  <si>
    <t>BICKLEY DAY HOSPITAL</t>
  </si>
  <si>
    <t>BURNLEY GENERAL HOSPITAL</t>
  </si>
  <si>
    <t>Antenatal Ward</t>
  </si>
  <si>
    <t>RMY13</t>
  </si>
  <si>
    <t>CARLTON COURT</t>
  </si>
  <si>
    <t>Burnley Birth Centre</t>
  </si>
  <si>
    <t>RMY25</t>
  </si>
  <si>
    <t>CARROBRECK</t>
  </si>
  <si>
    <t>Central Birth Suite</t>
  </si>
  <si>
    <t>RMYPX</t>
  </si>
  <si>
    <t>CHILTON HOUSES</t>
  </si>
  <si>
    <t>Gynaecology and Breast Care Ward</t>
  </si>
  <si>
    <t>RMY52</t>
  </si>
  <si>
    <t>COLEGATE</t>
  </si>
  <si>
    <t>Postnatal Ward</t>
  </si>
  <si>
    <t>RMY77</t>
  </si>
  <si>
    <t>Rakehead</t>
  </si>
  <si>
    <t>RMY84</t>
  </si>
  <si>
    <t>ELIZABETH FRY BUILDING</t>
  </si>
  <si>
    <t>RMYMR</t>
  </si>
  <si>
    <t>HARTISMERE HOSPITAL</t>
  </si>
  <si>
    <t>RMY01</t>
  </si>
  <si>
    <t>HELLESDON HOSPITAL</t>
  </si>
  <si>
    <t>RMY27</t>
  </si>
  <si>
    <t>HIGHLANDS</t>
  </si>
  <si>
    <t>CLITHEROE COMMUNITY HOSPITAL</t>
  </si>
  <si>
    <t>Ribblesdale</t>
  </si>
  <si>
    <t>RMYPC</t>
  </si>
  <si>
    <t>HOLYWELLS</t>
  </si>
  <si>
    <t>PENDLE COMMUNITY HOSPITAL</t>
  </si>
  <si>
    <t>Hartley</t>
  </si>
  <si>
    <t>RMYMW</t>
  </si>
  <si>
    <t>IP3 8LY</t>
  </si>
  <si>
    <t>Marsden</t>
  </si>
  <si>
    <t>RMY83</t>
  </si>
  <si>
    <t>JAMES PAGET HOSPITAL</t>
  </si>
  <si>
    <t>Reedyford</t>
  </si>
  <si>
    <t>RMY02</t>
  </si>
  <si>
    <t>JULIAN HOSPITAL</t>
  </si>
  <si>
    <t>ROYAL BLACKBURN HOSPITAL</t>
  </si>
  <si>
    <t>Acute Stroke Unit (ASU)</t>
  </si>
  <si>
    <t>RMYME</t>
  </si>
  <si>
    <t>KEEBLES YARD</t>
  </si>
  <si>
    <t>B18</t>
  </si>
  <si>
    <t>RMY56</t>
  </si>
  <si>
    <t>KINGS JUBILEE</t>
  </si>
  <si>
    <t>B22</t>
  </si>
  <si>
    <t>RMY14</t>
  </si>
  <si>
    <t>MEADOWLANDS</t>
  </si>
  <si>
    <t>B24</t>
  </si>
  <si>
    <t>RMY85</t>
  </si>
  <si>
    <t>MERIDEAN EAST</t>
  </si>
  <si>
    <t>B4</t>
  </si>
  <si>
    <t>RMYMA</t>
  </si>
  <si>
    <t>Blackburn Birth Centre</t>
  </si>
  <si>
    <t>RMY89</t>
  </si>
  <si>
    <t>NOR CAS LOWESTOFT AND WAVENEY</t>
  </si>
  <si>
    <t>C1</t>
  </si>
  <si>
    <t>RMY60</t>
  </si>
  <si>
    <t>RMY61</t>
  </si>
  <si>
    <t>NORTH WALSHAM COTTAGE HOSPITAL</t>
  </si>
  <si>
    <t>C11</t>
  </si>
  <si>
    <t>RMY03</t>
  </si>
  <si>
    <t>C14A</t>
  </si>
  <si>
    <t>RMY04</t>
  </si>
  <si>
    <t>NORTHSIDE HOUSE</t>
  </si>
  <si>
    <t>C14B</t>
  </si>
  <si>
    <t>RMY70</t>
  </si>
  <si>
    <t>C18A</t>
  </si>
  <si>
    <t>RMYWA</t>
  </si>
  <si>
    <t>C18B</t>
  </si>
  <si>
    <t>RMY72</t>
  </si>
  <si>
    <t>RMY51</t>
  </si>
  <si>
    <t>SPRINGWELL</t>
  </si>
  <si>
    <t>C22</t>
  </si>
  <si>
    <t>RMYMV</t>
  </si>
  <si>
    <t>ST CLEMENTS HOSPITAL</t>
  </si>
  <si>
    <t>RMYNX</t>
  </si>
  <si>
    <t>RMY21</t>
  </si>
  <si>
    <t>ST STEPHENS</t>
  </si>
  <si>
    <t>RMYMF</t>
  </si>
  <si>
    <t>ST. LEONARDS HOSPITAL</t>
  </si>
  <si>
    <t>RMY55</t>
  </si>
  <si>
    <t>STEPPING OUT</t>
  </si>
  <si>
    <t>RMY34</t>
  </si>
  <si>
    <t>TWO NINE EIGHT</t>
  </si>
  <si>
    <t>RMY33</t>
  </si>
  <si>
    <t>TWO NINE SIX</t>
  </si>
  <si>
    <t>RMYMP</t>
  </si>
  <si>
    <t>VIOLET HILL DAY HOSPITAL</t>
  </si>
  <si>
    <t>Childrens Unit</t>
  </si>
  <si>
    <t>RMYNR</t>
  </si>
  <si>
    <t>WEDGEWOOD HOUSE, WEST SUFFOLK HOSPITAL</t>
  </si>
  <si>
    <t>Coronary Care Unit (CCU)</t>
  </si>
  <si>
    <t>RMYNG</t>
  </si>
  <si>
    <t>WOODLANDS, IPSWICH HOSPITAL</t>
  </si>
  <si>
    <t>RN333</t>
  </si>
  <si>
    <t>RN3</t>
  </si>
  <si>
    <t>D1</t>
  </si>
  <si>
    <t>RN336</t>
  </si>
  <si>
    <t>FAIRFORD HOSPITAL</t>
  </si>
  <si>
    <t>D3</t>
  </si>
  <si>
    <t>RN3C3</t>
  </si>
  <si>
    <t>Medical Assessment Unit (AMUA)</t>
  </si>
  <si>
    <t>RN3C1</t>
  </si>
  <si>
    <t xml:space="preserve">PRINCESS ANNE WING </t>
  </si>
  <si>
    <t>Medical Assessment Unit (AMUB)</t>
  </si>
  <si>
    <t>RN313</t>
  </si>
  <si>
    <t>SAVERNAKE HOSPITAL</t>
  </si>
  <si>
    <t>Neonatal Intensive Care Unit</t>
  </si>
  <si>
    <t>RN3C4</t>
  </si>
  <si>
    <t>Surgical Triage Unit</t>
  </si>
  <si>
    <t>RN3TC</t>
  </si>
  <si>
    <t>THE BRUNEL NHS TREATMENT CENTRE</t>
  </si>
  <si>
    <t>CITY AND HACKNEY CENTRE FOR MENTAL HEALTH</t>
  </si>
  <si>
    <t>Bevan Ward</t>
  </si>
  <si>
    <t>RN325</t>
  </si>
  <si>
    <t>THE GREAT WESTERN HOSPITAL</t>
  </si>
  <si>
    <t>Brett Ward</t>
  </si>
  <si>
    <t>RN334</t>
  </si>
  <si>
    <t>Conolly Ward</t>
  </si>
  <si>
    <t>RN3C5</t>
  </si>
  <si>
    <t xml:space="preserve">WARMINSTER COMMUNITY HOSPITAL </t>
  </si>
  <si>
    <t>Gardner Ward</t>
  </si>
  <si>
    <t>RN542</t>
  </si>
  <si>
    <t>ANDOVER WAR MEMORIAL HOSPITAL</t>
  </si>
  <si>
    <t>RN5</t>
  </si>
  <si>
    <t>Joshua Ward</t>
  </si>
  <si>
    <t>RN506</t>
  </si>
  <si>
    <t>BASINGSTOKE AND NORTH HAMPSHIRE HOSPITAL</t>
  </si>
  <si>
    <t>Mother &amp; Baby Ward</t>
  </si>
  <si>
    <t>RN501</t>
  </si>
  <si>
    <t>NORTH HAMPSHIRE HOSPITAL (PARKLANDS) PAEDIATRIC OUTPATIENTS</t>
  </si>
  <si>
    <t>Ruth Seifert Ward</t>
  </si>
  <si>
    <t>RN541</t>
  </si>
  <si>
    <t>ROYAL HAMPSHIRE COUNTY HOSPITAL</t>
  </si>
  <si>
    <t>EAST HAM CARE CENTRE</t>
  </si>
  <si>
    <t>Fothergill Ward</t>
  </si>
  <si>
    <t>RN707</t>
  </si>
  <si>
    <t>RN7</t>
  </si>
  <si>
    <t>Sally Sherman Ward</t>
  </si>
  <si>
    <t>RN701</t>
  </si>
  <si>
    <t>GRAVESHAM COMMUNITY HOSPITAL</t>
  </si>
  <si>
    <t>FORENSIC CENTRE FOR MENTAL HEALTH</t>
  </si>
  <si>
    <t>Aldgate Ward</t>
  </si>
  <si>
    <t>RN708</t>
  </si>
  <si>
    <t>WOODLAND NHS TREATMENT CENTRE</t>
  </si>
  <si>
    <t>Bow Ward</t>
  </si>
  <si>
    <t>RNA04</t>
  </si>
  <si>
    <t>CORBETT HOSPITAL</t>
  </si>
  <si>
    <t>RNA</t>
  </si>
  <si>
    <t>Broadgate Ward</t>
  </si>
  <si>
    <t>RNA02</t>
  </si>
  <si>
    <t>GUEST HOSPITAL</t>
  </si>
  <si>
    <t>Butterfield Ward</t>
  </si>
  <si>
    <t>RNA01</t>
  </si>
  <si>
    <t>Clerkenwell JHC</t>
  </si>
  <si>
    <t>RNNAH</t>
  </si>
  <si>
    <t>ABBEY VIEW</t>
  </si>
  <si>
    <t>RNN</t>
  </si>
  <si>
    <t>Clissold Ward</t>
  </si>
  <si>
    <t>RNNAM</t>
  </si>
  <si>
    <t>ALSTON MINOR INJURY UNIT</t>
  </si>
  <si>
    <t>East India</t>
  </si>
  <si>
    <t>RNNRL</t>
  </si>
  <si>
    <t>Hoxton Ward</t>
  </si>
  <si>
    <t>RNNPY</t>
  </si>
  <si>
    <t>BIRNHAM WOOD</t>
  </si>
  <si>
    <t>Limehouse Unit</t>
  </si>
  <si>
    <t>RNN55</t>
  </si>
  <si>
    <t>BRAM LONGSTAFFE NURSERY HEALTH VISITORS</t>
  </si>
  <si>
    <t>Loxford Ward</t>
  </si>
  <si>
    <t>RNNBF</t>
  </si>
  <si>
    <t>Ludgate Ward</t>
  </si>
  <si>
    <t>RNNCP</t>
  </si>
  <si>
    <t>Morrison Ward</t>
  </si>
  <si>
    <t>RNNPR</t>
  </si>
  <si>
    <t>CALDEW ENTERPRISES</t>
  </si>
  <si>
    <t>Shoreditch</t>
  </si>
  <si>
    <t>RNNBJ</t>
  </si>
  <si>
    <t>Victoria Ward</t>
  </si>
  <si>
    <t>RNNCK</t>
  </si>
  <si>
    <t>West Ferry</t>
  </si>
  <si>
    <t>RNNCB</t>
  </si>
  <si>
    <t>COCKERMOUTH HOSPITAL</t>
  </si>
  <si>
    <t>Woodberry Ward</t>
  </si>
  <si>
    <t>RNNPD</t>
  </si>
  <si>
    <t>COMMUNITY PAEDIATRIC DEPARTMENT</t>
  </si>
  <si>
    <t>LUTON &amp; CENTRAL BEDS MHIP</t>
  </si>
  <si>
    <t>BED Archer Unit</t>
  </si>
  <si>
    <t>RNNHT</t>
  </si>
  <si>
    <t>COMMUNITY PAEDIATRICS</t>
  </si>
  <si>
    <t>BED Ash Ward</t>
  </si>
  <si>
    <t>RNNDG</t>
  </si>
  <si>
    <t>CONDITION MANAGEMENT PROGRAMME</t>
  </si>
  <si>
    <t>BED Cedar House</t>
  </si>
  <si>
    <t>RNN61</t>
  </si>
  <si>
    <t>CONISTON INSTITUTE</t>
  </si>
  <si>
    <t>BED Fountains Court</t>
  </si>
  <si>
    <t>RNNCL</t>
  </si>
  <si>
    <t>BED Townsend Court</t>
  </si>
  <si>
    <t>RNN62</t>
  </si>
  <si>
    <t>CUMBERLAND INFIRMARY</t>
  </si>
  <si>
    <t>BED Willow Ward</t>
  </si>
  <si>
    <t>RNNA4</t>
  </si>
  <si>
    <t>CUMBRIA DIABETES</t>
  </si>
  <si>
    <t>LU Coral Ward</t>
  </si>
  <si>
    <t>RNNDH</t>
  </si>
  <si>
    <t>FIRST FLOOR (WEST)</t>
  </si>
  <si>
    <t>LU Onyx Ward</t>
  </si>
  <si>
    <t>RNNUT</t>
  </si>
  <si>
    <t>FLATT WALKS</t>
  </si>
  <si>
    <t>LU Poplars Ward</t>
  </si>
  <si>
    <t>RNN68</t>
  </si>
  <si>
    <t>FRIZINGTON NURSERY</t>
  </si>
  <si>
    <t>LUTON Crystal Ward</t>
  </si>
  <si>
    <t>RNNFH</t>
  </si>
  <si>
    <t>LUTON Jade</t>
  </si>
  <si>
    <t>RNNA1</t>
  </si>
  <si>
    <t>GILL RISE</t>
  </si>
  <si>
    <t>NEWHAM CENTRE FOR MENTAL HEALTH</t>
  </si>
  <si>
    <t>Coborn  PICU</t>
  </si>
  <si>
    <t>RNN70</t>
  </si>
  <si>
    <t>GREENGATE SURESTART</t>
  </si>
  <si>
    <t>Coborn Acute</t>
  </si>
  <si>
    <t>RNN71</t>
  </si>
  <si>
    <t>HINDPOOL NURSERY</t>
  </si>
  <si>
    <t>Coborn-Galaxy Ward</t>
  </si>
  <si>
    <t>RNN72</t>
  </si>
  <si>
    <t>HOOPS COMMUNITY GYM</t>
  </si>
  <si>
    <t>RNNBD</t>
  </si>
  <si>
    <t>LONDON Crystal</t>
  </si>
  <si>
    <t>RNNCN</t>
  </si>
  <si>
    <t>KESWICK MINOR INJURY UNIT</t>
  </si>
  <si>
    <t>NEW Ivory</t>
  </si>
  <si>
    <t>RNNKM</t>
  </si>
  <si>
    <t>RNNKR</t>
  </si>
  <si>
    <t>KIRKBY STEPHEN</t>
  </si>
  <si>
    <t>Ruby Triage Ward</t>
  </si>
  <si>
    <t>RNNLG</t>
  </si>
  <si>
    <t>LANGDALE UNIT</t>
  </si>
  <si>
    <t>RNN24</t>
  </si>
  <si>
    <t>LOCUM, OLDER AGE MH</t>
  </si>
  <si>
    <t>RNNCJ</t>
  </si>
  <si>
    <t>MARY HEWETSON COTTAGE HOSPITAL</t>
  </si>
  <si>
    <t>TOWER HAMLETS CENTRE FOR MENTAL HEALTH</t>
  </si>
  <si>
    <t>Brick Lane Ward</t>
  </si>
  <si>
    <t>RNNMA</t>
  </si>
  <si>
    <t>MARYPORT COTTAGE HOSPITAL</t>
  </si>
  <si>
    <t>Columbia Ward</t>
  </si>
  <si>
    <t>RNNCA</t>
  </si>
  <si>
    <t>MARYPORT HOSPITAL</t>
  </si>
  <si>
    <t>Globe Ward</t>
  </si>
  <si>
    <t>RNNMM</t>
  </si>
  <si>
    <t>MARYPORT MINOR INJURY UNIT</t>
  </si>
  <si>
    <t>Lea Ward</t>
  </si>
  <si>
    <t>RNNMT</t>
  </si>
  <si>
    <t>Leadenhall Ward</t>
  </si>
  <si>
    <t>RNN76</t>
  </si>
  <si>
    <t>MEADOWBANK</t>
  </si>
  <si>
    <t>toWER HAMLETS CENTRE FOR MENTAL HEALTH</t>
  </si>
  <si>
    <t>Millharbour</t>
  </si>
  <si>
    <t>RNNCC</t>
  </si>
  <si>
    <t>MILLOM HOSPITAL</t>
  </si>
  <si>
    <t>Roman Ward</t>
  </si>
  <si>
    <t>RNNML</t>
  </si>
  <si>
    <t>Rosebank Ward</t>
  </si>
  <si>
    <t>RNNAN</t>
  </si>
  <si>
    <t>ORTON LEA</t>
  </si>
  <si>
    <t>Thames Hse</t>
  </si>
  <si>
    <t>RNNBG</t>
  </si>
  <si>
    <t>178 INT Aldeburgh Community Hospital IHT</t>
  </si>
  <si>
    <t>RNN82</t>
  </si>
  <si>
    <t>ORTON LEA (ORTON RD)</t>
  </si>
  <si>
    <t>178 INT Bluebird Lodge Community Hospital IHT</t>
  </si>
  <si>
    <t>RNNBE</t>
  </si>
  <si>
    <t>178 INT Felixstowe Community Hospital IHT</t>
  </si>
  <si>
    <t>RNNKV</t>
  </si>
  <si>
    <t>Ward</t>
  </si>
  <si>
    <t>RNNPJ</t>
  </si>
  <si>
    <t>PENRITH MINOR INJURY UNIT</t>
  </si>
  <si>
    <t>432 C&amp;D West Bergholt Ward COH</t>
  </si>
  <si>
    <t>RNN85</t>
  </si>
  <si>
    <t>PUBLIC HEALTH DEVELOPMENT UNIT</t>
  </si>
  <si>
    <t>432 INT Birch Ward COH</t>
  </si>
  <si>
    <t>RNN02</t>
  </si>
  <si>
    <t>ROSEHILL BUILDING</t>
  </si>
  <si>
    <t>432 INT D Arcy Ward COH</t>
  </si>
  <si>
    <t>RNNRJ</t>
  </si>
  <si>
    <t>RUTH LANCASTER JAMES HOSPITAL</t>
  </si>
  <si>
    <t>432 INT Peldon Ward COH</t>
  </si>
  <si>
    <t>RNNCG</t>
  </si>
  <si>
    <t>SEACROFT</t>
  </si>
  <si>
    <t>432 INT Tiptree Ward COH</t>
  </si>
  <si>
    <t>RNNEL</t>
  </si>
  <si>
    <t>432 MED Acute cardiac Unit COH</t>
  </si>
  <si>
    <t>RNNUS</t>
  </si>
  <si>
    <t>SEASCALE</t>
  </si>
  <si>
    <t>432 MED Easthorpe Ward COH</t>
  </si>
  <si>
    <t>RNN91</t>
  </si>
  <si>
    <t>TENTERFIELD</t>
  </si>
  <si>
    <t>432 MED Emergency Assessment Unit COH</t>
  </si>
  <si>
    <t>RNNLK</t>
  </si>
  <si>
    <t>THE LAKELANDS UNIT</t>
  </si>
  <si>
    <t>432 MED Layer Marney Ward COH</t>
  </si>
  <si>
    <t>RNNTT</t>
  </si>
  <si>
    <t>THIRLMERE SUITE</t>
  </si>
  <si>
    <t>432 MED Nayland Contingency Ward COH</t>
  </si>
  <si>
    <t>RNNBX</t>
  </si>
  <si>
    <t>432 MED Stroke Unit COH</t>
  </si>
  <si>
    <t>RNNWG</t>
  </si>
  <si>
    <t>WESTMORLAND GENERAL HOSPITAL</t>
  </si>
  <si>
    <t>432 MSKSS Aldham Ward COH</t>
  </si>
  <si>
    <t>RNNBH</t>
  </si>
  <si>
    <t>WIGTON HOSPITAL</t>
  </si>
  <si>
    <t>432 MSKSS Copford Ward COH</t>
  </si>
  <si>
    <t>RNNWT</t>
  </si>
  <si>
    <t>432 MSKSS Fordham Ward COH</t>
  </si>
  <si>
    <t>RNN42</t>
  </si>
  <si>
    <t>432 MSKSS Great Tey Ward COH</t>
  </si>
  <si>
    <t>RNQ51</t>
  </si>
  <si>
    <t>KETTERING GENERAL HOSPITAL</t>
  </si>
  <si>
    <t>RNQ</t>
  </si>
  <si>
    <t>432 SURG Brightlingsea Ward COH</t>
  </si>
  <si>
    <t>RNQ97</t>
  </si>
  <si>
    <t>NUFFIELD DIAGNOSTIC CENTRE</t>
  </si>
  <si>
    <t>432 SURG Critical Care COH</t>
  </si>
  <si>
    <t>RNS04</t>
  </si>
  <si>
    <t>DANETRE HOSPITAL (OUT-PATIENTS)</t>
  </si>
  <si>
    <t>RNS</t>
  </si>
  <si>
    <t>432 SURG Langham Ward COH</t>
  </si>
  <si>
    <t>RNS94</t>
  </si>
  <si>
    <t>DAVENTRY HEALTH CENTRE (ACUTE)</t>
  </si>
  <si>
    <t>432 SURG Mersea Ward COH</t>
  </si>
  <si>
    <t>RNS01</t>
  </si>
  <si>
    <t>NORTHAMPTON GENERAL HOSPITAL (ACUTE)</t>
  </si>
  <si>
    <t>432 SURG Surgical Assessment Unit COH</t>
  </si>
  <si>
    <t>RNS02</t>
  </si>
  <si>
    <t>ST EDMUND'S HOSPITAL</t>
  </si>
  <si>
    <t>432 SURG Wivenhoe Ward COH</t>
  </si>
  <si>
    <t>RNUDQ</t>
  </si>
  <si>
    <t>ABINGDON COMMUNITY HOSPITAL</t>
  </si>
  <si>
    <t>RNU</t>
  </si>
  <si>
    <t>432 W&amp;C Childrens Ward COH</t>
  </si>
  <si>
    <t>RNUCE</t>
  </si>
  <si>
    <t>BICESTER COMMUNITY HOSPITAL</t>
  </si>
  <si>
    <t>432 W&amp;C In Patient Maternity COH</t>
  </si>
  <si>
    <t>RNUCK</t>
  </si>
  <si>
    <t>DIDCOT COMMUNITY HOSPITAL</t>
  </si>
  <si>
    <t>432 W&amp;C Neonatal Unit COH</t>
  </si>
  <si>
    <t>RNU30</t>
  </si>
  <si>
    <t>LITTLEMORE MENTAL HEALTH CENTRE</t>
  </si>
  <si>
    <t>432 W&amp;C Stanway Ward COH</t>
  </si>
  <si>
    <t>RNU92</t>
  </si>
  <si>
    <t>MARLBOROUGH HOUSE</t>
  </si>
  <si>
    <t>178 C&amp;D Somersham IHT</t>
  </si>
  <si>
    <t>RNUAM</t>
  </si>
  <si>
    <t>178 INT Grundisburgh IHT</t>
  </si>
  <si>
    <t>RNUAL</t>
  </si>
  <si>
    <t>SWINDON COMMUNITY &amp; INPATIENT CHILD &amp; ADOLESCENT MENTAL HEALTH</t>
  </si>
  <si>
    <t>178 INT Haughley IHT</t>
  </si>
  <si>
    <t>RNU75</t>
  </si>
  <si>
    <t>THE FULBROOK CENTRE</t>
  </si>
  <si>
    <t>178 MED Bramford Ward IHT</t>
  </si>
  <si>
    <t>RNUDJ</t>
  </si>
  <si>
    <t>178 MED Brantham IHT</t>
  </si>
  <si>
    <t>RNU33</t>
  </si>
  <si>
    <t>WARNEFORD HOSPITAL</t>
  </si>
  <si>
    <t>178 MED Capel IHT</t>
  </si>
  <si>
    <t>RNUGP</t>
  </si>
  <si>
    <t>WHITELEAF CENTRE</t>
  </si>
  <si>
    <t>178 MED Claydon IHT</t>
  </si>
  <si>
    <t>RNUDM</t>
  </si>
  <si>
    <t>WITNEY COMMUNITY HOSPITAL</t>
  </si>
  <si>
    <t>178 MED Debenham IHT</t>
  </si>
  <si>
    <t>RNZ59</t>
  </si>
  <si>
    <t>RNZ</t>
  </si>
  <si>
    <t>178 MED Kesgrave Ward IHT</t>
  </si>
  <si>
    <t>RNZ67</t>
  </si>
  <si>
    <t>178 MED Kirton IHT</t>
  </si>
  <si>
    <t>RNZ04</t>
  </si>
  <si>
    <t>FORDINGBRIDGE HOSPITAL</t>
  </si>
  <si>
    <t>178 MED Shotley IHT</t>
  </si>
  <si>
    <t>RNZ13</t>
  </si>
  <si>
    <t>HILLCOTE</t>
  </si>
  <si>
    <t>178 MED Sproughton Ward IHT</t>
  </si>
  <si>
    <t>RNZ02</t>
  </si>
  <si>
    <t>178 MED Washbrook IHT</t>
  </si>
  <si>
    <t>RNZ00</t>
  </si>
  <si>
    <t>SALISBURY HEALTH CARE NHS TRUST</t>
  </si>
  <si>
    <t>178 MED Waveney Ward IHT</t>
  </si>
  <si>
    <t>RNZ63</t>
  </si>
  <si>
    <t>THE RIDGEWAY HOSPITAL</t>
  </si>
  <si>
    <t>178 MED Woodbridge IHT</t>
  </si>
  <si>
    <t>RP1Q9</t>
  </si>
  <si>
    <t>1 WILLOW CLOSE</t>
  </si>
  <si>
    <t>RP1</t>
  </si>
  <si>
    <t>178 MSKSS Martlesham IHT</t>
  </si>
  <si>
    <t>RP1R1</t>
  </si>
  <si>
    <t>2 WILLOW CLOSE</t>
  </si>
  <si>
    <t>178 SURG Critical Care Unit IHT</t>
  </si>
  <si>
    <t>RP1J2</t>
  </si>
  <si>
    <t>ADAMS DAY HOSPITAL</t>
  </si>
  <si>
    <t>178 SURG Lavenham IHT</t>
  </si>
  <si>
    <t>RP1L1</t>
  </si>
  <si>
    <t>ADDINGTON WARD</t>
  </si>
  <si>
    <t>178 SURG Needham IHT</t>
  </si>
  <si>
    <t>RP1T2</t>
  </si>
  <si>
    <t>BARTON HALL</t>
  </si>
  <si>
    <t>178 SURG Saxmundham IHT</t>
  </si>
  <si>
    <t>RP126</t>
  </si>
  <si>
    <t>BEECHWOOD WARD</t>
  </si>
  <si>
    <t>178 SURG Stowupland IHT</t>
  </si>
  <si>
    <t>RP1V4</t>
  </si>
  <si>
    <t>BERRYWOOD HOSPITAL</t>
  </si>
  <si>
    <t>178 SURG Stradbroke IHT</t>
  </si>
  <si>
    <t>RP1M2</t>
  </si>
  <si>
    <t>BRACKLEY COTTAGE HOSPITAL</t>
  </si>
  <si>
    <t>178 W&amp;C Bergholt Ward IHT</t>
  </si>
  <si>
    <t>RP1L3</t>
  </si>
  <si>
    <t>CHURCHILL HOSPITAL</t>
  </si>
  <si>
    <t>178 W&amp;C Brook IHT</t>
  </si>
  <si>
    <t>RP1F6</t>
  </si>
  <si>
    <t>COMMUNITY CHILDRENS UNIT</t>
  </si>
  <si>
    <t>178 W&amp;C Deben IHT</t>
  </si>
  <si>
    <t>RP1N8</t>
  </si>
  <si>
    <t>CORBY COMMUNITY HOSPITAL</t>
  </si>
  <si>
    <t>178 W&amp;C Neonatal Unit IHT</t>
  </si>
  <si>
    <t>RP1J6</t>
  </si>
  <si>
    <t>DANETRE HOSPITAL</t>
  </si>
  <si>
    <t>178 W&amp;C Orwell IHT</t>
  </si>
  <si>
    <t>RP131</t>
  </si>
  <si>
    <t>DRUG AND ALCOHOL (DUNSTABLE)</t>
  </si>
  <si>
    <t>178 W&amp;C Stour IHT</t>
  </si>
  <si>
    <t>RP1V2</t>
  </si>
  <si>
    <t>DRUG AND ALCOHOL DEPENDENCY UNIT</t>
  </si>
  <si>
    <t>CONQUEST HOSPITAL</t>
  </si>
  <si>
    <t>AAU Cq</t>
  </si>
  <si>
    <t>RP1L8</t>
  </si>
  <si>
    <t>EXETER PLACE SITE</t>
  </si>
  <si>
    <t>Baird Ward Cq</t>
  </si>
  <si>
    <t>RP1T4</t>
  </si>
  <si>
    <t>GU DEPARTMENT (KETTERING)</t>
  </si>
  <si>
    <t>Benson Ward CQ</t>
  </si>
  <si>
    <t>RP1T5</t>
  </si>
  <si>
    <t>GU DEPARTMENT (NORTHAMPTON)</t>
  </si>
  <si>
    <t>Cookson Devas Elective CQ</t>
  </si>
  <si>
    <t>RP1D1</t>
  </si>
  <si>
    <t>HEADLANDS</t>
  </si>
  <si>
    <t>Critical Care Conquest</t>
  </si>
  <si>
    <t>RP1D6</t>
  </si>
  <si>
    <t>HEATHERS</t>
  </si>
  <si>
    <t>De Cham Ward Conquest</t>
  </si>
  <si>
    <t>RP1F2</t>
  </si>
  <si>
    <t>ISEBROOK HOSPITAL</t>
  </si>
  <si>
    <t>Egerton Ward CQ</t>
  </si>
  <si>
    <t>RP1L2</t>
  </si>
  <si>
    <t>Gardner Ward Conquest</t>
  </si>
  <si>
    <t>RP1Q8</t>
  </si>
  <si>
    <t>KENT ROAD</t>
  </si>
  <si>
    <t>James Ward CQ</t>
  </si>
  <si>
    <t>RP1F1</t>
  </si>
  <si>
    <t>Kipling &amp; Friston Wards</t>
  </si>
  <si>
    <t>RP1M1</t>
  </si>
  <si>
    <t>KINGSTHORPE GRANGE</t>
  </si>
  <si>
    <t>MacDonald Ward CQ</t>
  </si>
  <si>
    <t>RP1A2</t>
  </si>
  <si>
    <t>MANFIELD HEALTH CAMPUS</t>
  </si>
  <si>
    <t>Maternity Cq</t>
  </si>
  <si>
    <t>RP1E9</t>
  </si>
  <si>
    <t>MAYFAIR DAY HOSPITAL</t>
  </si>
  <si>
    <t>Mirlees Ward CQ</t>
  </si>
  <si>
    <t>RP1L4</t>
  </si>
  <si>
    <t>MEADHURST</t>
  </si>
  <si>
    <t>Newington Frailty CQ</t>
  </si>
  <si>
    <t>RP1P2</t>
  </si>
  <si>
    <t>MEDICAL LOANS</t>
  </si>
  <si>
    <t>Rye Memorial Care Centre</t>
  </si>
  <si>
    <t>RP1D3</t>
  </si>
  <si>
    <t>MENCAP (CORBY)</t>
  </si>
  <si>
    <t>SAU CQ</t>
  </si>
  <si>
    <t>RP1D2</t>
  </si>
  <si>
    <t>MENCAP (ROTHWELL)</t>
  </si>
  <si>
    <t>SCBU CQ</t>
  </si>
  <si>
    <t>RP1D4</t>
  </si>
  <si>
    <t>MENCAP (WELLINGBOROUGH)</t>
  </si>
  <si>
    <t>St Raphael Ward</t>
  </si>
  <si>
    <t>RP1N3</t>
  </si>
  <si>
    <t>MENTAL AFTER CARE ASSOCIATION WELLINGBOROUGH</t>
  </si>
  <si>
    <t>Tressell Ward Cq</t>
  </si>
  <si>
    <t>RP1V3</t>
  </si>
  <si>
    <t>MENTAL HEALTH ACCOMODATION &amp; COMMISSIONING</t>
  </si>
  <si>
    <t>Wellington Ward CQ</t>
  </si>
  <si>
    <t>RP1M4</t>
  </si>
  <si>
    <t>NORTHAMPTON GENERAL HOSPITAL</t>
  </si>
  <si>
    <t>Woodlands Abbey</t>
  </si>
  <si>
    <t>RP130</t>
  </si>
  <si>
    <t>OLDER ADULTS (SOUTH)</t>
  </si>
  <si>
    <t>Woodlands Castle</t>
  </si>
  <si>
    <t>RP1F7</t>
  </si>
  <si>
    <t>OUNDLE COMMUNITY CARE UNIT</t>
  </si>
  <si>
    <t>AMU Edgh</t>
  </si>
  <si>
    <t>RP1H1</t>
  </si>
  <si>
    <t>PRINCESS MARINA HOSPITAL</t>
  </si>
  <si>
    <t>Berwick Ward EDGH</t>
  </si>
  <si>
    <t>RP1F9</t>
  </si>
  <si>
    <t>REDCLIFFE DAY HOSPITAL</t>
  </si>
  <si>
    <t>CCU &amp; Cath Lab EDGH</t>
  </si>
  <si>
    <t>RP1F4</t>
  </si>
  <si>
    <t>RUSHDEN HOSPITAL</t>
  </si>
  <si>
    <t>Critical Care Edgh</t>
  </si>
  <si>
    <t>RP1NR</t>
  </si>
  <si>
    <t>SHORT BREAKS UNIT</t>
  </si>
  <si>
    <t>Cuckmere Ward EDGH</t>
  </si>
  <si>
    <t>RP1H3</t>
  </si>
  <si>
    <t>SKIDDAW WALK UNIT</t>
  </si>
  <si>
    <t>East Dean/Sovereign Ward</t>
  </si>
  <si>
    <t>RP1A1</t>
  </si>
  <si>
    <t>Eastbourne Midwifery Unit- EMU</t>
  </si>
  <si>
    <t>RP1N6</t>
  </si>
  <si>
    <t>SUNNYSIDE</t>
  </si>
  <si>
    <t>Frailty Edgh</t>
  </si>
  <si>
    <t>RP1E1</t>
  </si>
  <si>
    <t>SWANS HILL</t>
  </si>
  <si>
    <t>Hailsham Edgh</t>
  </si>
  <si>
    <t>RP1N9</t>
  </si>
  <si>
    <t>THE ACORNS</t>
  </si>
  <si>
    <t>Jevington Ward EDGH</t>
  </si>
  <si>
    <t>RP1D9</t>
  </si>
  <si>
    <t>Michelham Unit</t>
  </si>
  <si>
    <t>RP1E6</t>
  </si>
  <si>
    <t>THE HEADLANDS</t>
  </si>
  <si>
    <t>Pevensey Ward EDGH</t>
  </si>
  <si>
    <t>RP1D8</t>
  </si>
  <si>
    <t>THE MARTENS</t>
  </si>
  <si>
    <t>Seaford Edgh</t>
  </si>
  <si>
    <t>RP1V6</t>
  </si>
  <si>
    <t>THE SETT</t>
  </si>
  <si>
    <t>Westham Edgh</t>
  </si>
  <si>
    <t>RP1D7</t>
  </si>
  <si>
    <t>THE SQUIRRELS</t>
  </si>
  <si>
    <t>EPSOM HOSPITAL</t>
  </si>
  <si>
    <t>ALE (Alexandra)</t>
  </si>
  <si>
    <t>RP101</t>
  </si>
  <si>
    <t>TOWCESTER MILL</t>
  </si>
  <si>
    <t>AMUC (Chuter Ede AMU)</t>
  </si>
  <si>
    <t>RP401</t>
  </si>
  <si>
    <t>GREAT ORMOND STREET HOSPITAL CENTRAL LONDON SITE</t>
  </si>
  <si>
    <t>RP4</t>
  </si>
  <si>
    <t>BRI (Britten)</t>
  </si>
  <si>
    <t>RP5BA</t>
  </si>
  <si>
    <t>RP5</t>
  </si>
  <si>
    <t>BUC (Buckley)</t>
  </si>
  <si>
    <t>RP5DR</t>
  </si>
  <si>
    <t>CAMA (Croft Community Unit)</t>
  </si>
  <si>
    <t>RP5MM</t>
  </si>
  <si>
    <t>CSY (Casey)</t>
  </si>
  <si>
    <t>RP5RE</t>
  </si>
  <si>
    <t>ECCU (Coronary Care Unit)</t>
  </si>
  <si>
    <t>RP5RH</t>
  </si>
  <si>
    <t>ROTHERHAM DISTRICT HOSPITAL</t>
  </si>
  <si>
    <t>EITU (ITU/HDU)</t>
  </si>
  <si>
    <t>RP5LT</t>
  </si>
  <si>
    <t>THE VERMUYDEN CENTRE</t>
  </si>
  <si>
    <t>EMAT (Maternity Unit)</t>
  </si>
  <si>
    <t>RP5TR</t>
  </si>
  <si>
    <t>TICKHILL ROAD HOSPITAL</t>
  </si>
  <si>
    <t>GLO (Gloucester)</t>
  </si>
  <si>
    <t>RP613</t>
  </si>
  <si>
    <t>EBENEZER STREET - RP613</t>
  </si>
  <si>
    <t>RP6</t>
  </si>
  <si>
    <t>NOR (Northey)</t>
  </si>
  <si>
    <t>RP616</t>
  </si>
  <si>
    <t>MOORFIELDS AT BEDFORD HOSPITAL - RP616</t>
  </si>
  <si>
    <t>SCBU (Special Care Baby Unit)</t>
  </si>
  <si>
    <t>RP610</t>
  </si>
  <si>
    <t>MOORFIELDS AT EALING HOSPITAL - RP610</t>
  </si>
  <si>
    <t>SWIF (Swift Ward)</t>
  </si>
  <si>
    <t>RP609</t>
  </si>
  <si>
    <t>MOORFIELDS AT HOMERTON HOSPITAL - RP609</t>
  </si>
  <si>
    <t>SOUTH WEST LONDON ELECTIVE ORTHOPAEDIC CENTRE</t>
  </si>
  <si>
    <t>DERB (Derby)</t>
  </si>
  <si>
    <t>RP608</t>
  </si>
  <si>
    <t>MOORFIELDS AT MAYDAY UNIVERSITY HOSPITAL - RP608</t>
  </si>
  <si>
    <t>OAKS (Oaks)</t>
  </si>
  <si>
    <t>RP607</t>
  </si>
  <si>
    <t>MOORFIELDS AT MILE END HOSPITAL - RP607</t>
  </si>
  <si>
    <t>PACU (EOC PACU - Recovery)</t>
  </si>
  <si>
    <t>RP606</t>
  </si>
  <si>
    <t>MOORFIELDS AT NORTHWICK PARK HOSPITAL - RP606</t>
  </si>
  <si>
    <t>ST HELIER HOSPITAL</t>
  </si>
  <si>
    <t>A3 (A3)</t>
  </si>
  <si>
    <t>RP605</t>
  </si>
  <si>
    <t>MOORFIELDS AT POTTERS BAR HOSPITAL - RP605</t>
  </si>
  <si>
    <t>A5 (A5)</t>
  </si>
  <si>
    <t>RP603</t>
  </si>
  <si>
    <t>MOORFIELDS AT ST ANN'S HOSPITAL - RP603</t>
  </si>
  <si>
    <t>A6 (A6)</t>
  </si>
  <si>
    <t>RP604</t>
  </si>
  <si>
    <t>MOORFIELDS AT ST GEORGE'S HOSPITAL - RP604</t>
  </si>
  <si>
    <t>AMUM (AMU Short Stay)</t>
  </si>
  <si>
    <t>RP611</t>
  </si>
  <si>
    <t>MOORFIELDS AT UPNEY LANE - RP611</t>
  </si>
  <si>
    <t>AMUS (AMU)</t>
  </si>
  <si>
    <t>RP602</t>
  </si>
  <si>
    <t>MOORFIELDS AT WATFORD GENERAL HOSPITAL - RP602</t>
  </si>
  <si>
    <t>B1 (Whitfield Unit)</t>
  </si>
  <si>
    <t>RP601</t>
  </si>
  <si>
    <t>MOORFIELDS EYE HOSPITAL (CITY ROAD) - RP601</t>
  </si>
  <si>
    <t>B5M (B5 Medical)</t>
  </si>
  <si>
    <t>RP615</t>
  </si>
  <si>
    <t>UPPER WIMPOLE STREET - RP615</t>
  </si>
  <si>
    <t>B6SC (Step Closer to Home (B6))</t>
  </si>
  <si>
    <t>RP7MA</t>
  </si>
  <si>
    <t>274 SC1AA C&amp;FS ASH VILLA IN PATIENT  L21252</t>
  </si>
  <si>
    <t>RP7</t>
  </si>
  <si>
    <t>BEA1 (Beacon)</t>
  </si>
  <si>
    <t>RP7CG</t>
  </si>
  <si>
    <t>274 SSDEAC2 BRANT / LANGWORTH</t>
  </si>
  <si>
    <t>C3 (C3 Stroke Unit)</t>
  </si>
  <si>
    <t>RP705</t>
  </si>
  <si>
    <t>274 SSLDL2 LLC ASSESSMENT &amp; TREATMENT &amp; REHAB</t>
  </si>
  <si>
    <t>C4 (C4)</t>
  </si>
  <si>
    <t>RP7DC</t>
  </si>
  <si>
    <t>274 SSRH1 MAPLE LODGE REHAB L21525</t>
  </si>
  <si>
    <t>C6 (C6)</t>
  </si>
  <si>
    <t>RP706</t>
  </si>
  <si>
    <t>274 SSRH2 ASHLEY HOUSE REHAB L21540</t>
  </si>
  <si>
    <t>FDMS (Frank Deas Medical Short Stay Unit)</t>
  </si>
  <si>
    <t>RP7EV</t>
  </si>
  <si>
    <t>ACUTE MENTAL HEALTH UNIT &amp; DAY HOSPITAL</t>
  </si>
  <si>
    <t>RP762</t>
  </si>
  <si>
    <t>FDWF (Frank Deas Frailty)</t>
  </si>
  <si>
    <t>RP7YP</t>
  </si>
  <si>
    <t>HS (Harry Secombe)</t>
  </si>
  <si>
    <t>RP723</t>
  </si>
  <si>
    <t>CARHOLME COURT</t>
  </si>
  <si>
    <t>M2 (M2)</t>
  </si>
  <si>
    <t>RP7P2</t>
  </si>
  <si>
    <t>CONS 13 PHC</t>
  </si>
  <si>
    <t>MAT (Maternity Ward)</t>
  </si>
  <si>
    <t>RP7JG</t>
  </si>
  <si>
    <t>CONS 8 DOP</t>
  </si>
  <si>
    <t>MMWS (Mary Moore (Surgical))</t>
  </si>
  <si>
    <t>RP7HA</t>
  </si>
  <si>
    <t>CONS 9 DOP</t>
  </si>
  <si>
    <t>NNU (Neonatal Unit)</t>
  </si>
  <si>
    <t>RP712</t>
  </si>
  <si>
    <t>CORKTREE CRESCENT</t>
  </si>
  <si>
    <t>QM2 (QM2)</t>
  </si>
  <si>
    <t>RP7LA</t>
  </si>
  <si>
    <t>DEPARTMENT OF PSYCHIATRY</t>
  </si>
  <si>
    <t>RB (Richard Bright)</t>
  </si>
  <si>
    <t>RP777</t>
  </si>
  <si>
    <t>DIANA PRINCESS OF WALES HOSPITAL</t>
  </si>
  <si>
    <t>SCCU (Coronary Care Unit)</t>
  </si>
  <si>
    <t>RP719</t>
  </si>
  <si>
    <t>EMSI UNIT - PILGRIM HOSPITAL SITE</t>
  </si>
  <si>
    <t>SITU (ITU/HDU)</t>
  </si>
  <si>
    <t>RP7G3</t>
  </si>
  <si>
    <t>GRIMSBY CAFS (A)</t>
  </si>
  <si>
    <t>Alpine</t>
  </si>
  <si>
    <t>RP7G4</t>
  </si>
  <si>
    <t>GRIMSBY CAFS (B)</t>
  </si>
  <si>
    <t>Aurora</t>
  </si>
  <si>
    <t>RP7WT</t>
  </si>
  <si>
    <t>JOHNSON COMMUNITY HOSPITAL</t>
  </si>
  <si>
    <t>Causeway</t>
  </si>
  <si>
    <t>RP7LM</t>
  </si>
  <si>
    <t>LOUTH OLDER ADULT</t>
  </si>
  <si>
    <t>Dune</t>
  </si>
  <si>
    <t>RP7FK</t>
  </si>
  <si>
    <t>LOW SECURE MENTAL HEALTH UNIT</t>
  </si>
  <si>
    <t>Forest</t>
  </si>
  <si>
    <t>RP7VT</t>
  </si>
  <si>
    <t>MANTHORPE C2</t>
  </si>
  <si>
    <t>Fuji</t>
  </si>
  <si>
    <t>RP7K1</t>
  </si>
  <si>
    <t>MANTHORPE C3</t>
  </si>
  <si>
    <t>Lagoon</t>
  </si>
  <si>
    <t>RP7FQ</t>
  </si>
  <si>
    <t>MENTAL HEALTH LONG TERM REHABILITATION &amp; DAY HOSPITAL</t>
  </si>
  <si>
    <t>Christopher   PICU</t>
  </si>
  <si>
    <t>RP7MB</t>
  </si>
  <si>
    <t>MENTAL HEALTH UNIT - BEACONFIELD</t>
  </si>
  <si>
    <t>Edward House</t>
  </si>
  <si>
    <t>RP7LP</t>
  </si>
  <si>
    <t>MENTAL HEALTH UNIT - GRANTHAM</t>
  </si>
  <si>
    <t>Finchingfield</t>
  </si>
  <si>
    <t>RP7WC</t>
  </si>
  <si>
    <t>MENTAL HEALTH UNIT - SLEAFORD</t>
  </si>
  <si>
    <t>Galleywood</t>
  </si>
  <si>
    <t>RP7WK</t>
  </si>
  <si>
    <t>MENTAL HEALTH UNIT - STAMFORD</t>
  </si>
  <si>
    <t>Rainbow Mother &amp; Baby</t>
  </si>
  <si>
    <t>RP7WH</t>
  </si>
  <si>
    <t>MENTAL HEALTH UNIT - SYCAMORE</t>
  </si>
  <si>
    <t>Peter Bruff</t>
  </si>
  <si>
    <t>RP701</t>
  </si>
  <si>
    <t>MENTAL HEALTH UNIT FOR OLDER PEOPLE - ROCHFORD UNIT</t>
  </si>
  <si>
    <t>Tower</t>
  </si>
  <si>
    <t>RP7NC</t>
  </si>
  <si>
    <t>NE LINCS ADHD</t>
  </si>
  <si>
    <t>Bernard</t>
  </si>
  <si>
    <t>RP7NR</t>
  </si>
  <si>
    <t>NORTH SEA CAMP</t>
  </si>
  <si>
    <t>Henneage</t>
  </si>
  <si>
    <t>RP713</t>
  </si>
  <si>
    <t>NORTON LEA</t>
  </si>
  <si>
    <t>439 Ipswich Road</t>
  </si>
  <si>
    <t>RP764</t>
  </si>
  <si>
    <t>PHC PORTACABIN</t>
  </si>
  <si>
    <t>Ardleigh</t>
  </si>
  <si>
    <t>RP721</t>
  </si>
  <si>
    <t>PHOENIX UNIT</t>
  </si>
  <si>
    <t>Gosfield</t>
  </si>
  <si>
    <t>RP7EK</t>
  </si>
  <si>
    <t>PSYCHOLOGY UNIT</t>
  </si>
  <si>
    <t>Cumberlege Centre</t>
  </si>
  <si>
    <t>RP7NN</t>
  </si>
  <si>
    <t>SECURE COMMUNITY ESTABLISHMENT</t>
  </si>
  <si>
    <t>RP7VJ</t>
  </si>
  <si>
    <t>SPALDING COMM C1</t>
  </si>
  <si>
    <t>Stort</t>
  </si>
  <si>
    <t>RP7YQ</t>
  </si>
  <si>
    <t>SPIRE WALK</t>
  </si>
  <si>
    <t>Heath Close</t>
  </si>
  <si>
    <t>RP782</t>
  </si>
  <si>
    <t>THE KEEP</t>
  </si>
  <si>
    <t>Assessment Unit - Basildon</t>
  </si>
  <si>
    <t>RP7YT</t>
  </si>
  <si>
    <t>THE WILLOWS- UNIT 5</t>
  </si>
  <si>
    <t>Gloucester</t>
  </si>
  <si>
    <t>RP7YW</t>
  </si>
  <si>
    <t>THE WILLOWS- UNITS 1 AND 2</t>
  </si>
  <si>
    <t>Grangewater</t>
  </si>
  <si>
    <t>RPA28</t>
  </si>
  <si>
    <t>DARENT VALLEY HOSPITAL - RPA28</t>
  </si>
  <si>
    <t>RPA</t>
  </si>
  <si>
    <t>Hadleigh Unit</t>
  </si>
  <si>
    <t>RPA68</t>
  </si>
  <si>
    <t>GRAVESHAM COMMUNITY HOSPITAL - RPA68</t>
  </si>
  <si>
    <t>Thorpe</t>
  </si>
  <si>
    <t>RPA27</t>
  </si>
  <si>
    <t>MAIDSTONE HOSPITAL - RPA27</t>
  </si>
  <si>
    <t>Mountnessing Ct</t>
  </si>
  <si>
    <t>RPA02</t>
  </si>
  <si>
    <t>MEDWAY MARITIME HOSPITAL - RPA02</t>
  </si>
  <si>
    <t>Larkwood</t>
  </si>
  <si>
    <t>RPA17</t>
  </si>
  <si>
    <t>SHEPPEY COMMUNITY HOSPITAL - RPA17</t>
  </si>
  <si>
    <t>Longview</t>
  </si>
  <si>
    <t>RPA29</t>
  </si>
  <si>
    <t>SITTINGBOURNE HOSPITAL - RPA29</t>
  </si>
  <si>
    <t>Robin Pinto Unit</t>
  </si>
  <si>
    <t>RPA44</t>
  </si>
  <si>
    <t>SPIRE ALEXANDRA HOSPITAL - RPA44</t>
  </si>
  <si>
    <t>Beech - Rochford</t>
  </si>
  <si>
    <t>RPC40</t>
  </si>
  <si>
    <t>ASHFORD HOSPITAL - RPC40</t>
  </si>
  <si>
    <t>RPC</t>
  </si>
  <si>
    <t>CedarWillow</t>
  </si>
  <si>
    <t>RPC20</t>
  </si>
  <si>
    <t>BUCKLAND HOSPITAL - RPC20</t>
  </si>
  <si>
    <t>Clifton Lodge</t>
  </si>
  <si>
    <t>RPC12</t>
  </si>
  <si>
    <t>DARENT VALLEY HOSPITAL - RPC12</t>
  </si>
  <si>
    <t>Kelvedon</t>
  </si>
  <si>
    <t>RPC30</t>
  </si>
  <si>
    <t>HORSHAM HOSPITAL - RPC30</t>
  </si>
  <si>
    <t>Poplar Ward - Rochford</t>
  </si>
  <si>
    <t>RPC18</t>
  </si>
  <si>
    <t>KENT AND CANTERBURY HOSPITAL - RPC18</t>
  </si>
  <si>
    <t>Rawreth Court</t>
  </si>
  <si>
    <t>RPC13</t>
  </si>
  <si>
    <t>KENT AND SUSSEX HOSPITAL - RPC13</t>
  </si>
  <si>
    <t>Avocet Ward</t>
  </si>
  <si>
    <t>RPC15</t>
  </si>
  <si>
    <t>MAIDSTONE DISTRICT GENERAL HOSPITAL - RPC15</t>
  </si>
  <si>
    <t>Beech - St Margarets</t>
  </si>
  <si>
    <t>RPC11</t>
  </si>
  <si>
    <t>MEDWAY MARITIME HOSPITAL - RPC11</t>
  </si>
  <si>
    <t>Kitwood</t>
  </si>
  <si>
    <t>RPC04</t>
  </si>
  <si>
    <t>QUEEN VICTORIA HOSPITAL (EAST GRINSTEAD) - RPC04</t>
  </si>
  <si>
    <t>Plane Ward</t>
  </si>
  <si>
    <t>RPC16</t>
  </si>
  <si>
    <t>SEVENOAKS HOSPITAL - RPC16</t>
  </si>
  <si>
    <t>Poplar Ward - St Margarets</t>
  </si>
  <si>
    <t>RPC31</t>
  </si>
  <si>
    <t>UCKFIELD HOSPITAL - RPC31</t>
  </si>
  <si>
    <t>RPC17</t>
  </si>
  <si>
    <t>WILLIAM HARVEY HOSPITAL - RPC17</t>
  </si>
  <si>
    <t>Ruby</t>
  </si>
  <si>
    <t>RPGGP</t>
  </si>
  <si>
    <t>1 WENSLEY CLOSE</t>
  </si>
  <si>
    <t>RPG</t>
  </si>
  <si>
    <t>Topaz</t>
  </si>
  <si>
    <t>RPGCP</t>
  </si>
  <si>
    <t>ALDT</t>
  </si>
  <si>
    <t>Meadowview</t>
  </si>
  <si>
    <t>RPGER</t>
  </si>
  <si>
    <t>ATLAS HOUSE</t>
  </si>
  <si>
    <t>Woodlea Clinic</t>
  </si>
  <si>
    <t xml:space="preserve">RPGAP </t>
  </si>
  <si>
    <t>BAREFOOT LODGE</t>
  </si>
  <si>
    <t>Bourne</t>
  </si>
  <si>
    <t>RPGHR</t>
  </si>
  <si>
    <t>BELMARSH</t>
  </si>
  <si>
    <t xml:space="preserve">RPGAB </t>
  </si>
  <si>
    <t>BRACTON</t>
  </si>
  <si>
    <t>CFU</t>
  </si>
  <si>
    <t>RPGCR</t>
  </si>
  <si>
    <t>BRIDGEWAYS DAY HOSPITAL</t>
  </si>
  <si>
    <t>CLTH</t>
  </si>
  <si>
    <t>RPGAF</t>
  </si>
  <si>
    <t>CARLTON PARADE</t>
  </si>
  <si>
    <t>F1</t>
  </si>
  <si>
    <t>RPGHD</t>
  </si>
  <si>
    <t>CHILDREN'S COMMUNITY NURSING</t>
  </si>
  <si>
    <t>F10</t>
  </si>
  <si>
    <t>RPGFA</t>
  </si>
  <si>
    <t>CPU DIRECTORATE</t>
  </si>
  <si>
    <t>F14</t>
  </si>
  <si>
    <t>RPGHA</t>
  </si>
  <si>
    <t>DR DESAI &amp; PARTNERS</t>
  </si>
  <si>
    <t>F15</t>
  </si>
  <si>
    <t>RPGDC</t>
  </si>
  <si>
    <t>EDGE HILL</t>
  </si>
  <si>
    <t>F2-Vascular</t>
  </si>
  <si>
    <t>RPGHP</t>
  </si>
  <si>
    <t>ELTHAM COMMUNITY HOSPITAL</t>
  </si>
  <si>
    <t>F3</t>
  </si>
  <si>
    <t>RPGGH</t>
  </si>
  <si>
    <t>FAIRFIELD HC</t>
  </si>
  <si>
    <t>RPGGG</t>
  </si>
  <si>
    <t>GALLIONS REACH</t>
  </si>
  <si>
    <t>RPGAN</t>
  </si>
  <si>
    <t>GOLDIE LEIGH</t>
  </si>
  <si>
    <t xml:space="preserve">RPGAD </t>
  </si>
  <si>
    <t>GREEN PARK'S HOUSE</t>
  </si>
  <si>
    <t>F7</t>
  </si>
  <si>
    <t>RPGGY</t>
  </si>
  <si>
    <t>GREENWICH PENNISULAR HC</t>
  </si>
  <si>
    <t>F8</t>
  </si>
  <si>
    <t>RPGEP</t>
  </si>
  <si>
    <t>GREENWOOD</t>
  </si>
  <si>
    <t>F9</t>
  </si>
  <si>
    <t>RPGEQ</t>
  </si>
  <si>
    <t>HAZELWOOD</t>
  </si>
  <si>
    <t>G1</t>
  </si>
  <si>
    <t>RPGDX</t>
  </si>
  <si>
    <t>HILLTOPS NURSERY</t>
  </si>
  <si>
    <t>G2A</t>
  </si>
  <si>
    <t>RPGHV</t>
  </si>
  <si>
    <t>ISIS</t>
  </si>
  <si>
    <t>G2B</t>
  </si>
  <si>
    <t>RPGED</t>
  </si>
  <si>
    <t>IVY WILLIS</t>
  </si>
  <si>
    <t>RPGGN</t>
  </si>
  <si>
    <t>JAMES WOLFE</t>
  </si>
  <si>
    <t>G5CAVELL</t>
  </si>
  <si>
    <t>RPGDQ</t>
  </si>
  <si>
    <t>JOYDENS &amp; BIRCHWOOD</t>
  </si>
  <si>
    <t>G5PAGET</t>
  </si>
  <si>
    <t>RPGGR</t>
  </si>
  <si>
    <t>LAKESIDE HC</t>
  </si>
  <si>
    <t>RPGGL</t>
  </si>
  <si>
    <t>MANORBROOK HC</t>
  </si>
  <si>
    <t>G9</t>
  </si>
  <si>
    <t>RPGAG</t>
  </si>
  <si>
    <t>MEMORIAL HOSPITAL</t>
  </si>
  <si>
    <t>RPGAK</t>
  </si>
  <si>
    <t>NORTH HOUSE</t>
  </si>
  <si>
    <t>MADU</t>
  </si>
  <si>
    <t>RPGCF</t>
  </si>
  <si>
    <t>OAKHURST</t>
  </si>
  <si>
    <t>RPGAL</t>
  </si>
  <si>
    <t>OAKWOOD HOUSE</t>
  </si>
  <si>
    <t>MAU-AMU</t>
  </si>
  <si>
    <t>RPGAE</t>
  </si>
  <si>
    <t>OXLEAS HOUSE</t>
  </si>
  <si>
    <t>RPGHF</t>
  </si>
  <si>
    <t>Parkside</t>
  </si>
  <si>
    <t>RPGEL</t>
  </si>
  <si>
    <t>SECTOR IT SOLUTIONS</t>
  </si>
  <si>
    <t>Renal</t>
  </si>
  <si>
    <t>RPGAQ</t>
  </si>
  <si>
    <t>SADU</t>
  </si>
  <si>
    <t>RPGGM</t>
  </si>
  <si>
    <t>SOURCE</t>
  </si>
  <si>
    <t>RPGGE</t>
  </si>
  <si>
    <t>ST MARKS HC</t>
  </si>
  <si>
    <t>SSS</t>
  </si>
  <si>
    <t>RPGFD</t>
  </si>
  <si>
    <t>STEP UP, STEP DOWN</t>
  </si>
  <si>
    <t>Heatherwood Hospital</t>
  </si>
  <si>
    <t>Ward 04 Orthopaedic (Hwd)</t>
  </si>
  <si>
    <t>RPGDH</t>
  </si>
  <si>
    <t>Acute Assessment Unit (WP)</t>
  </si>
  <si>
    <t>RPGHT</t>
  </si>
  <si>
    <t>THAMESIDE</t>
  </si>
  <si>
    <t>Coronary Care Unit (WP)</t>
  </si>
  <si>
    <t>RPGCQ</t>
  </si>
  <si>
    <t>THE COTTAGE</t>
  </si>
  <si>
    <t>Intensive Treatment Unit (WP)</t>
  </si>
  <si>
    <t>RPGCK</t>
  </si>
  <si>
    <t>THE HEIGHTS</t>
  </si>
  <si>
    <t>Maternity Unit (WP)</t>
  </si>
  <si>
    <t>RPGCG</t>
  </si>
  <si>
    <t>THE WALNUTS</t>
  </si>
  <si>
    <t>Medical Short Stay (WP)</t>
  </si>
  <si>
    <t>RPGEM</t>
  </si>
  <si>
    <t>TUGMUTTON</t>
  </si>
  <si>
    <t>Medicine Elderly Care (WP)</t>
  </si>
  <si>
    <t>RPGDJ</t>
  </si>
  <si>
    <t>UPTON DAY HOSPITAL</t>
  </si>
  <si>
    <t>Neonatal Unit (WP)</t>
  </si>
  <si>
    <t>RPGGJ</t>
  </si>
  <si>
    <t>VANBURGH HC</t>
  </si>
  <si>
    <t>Parkside (WP)</t>
  </si>
  <si>
    <t>RPGGK</t>
  </si>
  <si>
    <t>WALLACE HC</t>
  </si>
  <si>
    <t>Surgical Short Stay Unit (WP)</t>
  </si>
  <si>
    <t>RPGEE</t>
  </si>
  <si>
    <t>WEST PARK</t>
  </si>
  <si>
    <t>Wexham Park Hospital</t>
  </si>
  <si>
    <t>Ward 01 Orthopaedic (WP)</t>
  </si>
  <si>
    <t>RPGAH</t>
  </si>
  <si>
    <t>Ward 02 General Medicine (WP)</t>
  </si>
  <si>
    <t>RPY10</t>
  </si>
  <si>
    <t>SMCS AT CEDAR LODGE</t>
  </si>
  <si>
    <t>RPY</t>
  </si>
  <si>
    <t>Ward 03 Geriatric Medicine (WP)</t>
  </si>
  <si>
    <t>RPY01</t>
  </si>
  <si>
    <t>THE ROYAL MARSDEN HOSPITAL (LONDON) - RPY01</t>
  </si>
  <si>
    <t>Ward 04 Cardiology plus Diuretic Lounge (WP)</t>
  </si>
  <si>
    <t>RPY02</t>
  </si>
  <si>
    <t>THE ROYAL MARSDEN HOSPITAL (SURREY) - RPY02</t>
  </si>
  <si>
    <t>Ward 05 General Medicine (WP)</t>
  </si>
  <si>
    <t>RQ301</t>
  </si>
  <si>
    <t>RQ3</t>
  </si>
  <si>
    <t>Ward 06 General Medicine (WP)</t>
  </si>
  <si>
    <t>RQ311</t>
  </si>
  <si>
    <t>BIRMINGHAM CHILDREN'S HOSPITAL - ACCIDENT &amp; EMERGENCY</t>
  </si>
  <si>
    <t>Ward 09 General Medicine (WP)</t>
  </si>
  <si>
    <t>RQ314</t>
  </si>
  <si>
    <t>BIRMINGHAM CHILDREN'S HOSPITAL - CARDIAC</t>
  </si>
  <si>
    <t>Ward 09 Medical Acute Dependency Unit (WP)</t>
  </si>
  <si>
    <t>RQ307</t>
  </si>
  <si>
    <t>BIRMINGHAM CHILDREN'S HOSPITAL - COMMUNITY TRUST</t>
  </si>
  <si>
    <t>Ward 10 Surgical (WP)</t>
  </si>
  <si>
    <t>RQ342</t>
  </si>
  <si>
    <t>BIRMINGHAM CHILDREN'S HOSPITAL - DIABETICS</t>
  </si>
  <si>
    <t>Ward 11 Surgical (WP)</t>
  </si>
  <si>
    <t>RQ324</t>
  </si>
  <si>
    <t>BIRMINGHAM CHILDREN'S HOSPITAL - METABOLIC DISEASES INHERITED</t>
  </si>
  <si>
    <t>Ward 15 Eden (WP)</t>
  </si>
  <si>
    <t>RQ318</t>
  </si>
  <si>
    <t>BIRMINGHAM CHILDREN'S HOSPITAL - NON-GH ENDOCRINE</t>
  </si>
  <si>
    <t>Ward 16 SRU (WP)</t>
  </si>
  <si>
    <t>RQ339</t>
  </si>
  <si>
    <t>BIRMINGHAM CHILDRENS HOSPITAL - NTBC PAEDIATRIC</t>
  </si>
  <si>
    <t>Ward 20 Gynaecology (WP)</t>
  </si>
  <si>
    <t>BIRMINGHAM CHILDREN'S HOSPITAL - RQ301</t>
  </si>
  <si>
    <t>Ward 24 Paediatric (WP)</t>
  </si>
  <si>
    <t>RQ370</t>
  </si>
  <si>
    <t>QUEEN ELIZABETH HOSPITAL - RR7EN</t>
  </si>
  <si>
    <t>Cragside Court</t>
  </si>
  <si>
    <t>RQ346</t>
  </si>
  <si>
    <t>CHILD PSYCHOLOGY DEPARTMENT</t>
  </si>
  <si>
    <t>Critical Care Dept</t>
  </si>
  <si>
    <t>RQ305</t>
  </si>
  <si>
    <t>GOOD HOPE HOSPITAL</t>
  </si>
  <si>
    <t>Emergency Admissions Unit</t>
  </si>
  <si>
    <t>RQ330</t>
  </si>
  <si>
    <t>PARK VIEW CLINIC</t>
  </si>
  <si>
    <t>Maternity Unit</t>
  </si>
  <si>
    <t>RQ8L0</t>
  </si>
  <si>
    <t>BROOMFIELD HOSPITAL - RQ8L0</t>
  </si>
  <si>
    <t>RQ8</t>
  </si>
  <si>
    <t>qUEEN ELIZABETH HOSPITAL - RR7EN</t>
  </si>
  <si>
    <t>RQ8LL</t>
  </si>
  <si>
    <t>CHELMSFORD AND ESSEX HOSPITAL - RQ8LL</t>
  </si>
  <si>
    <t>RQ8ML</t>
  </si>
  <si>
    <t>QUEEN'S HOSPITAL - RQ8ML</t>
  </si>
  <si>
    <t>St. Bedes</t>
  </si>
  <si>
    <t>RQ8LH</t>
  </si>
  <si>
    <t>ST JOHN'S HOSPITAL - RQ8LH</t>
  </si>
  <si>
    <t>Sunniside Unit</t>
  </si>
  <si>
    <t>RQ8LF</t>
  </si>
  <si>
    <t>ST MICHAEL'S HOSPITAL - RQ8LF</t>
  </si>
  <si>
    <t>Ward 1 Gen Med/Haem</t>
  </si>
  <si>
    <t>RQ8LJ</t>
  </si>
  <si>
    <t>ST PETER'S HOSPITAL - RQ8LJ</t>
  </si>
  <si>
    <t>Ward 11 Gen Medicine</t>
  </si>
  <si>
    <t>RQ8LK</t>
  </si>
  <si>
    <t>WILLIAM JULIEN COURTAULD HOSPITAL - RQ8LK</t>
  </si>
  <si>
    <t>Ward 12 Surgery</t>
  </si>
  <si>
    <t>RQM01</t>
  </si>
  <si>
    <t>RQM</t>
  </si>
  <si>
    <t>Ward 14 Trauma</t>
  </si>
  <si>
    <t>RQM24</t>
  </si>
  <si>
    <t>TEDDINGTON MEMORIAL HOSPITAL</t>
  </si>
  <si>
    <t>Ward 21 Jubilee Wing Gynae/Oncol</t>
  </si>
  <si>
    <t>RQM93</t>
  </si>
  <si>
    <t>THE HILLINGDON HOSPITAL</t>
  </si>
  <si>
    <t>Ward 22 Gen Medicine</t>
  </si>
  <si>
    <t>RQM91</t>
  </si>
  <si>
    <t>Ward 23 Jubilee Wing</t>
  </si>
  <si>
    <t>RQQ31</t>
  </si>
  <si>
    <t>HINCHINGBROOKE HOSPITAL - RQQ31</t>
  </si>
  <si>
    <t>RQQ</t>
  </si>
  <si>
    <t>Ward 24 Jubilee Wing</t>
  </si>
  <si>
    <t>RQQTC</t>
  </si>
  <si>
    <t>THE HUNTINGDON NHS TREATMENT CENTRE - RQQTC</t>
  </si>
  <si>
    <t>Ward 25 Jubilee Wing</t>
  </si>
  <si>
    <t>RQWG5</t>
  </si>
  <si>
    <t>GALEN HOUSE - RQWG5</t>
  </si>
  <si>
    <t>RQW</t>
  </si>
  <si>
    <t>Ward 26 Treat/Centre</t>
  </si>
  <si>
    <t>RQWG2</t>
  </si>
  <si>
    <t>HERTS AND ESSEX COMMUNITY HOSPITAL - RQWG2</t>
  </si>
  <si>
    <t>Ward 27 Treat/Centre</t>
  </si>
  <si>
    <t>RQWG6</t>
  </si>
  <si>
    <t>HODDESDON TOWER CLINIC - RQWG6</t>
  </si>
  <si>
    <t>Ward 4 Stroke</t>
  </si>
  <si>
    <t>RQWG8</t>
  </si>
  <si>
    <t>KEATS HOUSE CLINIC - RQWG8</t>
  </si>
  <si>
    <t>RQWG0</t>
  </si>
  <si>
    <t>PRINCESS ALEXANDRA HOSPITAL - RQWG0</t>
  </si>
  <si>
    <t>Ward 8 Cardiology</t>
  </si>
  <si>
    <t>RQWG4</t>
  </si>
  <si>
    <t>PRINCESS ALEXANDRA PRIVATE HOSPITAL</t>
  </si>
  <si>
    <t>Ward 9 Respiratory</t>
  </si>
  <si>
    <t>RQWG9</t>
  </si>
  <si>
    <t>RECTORY LANE CLINIC - RQWG9</t>
  </si>
  <si>
    <t>Adam Bede</t>
  </si>
  <si>
    <t>RQWG3</t>
  </si>
  <si>
    <t>SAFFRON WALDEN COMMUNITY HOSPITAL - RQWG3</t>
  </si>
  <si>
    <t>Alexandra</t>
  </si>
  <si>
    <t>RQWG1</t>
  </si>
  <si>
    <t>ST. MARGARET'S HOSPITAL - RQWG1</t>
  </si>
  <si>
    <t>RQXM1</t>
  </si>
  <si>
    <t>HOMERTON UNIVERSITY HOSPITAL - RQXM1</t>
  </si>
  <si>
    <t>RQX</t>
  </si>
  <si>
    <t>Bob Jakin</t>
  </si>
  <si>
    <t>RQX01</t>
  </si>
  <si>
    <t>ROYAL LONDON HOSPITAL - RQX01</t>
  </si>
  <si>
    <t>RQYDE</t>
  </si>
  <si>
    <t>ATC QUEEN MARY'S</t>
  </si>
  <si>
    <t>RQY</t>
  </si>
  <si>
    <t>RQY05</t>
  </si>
  <si>
    <t>BARNES HOSPITAL</t>
  </si>
  <si>
    <t>Drayton Ward</t>
  </si>
  <si>
    <t>RQY52</t>
  </si>
  <si>
    <t>BRIGHTWELL CRESCENT</t>
  </si>
  <si>
    <t>RQY09</t>
  </si>
  <si>
    <t>CARSHALTON WAR MEMORIAL HOSPITAL</t>
  </si>
  <si>
    <t>Felix</t>
  </si>
  <si>
    <t>RQYCD</t>
  </si>
  <si>
    <t>CHILD AND ADOLESCENT</t>
  </si>
  <si>
    <t>RQY48</t>
  </si>
  <si>
    <t>COMMUNITY STORE</t>
  </si>
  <si>
    <t>Mary Garth</t>
  </si>
  <si>
    <t>RQYCK</t>
  </si>
  <si>
    <t>EATING DISORDERS</t>
  </si>
  <si>
    <t>Melly</t>
  </si>
  <si>
    <t>RQY31</t>
  </si>
  <si>
    <t>GUILDHALL</t>
  </si>
  <si>
    <t>Nason</t>
  </si>
  <si>
    <t>RQY06</t>
  </si>
  <si>
    <t>HENDERSON HOSPITAL</t>
  </si>
  <si>
    <t>Romola</t>
  </si>
  <si>
    <t>RQY66</t>
  </si>
  <si>
    <t>JUSTIN PLAZA 3</t>
  </si>
  <si>
    <t>RQYDF</t>
  </si>
  <si>
    <t>KINGSTON C.A.D.T</t>
  </si>
  <si>
    <t>CIRENCESTER HOSPITAL</t>
  </si>
  <si>
    <t>Coln</t>
  </si>
  <si>
    <t>RQY57</t>
  </si>
  <si>
    <t>Windrush</t>
  </si>
  <si>
    <t>RQYLA</t>
  </si>
  <si>
    <t>MER &amp; SUT MHT FOR PLD</t>
  </si>
  <si>
    <t>DILKE MEMORIAL HOSPITAL</t>
  </si>
  <si>
    <t>Dilke</t>
  </si>
  <si>
    <t>RQYA3</t>
  </si>
  <si>
    <t>MERTON AND SUTTON AORT</t>
  </si>
  <si>
    <t>LYDNEY &amp; DISTRICT HOSPITAL SITE</t>
  </si>
  <si>
    <t>Lydney</t>
  </si>
  <si>
    <t>RQYDH</t>
  </si>
  <si>
    <t>MERTON C.D.T</t>
  </si>
  <si>
    <t>NORTH COTSWOLD HOSPITAL</t>
  </si>
  <si>
    <t>North Cotswold</t>
  </si>
  <si>
    <t>RQY42</t>
  </si>
  <si>
    <t>NELSON HOSPITAL</t>
  </si>
  <si>
    <t>STROUD GENERAL HOSPITAL</t>
  </si>
  <si>
    <t>Cashes Green</t>
  </si>
  <si>
    <t>RQYPC</t>
  </si>
  <si>
    <t>Jubilee</t>
  </si>
  <si>
    <t>RQYEF</t>
  </si>
  <si>
    <t>OPS PUTNEY AND ROEHAMPTON</t>
  </si>
  <si>
    <t>TEWKESBURY HOSPITAL</t>
  </si>
  <si>
    <t>Abbey View</t>
  </si>
  <si>
    <t>RQYEG</t>
  </si>
  <si>
    <t>OPS SUTTON</t>
  </si>
  <si>
    <t>VALE COMMUNITY HOSPITAL</t>
  </si>
  <si>
    <t>Peakview</t>
  </si>
  <si>
    <t>RQYPA</t>
  </si>
  <si>
    <t>P.A.D.S</t>
  </si>
  <si>
    <t>CHELTENHAM GENERAL HOSPITAL - RTE01</t>
  </si>
  <si>
    <t>ACUC</t>
  </si>
  <si>
    <t>RQY62</t>
  </si>
  <si>
    <t>PUTNEY HILL</t>
  </si>
  <si>
    <t>ALSTONE</t>
  </si>
  <si>
    <t>RQY07</t>
  </si>
  <si>
    <t>QUEEN MARY'S HOSPITAL</t>
  </si>
  <si>
    <t>AVENING</t>
  </si>
  <si>
    <t>RQYF1</t>
  </si>
  <si>
    <t>R.F.S</t>
  </si>
  <si>
    <t>BIBURY</t>
  </si>
  <si>
    <t>RQYDG</t>
  </si>
  <si>
    <t>RICHMOND C.A.D.T</t>
  </si>
  <si>
    <t>CARDIAC</t>
  </si>
  <si>
    <t>RQY67</t>
  </si>
  <si>
    <t>RICHMOND PSYCHOTHERAPIES</t>
  </si>
  <si>
    <t>DCC</t>
  </si>
  <si>
    <t>RQY10</t>
  </si>
  <si>
    <t>RICHMOND ROYAL</t>
  </si>
  <si>
    <t>DIXTON</t>
  </si>
  <si>
    <t>RQY01</t>
  </si>
  <si>
    <t>SPRINGFIELD UNIVERSITY HOSPITAL</t>
  </si>
  <si>
    <t>GUITING</t>
  </si>
  <si>
    <t>RQY33</t>
  </si>
  <si>
    <t>ST. HELIER HOSPITAL</t>
  </si>
  <si>
    <t>KNIGHTSBRIDGE</t>
  </si>
  <si>
    <t>RQYDD</t>
  </si>
  <si>
    <t>SUTTON C.D.T</t>
  </si>
  <si>
    <t>LILLEYBROOK</t>
  </si>
  <si>
    <t>RQY03</t>
  </si>
  <si>
    <t>SUTTON HOSPITAL</t>
  </si>
  <si>
    <t>PRESCOTT</t>
  </si>
  <si>
    <t>RQYPD</t>
  </si>
  <si>
    <t>SUTTON MHT FOR PLD</t>
  </si>
  <si>
    <t>RENDCOMB</t>
  </si>
  <si>
    <t>RQY36</t>
  </si>
  <si>
    <t>THE WILSON</t>
  </si>
  <si>
    <t>RYEWORTH</t>
  </si>
  <si>
    <t>RQY08</t>
  </si>
  <si>
    <t>TOLWORTH HOSPITAL</t>
  </si>
  <si>
    <t>SNOWSHILL</t>
  </si>
  <si>
    <t>RQY75</t>
  </si>
  <si>
    <t>WALLINGTON LCC</t>
  </si>
  <si>
    <t>STROUD MATERNITY</t>
  </si>
  <si>
    <t>RQYA1</t>
  </si>
  <si>
    <t>WANDSWORTH AORT</t>
  </si>
  <si>
    <t>WOODMANCOTE</t>
  </si>
  <si>
    <t>RQYDA</t>
  </si>
  <si>
    <t>WANDSWORTH C.A.T</t>
  </si>
  <si>
    <t>GLOUCESTERSHIRE ROYAL HOSPITAL - RTE03</t>
  </si>
  <si>
    <t>2A</t>
  </si>
  <si>
    <t>RQYDC</t>
  </si>
  <si>
    <t>WANDSWORTH C.D.T</t>
  </si>
  <si>
    <t>2B</t>
  </si>
  <si>
    <t>RQYL1</t>
  </si>
  <si>
    <t>WANDSWORTH MHT FOR PLD</t>
  </si>
  <si>
    <t>RR7EM</t>
  </si>
  <si>
    <t>BENSHAM HOSPITAL - RR7EM</t>
  </si>
  <si>
    <t>RR7</t>
  </si>
  <si>
    <t>RR7CH</t>
  </si>
  <si>
    <t>CITY HOSPITALS SUNDERLAND - RR7CH</t>
  </si>
  <si>
    <t>RR7ER</t>
  </si>
  <si>
    <t>DUNSTON HILL HOSPITAL - RR7ER</t>
  </si>
  <si>
    <t>RR7EN</t>
  </si>
  <si>
    <t>5A/SAU</t>
  </si>
  <si>
    <t>RR7DH</t>
  </si>
  <si>
    <t>SOUTH TYNESIDE DISTRICT HOSPITAL - RR7DH</t>
  </si>
  <si>
    <t>5B</t>
  </si>
  <si>
    <t>RR819</t>
  </si>
  <si>
    <t>CHAPEL ALLERTON HOSPITAL - RR819</t>
  </si>
  <si>
    <t>RR8</t>
  </si>
  <si>
    <t>6A</t>
  </si>
  <si>
    <t>RR830</t>
  </si>
  <si>
    <t>CLARENDON WING, LEEDS GENERAL INFIRMARY - RR830</t>
  </si>
  <si>
    <t>6B</t>
  </si>
  <si>
    <t>RR803</t>
  </si>
  <si>
    <t>COOKRIDGE HOSPITAL - RR803</t>
  </si>
  <si>
    <t>7A</t>
  </si>
  <si>
    <t>RR866</t>
  </si>
  <si>
    <t>GARFORTH MEDICAL CENTRE - RR866</t>
  </si>
  <si>
    <t>7B</t>
  </si>
  <si>
    <t>RR815</t>
  </si>
  <si>
    <t>KILLINGBECK HOSPITAL - RR815</t>
  </si>
  <si>
    <t>8A</t>
  </si>
  <si>
    <t>RR802</t>
  </si>
  <si>
    <t>LEEDS DENTAL HOSPITAL - RR802</t>
  </si>
  <si>
    <t>8B</t>
  </si>
  <si>
    <t>RR801</t>
  </si>
  <si>
    <t>LEEDS GENERAL INFIRMARY - RR801</t>
  </si>
  <si>
    <t>9A</t>
  </si>
  <si>
    <t>RR865</t>
  </si>
  <si>
    <t>NEW HALL SURGERY - RR865</t>
  </si>
  <si>
    <t>9B</t>
  </si>
  <si>
    <t>RR867</t>
  </si>
  <si>
    <t>SAVILE TOWN MEDICAL CENTRE - RR867</t>
  </si>
  <si>
    <t>RR814</t>
  </si>
  <si>
    <t>SEACROFT HOSPITAL - RR814</t>
  </si>
  <si>
    <t>CARDIOLOGY</t>
  </si>
  <si>
    <t>RR813</t>
  </si>
  <si>
    <t>ST JAMES'S UNIVERSITY HOSPITAL - RR813</t>
  </si>
  <si>
    <t>CIPD</t>
  </si>
  <si>
    <t>RR807</t>
  </si>
  <si>
    <t>WHARFEDALE HOSPITAL - RR807</t>
  </si>
  <si>
    <t>RRDD4</t>
  </si>
  <si>
    <t>RRD</t>
  </si>
  <si>
    <t>GALLERY WING 1</t>
  </si>
  <si>
    <t>RRDAY</t>
  </si>
  <si>
    <t>CHELMSFORD - PITFIELDS</t>
  </si>
  <si>
    <t>MATERNITY</t>
  </si>
  <si>
    <t>RRDPP</t>
  </si>
  <si>
    <t>CHELMSFORD - SOUTH WOODHAM FERRERS CLINCS</t>
  </si>
  <si>
    <t>RRDGL</t>
  </si>
  <si>
    <t>CHELMSFORD - ST GILES COTTAGE</t>
  </si>
  <si>
    <t>Bear Ward</t>
  </si>
  <si>
    <t xml:space="preserve">RRDAH     </t>
  </si>
  <si>
    <t>Bumblebee Ward</t>
  </si>
  <si>
    <t>RRDAC</t>
  </si>
  <si>
    <t>CHELMSFORD - THE ROWANS</t>
  </si>
  <si>
    <t>Butterfly Ward</t>
  </si>
  <si>
    <t>RRDAE</t>
  </si>
  <si>
    <t>CHELMSFORD - UNITS 4 &amp; 5A, CORNELL ESTATE</t>
  </si>
  <si>
    <t>Chameleon Ward</t>
  </si>
  <si>
    <t>RRDA2</t>
  </si>
  <si>
    <t>CLACTON - EAGLEHURST</t>
  </si>
  <si>
    <t>Dolphin ward (NICU)</t>
  </si>
  <si>
    <t xml:space="preserve">RRDE2     </t>
  </si>
  <si>
    <t>Eagle Ward</t>
  </si>
  <si>
    <t>RRDE0</t>
  </si>
  <si>
    <t>COLCHESTER - BIRCHWOOD</t>
  </si>
  <si>
    <t>Elephant Ward</t>
  </si>
  <si>
    <t xml:space="preserve">RRDD7     </t>
  </si>
  <si>
    <t>Flamingo Ward</t>
  </si>
  <si>
    <t>RRDE3</t>
  </si>
  <si>
    <t>COLCHESTER - LONGVIEW</t>
  </si>
  <si>
    <t>Fox Ward</t>
  </si>
  <si>
    <t>RRDA1</t>
  </si>
  <si>
    <t>Giraffe Ward</t>
  </si>
  <si>
    <t>RRDE1</t>
  </si>
  <si>
    <t>Kangaroo Ward</t>
  </si>
  <si>
    <t>RRDCG</t>
  </si>
  <si>
    <t>Kingfisher Ward</t>
  </si>
  <si>
    <t>RRDDP</t>
  </si>
  <si>
    <t>DUKES PRIORY HOSPITAL</t>
  </si>
  <si>
    <t>Koala Ward</t>
  </si>
  <si>
    <t>RRDHD</t>
  </si>
  <si>
    <t>EPPING - ST MARGARETS HOSPITAL</t>
  </si>
  <si>
    <t>Leopard Ward</t>
  </si>
  <si>
    <t xml:space="preserve">RRDPA     </t>
  </si>
  <si>
    <t>Lion Ward</t>
  </si>
  <si>
    <t xml:space="preserve">RRDHF     </t>
  </si>
  <si>
    <t>Mildred Creak Unit</t>
  </si>
  <si>
    <t>RRDEE</t>
  </si>
  <si>
    <t>HARWICH &amp; DISTRICT HOSPITAL</t>
  </si>
  <si>
    <t>Panther Urology</t>
  </si>
  <si>
    <t>RRDAG</t>
  </si>
  <si>
    <t>MALDON - ST PETERS HOSPITAL</t>
  </si>
  <si>
    <t>Panther Ward</t>
  </si>
  <si>
    <t>RRD02</t>
  </si>
  <si>
    <t>NORTH ESSEX PARTNERSHIP NHS FOUNDATION TRUST HEADQUARTERS</t>
  </si>
  <si>
    <t>Pelican Ward</t>
  </si>
  <si>
    <t xml:space="preserve">RRD16     </t>
  </si>
  <si>
    <t>Robin Ward</t>
  </si>
  <si>
    <t>RRDAF</t>
  </si>
  <si>
    <t>WITHAM - NEW IVY CHIMNEYS</t>
  </si>
  <si>
    <t>Seahorse ward (PICU)</t>
  </si>
  <si>
    <t>RRDDL</t>
  </si>
  <si>
    <t>WITHAM - OLD IVY CHIMNEYS</t>
  </si>
  <si>
    <t>Sky Ward</t>
  </si>
  <si>
    <t>RRE3M</t>
  </si>
  <si>
    <t>RRE</t>
  </si>
  <si>
    <t>Squirrel Ward (Endo/Met)</t>
  </si>
  <si>
    <t>RREDR</t>
  </si>
  <si>
    <t>Squirrel Ward (Gastro)</t>
  </si>
  <si>
    <t>RRE14</t>
  </si>
  <si>
    <t>RREF1</t>
  </si>
  <si>
    <t>Aldbourne</t>
  </si>
  <si>
    <t>RREP0</t>
  </si>
  <si>
    <t>CHILD DEVELOPMENT 2</t>
  </si>
  <si>
    <t>Ampney</t>
  </si>
  <si>
    <t>RRER4</t>
  </si>
  <si>
    <t>CHILDRENS</t>
  </si>
  <si>
    <t>Beech &amp; EPU</t>
  </si>
  <si>
    <t>RREM9</t>
  </si>
  <si>
    <t>CHILDRENS 2</t>
  </si>
  <si>
    <t>RREP1</t>
  </si>
  <si>
    <t>CHILDRENS 4</t>
  </si>
  <si>
    <t>RREP2</t>
  </si>
  <si>
    <t>CHILDRENS 5</t>
  </si>
  <si>
    <t>RREP3</t>
  </si>
  <si>
    <t>CHILDRENS 6</t>
  </si>
  <si>
    <t>Forest Ward SWICC</t>
  </si>
  <si>
    <t>RRE8C</t>
  </si>
  <si>
    <t>CHILDRENS 7</t>
  </si>
  <si>
    <t>Hazel &amp; Delivery</t>
  </si>
  <si>
    <t>RREF2</t>
  </si>
  <si>
    <t>GLENVIEW, LUDLOW</t>
  </si>
  <si>
    <t>RREFJ</t>
  </si>
  <si>
    <t>HIGH TREES RESIDENTIAL HOME</t>
  </si>
  <si>
    <t>RREP6</t>
  </si>
  <si>
    <t>INCLUSION</t>
  </si>
  <si>
    <t>Kingfisher &amp; LAMU</t>
  </si>
  <si>
    <t>RRET4</t>
  </si>
  <si>
    <t>Meldon</t>
  </si>
  <si>
    <t>RRE7T</t>
  </si>
  <si>
    <t>INCLUSION / OASIS 1</t>
  </si>
  <si>
    <t>RRE7V</t>
  </si>
  <si>
    <t>INCLUSION / OASIS 2</t>
  </si>
  <si>
    <t>RRET7</t>
  </si>
  <si>
    <t>INCLUSION 1</t>
  </si>
  <si>
    <t>Orchard Ward SWICC</t>
  </si>
  <si>
    <t>RRET8</t>
  </si>
  <si>
    <t>INCLUSION 2</t>
  </si>
  <si>
    <t>Saturn</t>
  </si>
  <si>
    <t>RRE5W</t>
  </si>
  <si>
    <t>INCLUSION CAMBRIDGE</t>
  </si>
  <si>
    <t>RREF3</t>
  </si>
  <si>
    <t>KEEPERS CRESCENT, DONNINGTON</t>
  </si>
  <si>
    <t>RREV4</t>
  </si>
  <si>
    <t>KINVER UNIT</t>
  </si>
  <si>
    <t>Shalbourne</t>
  </si>
  <si>
    <t>RREEV</t>
  </si>
  <si>
    <t>Teal</t>
  </si>
  <si>
    <t>RREH1</t>
  </si>
  <si>
    <t>MEDICAL RECORDS</t>
  </si>
  <si>
    <t>Trauma Unit</t>
  </si>
  <si>
    <t>RREP5</t>
  </si>
  <si>
    <t>MENTAL HEALTH</t>
  </si>
  <si>
    <t>WHBC</t>
  </si>
  <si>
    <t>RREEH</t>
  </si>
  <si>
    <t>MYTTON OAK COMMUNITY UNIT</t>
  </si>
  <si>
    <t>Woodpecker</t>
  </si>
  <si>
    <t>RRE0T</t>
  </si>
  <si>
    <t>NORTH SHREWSBURY CHMT - HARTLEYS MONKMOOR</t>
  </si>
  <si>
    <t>ANSON ROAD UNIT</t>
  </si>
  <si>
    <t>Anson Road</t>
  </si>
  <si>
    <t>RREV3</t>
  </si>
  <si>
    <t>OLDER PEOPLE 10</t>
  </si>
  <si>
    <t>BRAMLEY STREET REHABILITATION UNIT</t>
  </si>
  <si>
    <t>Bramley Street</t>
  </si>
  <si>
    <t>RREF5</t>
  </si>
  <si>
    <t>CHAPMAN BARKER - DRUG &amp; ALCOHOL INPATIENT UNIT</t>
  </si>
  <si>
    <t>Chapman Barker Unit</t>
  </si>
  <si>
    <t>PARK HOUSE T4 BIRMINGHAM</t>
  </si>
  <si>
    <t>LAUREATE HOUSE SERVICES</t>
  </si>
  <si>
    <t>Andersen Ward</t>
  </si>
  <si>
    <t>RREFD</t>
  </si>
  <si>
    <t>PLAS NEWYDD, BELLE VIEW</t>
  </si>
  <si>
    <t>Blake Ward</t>
  </si>
  <si>
    <t>RRET3</t>
  </si>
  <si>
    <t>QUEST</t>
  </si>
  <si>
    <t>Bronte Ward</t>
  </si>
  <si>
    <t>RREFG</t>
  </si>
  <si>
    <t>RSH COPTHORNE</t>
  </si>
  <si>
    <t>Cavendish Ward</t>
  </si>
  <si>
    <t>RREPG</t>
  </si>
  <si>
    <t>SAMUEL JOHNSON HOSPITAL</t>
  </si>
  <si>
    <t>MEADOWBROOK HOSPITAL - SALFORD MH</t>
  </si>
  <si>
    <t>Chaucer Ward</t>
  </si>
  <si>
    <t>RREGN</t>
  </si>
  <si>
    <t>SFOP CMHN</t>
  </si>
  <si>
    <t>Copeland Ward</t>
  </si>
  <si>
    <t>RRE0G</t>
  </si>
  <si>
    <t>Eagleton Ward</t>
  </si>
  <si>
    <t>RRED9</t>
  </si>
  <si>
    <t>Keats Ward</t>
  </si>
  <si>
    <t>RRE4C</t>
  </si>
  <si>
    <t>SHROPSHIRE EI</t>
  </si>
  <si>
    <t>MacColl Ward</t>
  </si>
  <si>
    <t>RRE5X</t>
  </si>
  <si>
    <t>SHROPSHIRE REHAB AND RECOVERY</t>
  </si>
  <si>
    <t>MOORSIDE UNIT - TRAFFORD MH</t>
  </si>
  <si>
    <t>Bollin Ward</t>
  </si>
  <si>
    <t>RRE0E</t>
  </si>
  <si>
    <t>ST AUSTIN FRIARS, SHREWSBURY</t>
  </si>
  <si>
    <t>Brook Ward</t>
  </si>
  <si>
    <t>RREG5</t>
  </si>
  <si>
    <t>ST AUSTINS</t>
  </si>
  <si>
    <t>Greenway Ward</t>
  </si>
  <si>
    <t>RREV7</t>
  </si>
  <si>
    <t>ST GEORGES 4</t>
  </si>
  <si>
    <t>Irwell Ward</t>
  </si>
  <si>
    <t>RRE11</t>
  </si>
  <si>
    <t>ST GEORGE'S HOSPITAL</t>
  </si>
  <si>
    <t>Medlock Ward</t>
  </si>
  <si>
    <t>RREV5</t>
  </si>
  <si>
    <t>ST GEORGES HOSPITAL 2</t>
  </si>
  <si>
    <t>PARK HOUSE SERVICES</t>
  </si>
  <si>
    <t>Acacia Unit</t>
  </si>
  <si>
    <t>RREV6</t>
  </si>
  <si>
    <t>ST GEORGES HOSPITAL 3</t>
  </si>
  <si>
    <t>Elm Ward</t>
  </si>
  <si>
    <t>RRE4J</t>
  </si>
  <si>
    <t>STAFFORD CRHT</t>
  </si>
  <si>
    <t>Juniper Ward</t>
  </si>
  <si>
    <t>RRE01</t>
  </si>
  <si>
    <t>STAFFORD GENERAL HOSPITAL</t>
  </si>
  <si>
    <t>Laurel Ward</t>
  </si>
  <si>
    <t>RREC3</t>
  </si>
  <si>
    <t>STATION ST</t>
  </si>
  <si>
    <t>Maple Ward (Mcr)</t>
  </si>
  <si>
    <t>RRE45</t>
  </si>
  <si>
    <t>STRETTON EDGE RESPITE UNIT</t>
  </si>
  <si>
    <t>Mulberry Ward</t>
  </si>
  <si>
    <t>RRED7</t>
  </si>
  <si>
    <t>SUSTAIN</t>
  </si>
  <si>
    <t>Poplar</t>
  </si>
  <si>
    <t>RREGE</t>
  </si>
  <si>
    <t>TELFORD AOT</t>
  </si>
  <si>
    <t>RRE0Y</t>
  </si>
  <si>
    <t>TELFORD AOT (WREKIN RD)</t>
  </si>
  <si>
    <t>Safire</t>
  </si>
  <si>
    <t>RRE0R</t>
  </si>
  <si>
    <t>THE ELMS SHREWSBURY</t>
  </si>
  <si>
    <t>PRESTWICH HOSPITAL</t>
  </si>
  <si>
    <t>Borrowdale Ward</t>
  </si>
  <si>
    <t>RREGC</t>
  </si>
  <si>
    <t>THE HAWTHORNS</t>
  </si>
  <si>
    <t>Buttermere Ward</t>
  </si>
  <si>
    <t>RRERS</t>
  </si>
  <si>
    <t>THE REDWOODS CENTRE</t>
  </si>
  <si>
    <t>Coniston Ward</t>
  </si>
  <si>
    <t>RREGK</t>
  </si>
  <si>
    <t>TORC</t>
  </si>
  <si>
    <t>Delaney Ward</t>
  </si>
  <si>
    <t>RREA4</t>
  </si>
  <si>
    <t>Derwent Ward</t>
  </si>
  <si>
    <t>RRE56</t>
  </si>
  <si>
    <t>UNIT 4, BRITANNIA</t>
  </si>
  <si>
    <t>Dovedale Ward</t>
  </si>
  <si>
    <t>RREA3</t>
  </si>
  <si>
    <t>UNITS 5 AND 6 ASHFIELDS</t>
  </si>
  <si>
    <t>Eskdale Ward</t>
  </si>
  <si>
    <t>RREFL</t>
  </si>
  <si>
    <t>VISION HOMES 1B</t>
  </si>
  <si>
    <t>Ferndale Ward</t>
  </si>
  <si>
    <t>RREFK</t>
  </si>
  <si>
    <t>VISION HOMES 1C</t>
  </si>
  <si>
    <t>Gardener Unit</t>
  </si>
  <si>
    <t>RRE0M</t>
  </si>
  <si>
    <t>WEST BANK - WELLINGTON</t>
  </si>
  <si>
    <t>Griffin Ward</t>
  </si>
  <si>
    <t>RREDG</t>
  </si>
  <si>
    <t>Hayeswater Ward</t>
  </si>
  <si>
    <t>RREE4</t>
  </si>
  <si>
    <t>WHITCHURCH HOSPITAL</t>
  </si>
  <si>
    <t>Isherwood Ward</t>
  </si>
  <si>
    <t>RRE95</t>
  </si>
  <si>
    <t>WHITTINGTON BARRACKS</t>
  </si>
  <si>
    <t>J17 - Pegasus Ward</t>
  </si>
  <si>
    <t>RREA7</t>
  </si>
  <si>
    <t>YOCKLETON GRANGE</t>
  </si>
  <si>
    <t>J17 - Phoenix Ward</t>
  </si>
  <si>
    <t>RRF05</t>
  </si>
  <si>
    <t>ASTLEY HOSPITAL - RRF05</t>
  </si>
  <si>
    <t>RRF</t>
  </si>
  <si>
    <t>John Denmark Unit</t>
  </si>
  <si>
    <t>RRF06</t>
  </si>
  <si>
    <t>BILLINGE HOSPITAL - RRF06</t>
  </si>
  <si>
    <t>Keswick Ward</t>
  </si>
  <si>
    <t>RRF56</t>
  </si>
  <si>
    <t>HIGH STREET MEDICAL CENTRE - RRF56</t>
  </si>
  <si>
    <t>Kingsley</t>
  </si>
  <si>
    <t>RRF01</t>
  </si>
  <si>
    <t>LEIGH INFIRMARY - RRF01</t>
  </si>
  <si>
    <t>Loweswater</t>
  </si>
  <si>
    <t>RRF02</t>
  </si>
  <si>
    <t>ROYAL ALBERT EDWARD INFIRMARY - RRF02</t>
  </si>
  <si>
    <t>Newland Ward</t>
  </si>
  <si>
    <t>RRF54</t>
  </si>
  <si>
    <t>THOMAS LINACRE OUTPATIENT CENTRE - RRF54</t>
  </si>
  <si>
    <t>Rydal Ward</t>
  </si>
  <si>
    <t>RRF04</t>
  </si>
  <si>
    <t>WHELLEY HOSPITAL - RRF04</t>
  </si>
  <si>
    <t>Silverdale Ward</t>
  </si>
  <si>
    <t>RRF53</t>
  </si>
  <si>
    <t>WRIGHTINGTON HOSPITAL - RRF53</t>
  </si>
  <si>
    <t>Ullswater Ward</t>
  </si>
  <si>
    <t>RRJ05</t>
  </si>
  <si>
    <t>ROYAL ORTHOPAEDIC HOSPITAL - RRJ05</t>
  </si>
  <si>
    <t>RRJ</t>
  </si>
  <si>
    <t>Wentworth</t>
  </si>
  <si>
    <t>RRK04</t>
  </si>
  <si>
    <t>ASHFURLONG MEDICAL CENTRE</t>
  </si>
  <si>
    <t>RRK</t>
  </si>
  <si>
    <t>RIVINGTON UNIT - BOLTON MH</t>
  </si>
  <si>
    <t>Beech Ward</t>
  </si>
  <si>
    <t>RRK98</t>
  </si>
  <si>
    <t>Maple House</t>
  </si>
  <si>
    <t>RRK07</t>
  </si>
  <si>
    <t>GREEN RIDGE SURGERY</t>
  </si>
  <si>
    <t>Oak Ward</t>
  </si>
  <si>
    <t>RRK97</t>
  </si>
  <si>
    <t>HEARTLANDS HOSPITAL</t>
  </si>
  <si>
    <t>WOODLANDS HOSPITAL</t>
  </si>
  <si>
    <t>Delamere Ward</t>
  </si>
  <si>
    <t>RRK02</t>
  </si>
  <si>
    <t>QUEEN ELIZABETH HOSPITAL - RRK02</t>
  </si>
  <si>
    <t>Hazelwood Ward</t>
  </si>
  <si>
    <t>RRK15</t>
  </si>
  <si>
    <t>QUEEN ELIZABETH HOSPITAL BIRMINGHAM - RRK15</t>
  </si>
  <si>
    <t>Holly Ward</t>
  </si>
  <si>
    <t>RRK03</t>
  </si>
  <si>
    <t>SELLY OAK HOSPITAL (ACUTE) - RRK03</t>
  </si>
  <si>
    <t>Amputee Rehabilitation Unit</t>
  </si>
  <si>
    <t>RRK99</t>
  </si>
  <si>
    <t>SOLIHULL HOSPITAL</t>
  </si>
  <si>
    <t>Minnie Kidd House</t>
  </si>
  <si>
    <t>RRP05</t>
  </si>
  <si>
    <t>AHEADS</t>
  </si>
  <si>
    <t>RRP</t>
  </si>
  <si>
    <t>Pulross Inpatient Services</t>
  </si>
  <si>
    <t>RRP01</t>
  </si>
  <si>
    <t>Aston Key</t>
  </si>
  <si>
    <t>RRP14</t>
  </si>
  <si>
    <t>CANNING CRESCENT</t>
  </si>
  <si>
    <t>Blundell Ward</t>
  </si>
  <si>
    <t>RRP16</t>
  </si>
  <si>
    <t>Dorcas</t>
  </si>
  <si>
    <t>RRP17</t>
  </si>
  <si>
    <t>COLINDALE HOSPITAL</t>
  </si>
  <si>
    <t>Esther</t>
  </si>
  <si>
    <t>RRP22</t>
  </si>
  <si>
    <t>ECDAS</t>
  </si>
  <si>
    <t>Florence</t>
  </si>
  <si>
    <t>RRP23</t>
  </si>
  <si>
    <t>Hedley Atkins</t>
  </si>
  <si>
    <t>RRP64</t>
  </si>
  <si>
    <t>EDMONTON COMMUNITY REHABILITATION UNIT</t>
  </si>
  <si>
    <t>Intensive Care Guy's</t>
  </si>
  <si>
    <t>RRPF5</t>
  </si>
  <si>
    <t>EIS HARINGEY</t>
  </si>
  <si>
    <t>Patience</t>
  </si>
  <si>
    <t>RRP02</t>
  </si>
  <si>
    <t>ENFIELD MENTAL HEALTH</t>
  </si>
  <si>
    <t>Queen</t>
  </si>
  <si>
    <t>RRP27</t>
  </si>
  <si>
    <t>Richard Bright</t>
  </si>
  <si>
    <t>RRP68</t>
  </si>
  <si>
    <t>FTAC</t>
  </si>
  <si>
    <t>Samaritan</t>
  </si>
  <si>
    <t>RRP03</t>
  </si>
  <si>
    <t>HARINGEY MENTAL HEALTH</t>
  </si>
  <si>
    <t>Sarah</t>
  </si>
  <si>
    <t>RRP78</t>
  </si>
  <si>
    <t>HAWTHORN UNIT</t>
  </si>
  <si>
    <t>Acute Admissions</t>
  </si>
  <si>
    <t>RRP32</t>
  </si>
  <si>
    <t>ISLINGTON CANONBURY COMMUNITY MENTAL HEALTH</t>
  </si>
  <si>
    <t>Alan Apley</t>
  </si>
  <si>
    <t>RRP34</t>
  </si>
  <si>
    <t>MIDAS</t>
  </si>
  <si>
    <t>Albert</t>
  </si>
  <si>
    <t>RRP42</t>
  </si>
  <si>
    <t>ROYAL NATIONAL ORTHOPAEDIC HOSPITAL</t>
  </si>
  <si>
    <t>RRP61</t>
  </si>
  <si>
    <t>SAFE</t>
  </si>
  <si>
    <t>Anne</t>
  </si>
  <si>
    <t>RRP46</t>
  </si>
  <si>
    <t>Ante Natal Ward</t>
  </si>
  <si>
    <t>RRP47</t>
  </si>
  <si>
    <t>Beach</t>
  </si>
  <si>
    <t>RRP52</t>
  </si>
  <si>
    <t>TULIP (AOT)</t>
  </si>
  <si>
    <t>Becket</t>
  </si>
  <si>
    <t>RRVRH</t>
  </si>
  <si>
    <t>HOSPITAL FOR TROPICAL DISEASES - RRVRH</t>
  </si>
  <si>
    <t>RRV</t>
  </si>
  <si>
    <t>RRVNC</t>
  </si>
  <si>
    <t>NAT HOSP FOR NEURLGY &amp; NEUROSC. CHALFONT</t>
  </si>
  <si>
    <t>Cardiac Care Unit</t>
  </si>
  <si>
    <t>RRVNQ</t>
  </si>
  <si>
    <t>NATIONAL HOSPITAL FOR NEUROLOGY AND NEUROSURGERY, QUEEN SQUARE - RRVNQ</t>
  </si>
  <si>
    <t>Doulton</t>
  </si>
  <si>
    <t>RRVRN</t>
  </si>
  <si>
    <t>ROYAL NATIONAL THROAT, NOSE &amp; EAR HOSPITAL - RRVRN</t>
  </si>
  <si>
    <t>George Perkins</t>
  </si>
  <si>
    <t>RRVE1</t>
  </si>
  <si>
    <t>THE EASTMAN DENTAL HOSPITAL - RRVE1</t>
  </si>
  <si>
    <t>GI Unit (Gastrointestinal)</t>
  </si>
  <si>
    <t>RRV30</t>
  </si>
  <si>
    <t>THE HEART HOSPITAL - RRV30</t>
  </si>
  <si>
    <t>Gynaecology Ward</t>
  </si>
  <si>
    <t>RRV60</t>
  </si>
  <si>
    <t>THE ROYAL LONDON HOSPITAL FOR INTEGRATED MEDICINE - RRV60</t>
  </si>
  <si>
    <t>Henry</t>
  </si>
  <si>
    <t>RRVCC</t>
  </si>
  <si>
    <t>UCH MACMILLAN CANCER CENTRE</t>
  </si>
  <si>
    <t>Hillyers</t>
  </si>
  <si>
    <t>RRV99</t>
  </si>
  <si>
    <t>UCLH OUTREACH: ASHFORD AND ST PETER'S HOSPITAL - RRV99</t>
  </si>
  <si>
    <t>Howard</t>
  </si>
  <si>
    <t>RRV97</t>
  </si>
  <si>
    <t>UCLH OUTREACH: ROYAL BERKSHIRE HOSPITAL - RRV97</t>
  </si>
  <si>
    <t>Intensive Care St Thomas'</t>
  </si>
  <si>
    <t>RRV98</t>
  </si>
  <si>
    <t>UCLH OUTREACH: THE MARGARET CENTRE - RRV98</t>
  </si>
  <si>
    <t>Lane Fox Unit</t>
  </si>
  <si>
    <t>RRV13</t>
  </si>
  <si>
    <t>UCLH ROSENHEIM BUILDING</t>
  </si>
  <si>
    <t>Luke</t>
  </si>
  <si>
    <t>RRV03</t>
  </si>
  <si>
    <t>UNIVERSITY COLLEGE HOSPITAL - RRV03</t>
  </si>
  <si>
    <t>Mark</t>
  </si>
  <si>
    <t>RRV11</t>
  </si>
  <si>
    <t>UNIVERSITY COLLEGE HOSPITAL ELIZABETH GARRETT ANDERSON WING - RRV11</t>
  </si>
  <si>
    <t>Mountain</t>
  </si>
  <si>
    <t>RT183</t>
  </si>
  <si>
    <t>ACER WARD, HINCHINGBROOKE HOSPITAL</t>
  </si>
  <si>
    <t>RT1</t>
  </si>
  <si>
    <t>Neonatal Intensive Care Unit &amp; SCBU</t>
  </si>
  <si>
    <t>RT190</t>
  </si>
  <si>
    <t>RT1AF</t>
  </si>
  <si>
    <t>ADOLESCENT UNIT</t>
  </si>
  <si>
    <t>Overnight Intensive Recovery</t>
  </si>
  <si>
    <t>RT154</t>
  </si>
  <si>
    <t>AMBERSIDE</t>
  </si>
  <si>
    <t>Paediatric Intensive Care</t>
  </si>
  <si>
    <t>RT106</t>
  </si>
  <si>
    <t>BRUDENELL COMMUNITY HOME</t>
  </si>
  <si>
    <t>RT173</t>
  </si>
  <si>
    <t>CADS PETERBOROUGH</t>
  </si>
  <si>
    <t>Sarah Swift</t>
  </si>
  <si>
    <t>RT101</t>
  </si>
  <si>
    <t>CAMBRIDGE COMWISE CDS</t>
  </si>
  <si>
    <t>Savannah</t>
  </si>
  <si>
    <t>RT1AC</t>
  </si>
  <si>
    <t>CAMBRIDGE DDS</t>
  </si>
  <si>
    <t>Snow Leopard</t>
  </si>
  <si>
    <t>RT1AD</t>
  </si>
  <si>
    <t>CAMBRIDGE LD</t>
  </si>
  <si>
    <t>Somerset</t>
  </si>
  <si>
    <t>RT103</t>
  </si>
  <si>
    <t>CAMBRIDGE MARACIS CDS</t>
  </si>
  <si>
    <t>Stephen</t>
  </si>
  <si>
    <t>RT1AJ</t>
  </si>
  <si>
    <t>CAMBRIDGE OPMH</t>
  </si>
  <si>
    <t>RT1JR</t>
  </si>
  <si>
    <t>CAMBRIDGESHIRE MST-CAN</t>
  </si>
  <si>
    <t>Westminster Maternity Suite</t>
  </si>
  <si>
    <t>RT1DQ</t>
  </si>
  <si>
    <t>CAMEO</t>
  </si>
  <si>
    <t>William Gull</t>
  </si>
  <si>
    <t>RT166</t>
  </si>
  <si>
    <t>COBWEBS</t>
  </si>
  <si>
    <t>Countess of Brecknock</t>
  </si>
  <si>
    <t>RT121</t>
  </si>
  <si>
    <t>COMMUNITY ALCOHOL AND DRUGS</t>
  </si>
  <si>
    <t>RT1JT</t>
  </si>
  <si>
    <t>CPC1</t>
  </si>
  <si>
    <t>Acute Assessment Unit BNH</t>
  </si>
  <si>
    <t>RT168</t>
  </si>
  <si>
    <t>CROYLANDS</t>
  </si>
  <si>
    <t>RT136</t>
  </si>
  <si>
    <t>DARWIN NURSERY, PROSPECT FARM</t>
  </si>
  <si>
    <t>RT1GD</t>
  </si>
  <si>
    <t>DODDINGTON HOSPITAL</t>
  </si>
  <si>
    <t>RT1ED</t>
  </si>
  <si>
    <t>E CAMBS AND FENLAND CDT</t>
  </si>
  <si>
    <t>RT1EE</t>
  </si>
  <si>
    <t>E CAMBS AND FENLAND LD</t>
  </si>
  <si>
    <t>Critical Care BNH</t>
  </si>
  <si>
    <t>RT1EC</t>
  </si>
  <si>
    <t>E CAMBS AND FENLAND OPMH</t>
  </si>
  <si>
    <t>RT125</t>
  </si>
  <si>
    <t>EDWARD JENNER UNIT</t>
  </si>
  <si>
    <t>RT1JN</t>
  </si>
  <si>
    <t>FENLAND AOT</t>
  </si>
  <si>
    <t>D4</t>
  </si>
  <si>
    <t>RT113</t>
  </si>
  <si>
    <t>Diagnosis and Treatment Centre Ward</t>
  </si>
  <si>
    <t>RT1KA</t>
  </si>
  <si>
    <t>HAWTHORN DAY THERAPY</t>
  </si>
  <si>
    <t>E1</t>
  </si>
  <si>
    <t>RT184</t>
  </si>
  <si>
    <t>HAWTHORN WARD, HINCHINGBROOKE HOSPITAL</t>
  </si>
  <si>
    <t>E2</t>
  </si>
  <si>
    <t>RT1HE</t>
  </si>
  <si>
    <t>HEREWARD HALL</t>
  </si>
  <si>
    <t>E3</t>
  </si>
  <si>
    <t>RT104</t>
  </si>
  <si>
    <t>HUNTINGDON CDS</t>
  </si>
  <si>
    <t>E4</t>
  </si>
  <si>
    <t>RT1CD</t>
  </si>
  <si>
    <t>HUNTINGDON DASH</t>
  </si>
  <si>
    <t>RT1CF</t>
  </si>
  <si>
    <t>HUNTINGDON DTTO</t>
  </si>
  <si>
    <t>F2</t>
  </si>
  <si>
    <t>RT1CE</t>
  </si>
  <si>
    <t>HUNTINGDON LD</t>
  </si>
  <si>
    <t>RT1CC</t>
  </si>
  <si>
    <t>HUNTINGDON OPMH</t>
  </si>
  <si>
    <t>G2</t>
  </si>
  <si>
    <t>RT115</t>
  </si>
  <si>
    <t>Gynaecology</t>
  </si>
  <si>
    <t>RT11C</t>
  </si>
  <si>
    <t>Isolation Ward</t>
  </si>
  <si>
    <t>RT126</t>
  </si>
  <si>
    <t>LITTLE GABLES</t>
  </si>
  <si>
    <t>Maternity BNH</t>
  </si>
  <si>
    <t>RT11A</t>
  </si>
  <si>
    <t>Neo Natal Unit BNH</t>
  </si>
  <si>
    <t>RT1DP</t>
  </si>
  <si>
    <t>MARU</t>
  </si>
  <si>
    <t>Overton Ward</t>
  </si>
  <si>
    <t>RT1JJ</t>
  </si>
  <si>
    <t>MENTAL HEALTH UNIT</t>
  </si>
  <si>
    <t>Wessex</t>
  </si>
  <si>
    <t>RT1HD</t>
  </si>
  <si>
    <t>MOORLANDS RESIDENTIAL HOME</t>
  </si>
  <si>
    <t>Acute Frailty Unit</t>
  </si>
  <si>
    <t>RT1FC</t>
  </si>
  <si>
    <t>NEW COTTAGES DAY HOSPITAL</t>
  </si>
  <si>
    <t>ATL</t>
  </si>
  <si>
    <t>RT182</t>
  </si>
  <si>
    <t>Bartlett</t>
  </si>
  <si>
    <t>RT102</t>
  </si>
  <si>
    <t>PETERBOROUGH CDS</t>
  </si>
  <si>
    <t>RT1DD</t>
  </si>
  <si>
    <t>PETERBOROUGH CDT</t>
  </si>
  <si>
    <t>Clifton</t>
  </si>
  <si>
    <t>RT1GE</t>
  </si>
  <si>
    <t>Critical Care RHCH</t>
  </si>
  <si>
    <t>RT1DE</t>
  </si>
  <si>
    <t>PETERBOROUGH LD</t>
  </si>
  <si>
    <t>Freshfield</t>
  </si>
  <si>
    <t>RT1DC</t>
  </si>
  <si>
    <t>PETERBOROUGH OPMH</t>
  </si>
  <si>
    <t>Kemp Welch</t>
  </si>
  <si>
    <t>RT1FD</t>
  </si>
  <si>
    <t>Maternity RHCH</t>
  </si>
  <si>
    <t>RT1GF</t>
  </si>
  <si>
    <t>QUY WATER FARM</t>
  </si>
  <si>
    <t>McGill</t>
  </si>
  <si>
    <t>RT107</t>
  </si>
  <si>
    <t>REEPHAM COMMUNITY HOME</t>
  </si>
  <si>
    <t>Neo Natal Unit RHCH</t>
  </si>
  <si>
    <t>RT1JC</t>
  </si>
  <si>
    <t>SAFFRON WALDON COMMUNITY HOSPITAL</t>
  </si>
  <si>
    <t>Northbrook</t>
  </si>
  <si>
    <t>RT1FE</t>
  </si>
  <si>
    <t>ST JOHNS</t>
  </si>
  <si>
    <t>Shawford</t>
  </si>
  <si>
    <t>RT128</t>
  </si>
  <si>
    <t>THE CEDARS</t>
  </si>
  <si>
    <t>St Cross</t>
  </si>
  <si>
    <t>RT1AE</t>
  </si>
  <si>
    <t>THE CROFT CHILDRENS UNIT</t>
  </si>
  <si>
    <t>Treatment Centre</t>
  </si>
  <si>
    <t>RT130</t>
  </si>
  <si>
    <t>Twyford</t>
  </si>
  <si>
    <t>RT1FF</t>
  </si>
  <si>
    <t>THE LAURELS</t>
  </si>
  <si>
    <t>RT131</t>
  </si>
  <si>
    <t>Wainwright</t>
  </si>
  <si>
    <t>RT172</t>
  </si>
  <si>
    <t>THE WETHERALLS</t>
  </si>
  <si>
    <t>Wykeham</t>
  </si>
  <si>
    <t>RT123</t>
  </si>
  <si>
    <t>WARDS 1, 4 &amp; 5</t>
  </si>
  <si>
    <t>Byland</t>
  </si>
  <si>
    <t>RT120</t>
  </si>
  <si>
    <t>WHITTLESEY COMMUNITY HOME</t>
  </si>
  <si>
    <t>Farndale</t>
  </si>
  <si>
    <t>RT2G2</t>
  </si>
  <si>
    <t>ALKRINGTON LIFT</t>
  </si>
  <si>
    <t>RT2</t>
  </si>
  <si>
    <t>Granby</t>
  </si>
  <si>
    <t>RT211</t>
  </si>
  <si>
    <t>ASTLEY ST VILLA</t>
  </si>
  <si>
    <t>Harlow</t>
  </si>
  <si>
    <t>RT2C3</t>
  </si>
  <si>
    <t>BEALY COMMUNITY HOSPITAL</t>
  </si>
  <si>
    <t>RT2C1</t>
  </si>
  <si>
    <t>BUTLER GREEN</t>
  </si>
  <si>
    <t>Jervaulx</t>
  </si>
  <si>
    <t>RT2F7</t>
  </si>
  <si>
    <t>CHEW VALE</t>
  </si>
  <si>
    <t>Littondale</t>
  </si>
  <si>
    <t>RT264</t>
  </si>
  <si>
    <t>CHILD &amp; ADOLESCENT UNIT - BIRCHILL HOSPITAL</t>
  </si>
  <si>
    <t>Maternity Total</t>
  </si>
  <si>
    <t>RT265</t>
  </si>
  <si>
    <t>CHILD &amp; ADOLESCENT UNIT - FAIRFIELD GENERAL HOSPITAL</t>
  </si>
  <si>
    <t>Medical Assessment Unit</t>
  </si>
  <si>
    <t>RT270</t>
  </si>
  <si>
    <t>CHILD PSYCHOLOGY, REFLECTIONS</t>
  </si>
  <si>
    <t>Medical Short Stay</t>
  </si>
  <si>
    <t>RT2G5</t>
  </si>
  <si>
    <t>CROFT SHIFA</t>
  </si>
  <si>
    <t>Nidderdale</t>
  </si>
  <si>
    <t>RT271</t>
  </si>
  <si>
    <t>DEPARTMENT OF PSYCHOLOGICAL MEDICINE</t>
  </si>
  <si>
    <t>Oakdale</t>
  </si>
  <si>
    <t>RT2D4</t>
  </si>
  <si>
    <t>ELMS SQUARE</t>
  </si>
  <si>
    <t>RT2M7</t>
  </si>
  <si>
    <t>ETHEROW BUILDING</t>
  </si>
  <si>
    <t>Wensleydale</t>
  </si>
  <si>
    <t>RT2F9</t>
  </si>
  <si>
    <t>FAILSWORTH PCRC</t>
  </si>
  <si>
    <t>Woodlands</t>
  </si>
  <si>
    <t>RT2M3</t>
  </si>
  <si>
    <t>GRANGE VIEW</t>
  </si>
  <si>
    <t>Lascelles</t>
  </si>
  <si>
    <t>RT213</t>
  </si>
  <si>
    <t>HANSON CORNER</t>
  </si>
  <si>
    <t>Trinity</t>
  </si>
  <si>
    <t>RT243</t>
  </si>
  <si>
    <t>INPATIENT UNIT (ADULT) - STANSFIELD PLACE</t>
  </si>
  <si>
    <t>DANESBURY</t>
  </si>
  <si>
    <t>Danesbury</t>
  </si>
  <si>
    <t>RT248</t>
  </si>
  <si>
    <t>IRWELL UNIT - FAIRFIELD GENERAL HOSPITAL</t>
  </si>
  <si>
    <t>HEMEL HEMPSTEAD GENERAL HOSPITAL</t>
  </si>
  <si>
    <t>Simpson</t>
  </si>
  <si>
    <t>RT2K3</t>
  </si>
  <si>
    <t>LE BURNS UNIT</t>
  </si>
  <si>
    <t>St Peters Ward</t>
  </si>
  <si>
    <t>RT274</t>
  </si>
  <si>
    <t>HERTFORDSHIRE &amp; ESSEX HOSPITAL</t>
  </si>
  <si>
    <t>Cambridge/Oxford Ward</t>
  </si>
  <si>
    <t>RT267</t>
  </si>
  <si>
    <t>MENTAL HEALTH UNIT - STEPPING HILL HOSPITAL</t>
  </si>
  <si>
    <t>HOLYWELL</t>
  </si>
  <si>
    <t>Holywell</t>
  </si>
  <si>
    <t>RT284</t>
  </si>
  <si>
    <t>OLDER PEOPLE'S DAY HOSPITAL</t>
  </si>
  <si>
    <t>LANGLEY HOUSE</t>
  </si>
  <si>
    <t>RT251</t>
  </si>
  <si>
    <t>PENNINE 3 - BIRCH HILL HOSPITAL</t>
  </si>
  <si>
    <t>POTTERS BAR COMMUNITY HOSPITAL</t>
  </si>
  <si>
    <t>Oakmere</t>
  </si>
  <si>
    <t>RT2HQ</t>
  </si>
  <si>
    <t>PENNINE CARE NHS TRUST</t>
  </si>
  <si>
    <t>QUEEN VICTORIA MEMORIAL HOSPITAL</t>
  </si>
  <si>
    <t>Rehab Unit</t>
  </si>
  <si>
    <t>RT2K4</t>
  </si>
  <si>
    <t>PROSPECT PLACE</t>
  </si>
  <si>
    <t>ADULT MENTAL HEALTH UNIT (GAINSFORD HOUSE)</t>
  </si>
  <si>
    <t>Gainsford House</t>
  </si>
  <si>
    <t>RT253</t>
  </si>
  <si>
    <t>PSYCHOLOGICAL THERAPY - STOCKPORT</t>
  </si>
  <si>
    <t>ADULT MENTAL HEALTH UNIT (HAMPDEN HOUSE)</t>
  </si>
  <si>
    <t>Hampden House</t>
  </si>
  <si>
    <t>RT294</t>
  </si>
  <si>
    <t>PSYCHOLOGY</t>
  </si>
  <si>
    <t>ELDERLY MENTAL AND INFIRM UNIT VICTORIA COURT</t>
  </si>
  <si>
    <t>Victoria Court</t>
  </si>
  <si>
    <t>RT242</t>
  </si>
  <si>
    <t>SECURE RESIDENTIAL - RHODES PLACE</t>
  </si>
  <si>
    <t>ERIC SHEPHERD ADMINISTRATION</t>
  </si>
  <si>
    <t>Warren Court</t>
  </si>
  <si>
    <t>RT2E7</t>
  </si>
  <si>
    <t>SOUTHLINK</t>
  </si>
  <si>
    <t>KINGSLEY GREEN</t>
  </si>
  <si>
    <t>4 Bowlers Green</t>
  </si>
  <si>
    <t>RT292</t>
  </si>
  <si>
    <t>TEENAGE PSYCHOLOGY</t>
  </si>
  <si>
    <t>RT208</t>
  </si>
  <si>
    <t>THE MEADOWS (OLD AGE PSYCHIATRY UNIT)</t>
  </si>
  <si>
    <t>RT2J2</t>
  </si>
  <si>
    <t>TRIPLE H</t>
  </si>
  <si>
    <t>Forest House</t>
  </si>
  <si>
    <t>RT287</t>
  </si>
  <si>
    <t>UNIT 8, THE LANDINGS</t>
  </si>
  <si>
    <t>RT206</t>
  </si>
  <si>
    <t>WOODS HOSPITAL</t>
  </si>
  <si>
    <t>Owl</t>
  </si>
  <si>
    <t>RT2E2</t>
  </si>
  <si>
    <t>YPAS</t>
  </si>
  <si>
    <t>Robin</t>
  </si>
  <si>
    <t>RT301</t>
  </si>
  <si>
    <t>HAREFIELD HOSPITAL - RT301</t>
  </si>
  <si>
    <t>RT3</t>
  </si>
  <si>
    <t>SRS</t>
  </si>
  <si>
    <t>RT302</t>
  </si>
  <si>
    <t>ROYAL BROMPTON HOSPITAL - RT302</t>
  </si>
  <si>
    <t>RT5FM</t>
  </si>
  <si>
    <t>3 RUBICON CLOSE</t>
  </si>
  <si>
    <t>RT5</t>
  </si>
  <si>
    <t>Thumbswood</t>
  </si>
  <si>
    <t>RT5FD</t>
  </si>
  <si>
    <t>ADOLESCENT PSYCHIATRIC UNIT</t>
  </si>
  <si>
    <t>Wren</t>
  </si>
  <si>
    <t>RT5YC</t>
  </si>
  <si>
    <t>ASHBY DIST HOSP WARD</t>
  </si>
  <si>
    <t>LAMBOURN GROVE</t>
  </si>
  <si>
    <t>Lambourn Grove</t>
  </si>
  <si>
    <t>RT5PF</t>
  </si>
  <si>
    <t>ASHBY HOSPITAL</t>
  </si>
  <si>
    <t>LEXDEN SITE</t>
  </si>
  <si>
    <t>Lexden</t>
  </si>
  <si>
    <t>RT521</t>
  </si>
  <si>
    <t>BELVOIR INTENSIVE CARE UNIT</t>
  </si>
  <si>
    <t>LITTLE PLUMSTEAD HOSPITAL</t>
  </si>
  <si>
    <t>Astley Court</t>
  </si>
  <si>
    <t>RT505</t>
  </si>
  <si>
    <t>BENNION CENTRE/LANGLEY</t>
  </si>
  <si>
    <t>Broadland Clinic</t>
  </si>
  <si>
    <t>RT522</t>
  </si>
  <si>
    <t>BRACKEN BUILDING</t>
  </si>
  <si>
    <t>LOGANDENE EMI UNIT</t>
  </si>
  <si>
    <t>Logandene</t>
  </si>
  <si>
    <t>RT5LB</t>
  </si>
  <si>
    <t>BRACKENDALE</t>
  </si>
  <si>
    <t>MENTAL HEALTH SERVICE (ALBANY LODGE)</t>
  </si>
  <si>
    <t>Albany Lodge</t>
  </si>
  <si>
    <t>RT5AP</t>
  </si>
  <si>
    <t>BRANDON MENTAL HEALTH UNIT</t>
  </si>
  <si>
    <t>MENTAL HEALTH SERVICE (LISTER HOSPITAL)</t>
  </si>
  <si>
    <t>RT5LF</t>
  </si>
  <si>
    <t>CASTLERIGG</t>
  </si>
  <si>
    <t>SEWARD LODGE</t>
  </si>
  <si>
    <t>Seward Lodge</t>
  </si>
  <si>
    <t>RT5C9</t>
  </si>
  <si>
    <t>CHARNWOOD 1</t>
  </si>
  <si>
    <t>THE BEACON</t>
  </si>
  <si>
    <t>The Beacon</t>
  </si>
  <si>
    <t>RT5D1</t>
  </si>
  <si>
    <t>CHARNWOOD 1 (EPMA)</t>
  </si>
  <si>
    <t>RT5D2</t>
  </si>
  <si>
    <t>CHARNWOOD 2</t>
  </si>
  <si>
    <t>Cardiology</t>
  </si>
  <si>
    <t>RT5D3</t>
  </si>
  <si>
    <t>CHARNWOOD 2 (EPMA)</t>
  </si>
  <si>
    <t>ECU</t>
  </si>
  <si>
    <t>RT5D4</t>
  </si>
  <si>
    <t>CHARNWOOD 3</t>
  </si>
  <si>
    <t>EdithCavell</t>
  </si>
  <si>
    <t>RT5D5</t>
  </si>
  <si>
    <t>CHARNWOOD 3 (EPMA)</t>
  </si>
  <si>
    <t>Graham</t>
  </si>
  <si>
    <t>RT5D6</t>
  </si>
  <si>
    <t>CHARNWOOD 4</t>
  </si>
  <si>
    <t>RT5D7</t>
  </si>
  <si>
    <t>CHARNWOOD 4 (EPMA)</t>
  </si>
  <si>
    <t>Lamb</t>
  </si>
  <si>
    <t>RT5NJ</t>
  </si>
  <si>
    <t>CHARNWOOD MILL</t>
  </si>
  <si>
    <t>Lloyd</t>
  </si>
  <si>
    <t>RT5D8</t>
  </si>
  <si>
    <t>CITY CENTRAL 1</t>
  </si>
  <si>
    <t>MSNH</t>
  </si>
  <si>
    <t>RT5D9</t>
  </si>
  <si>
    <t>CITY CENTRAL 1 (EPMA)</t>
  </si>
  <si>
    <t>RT5E1</t>
  </si>
  <si>
    <t>CITY CENTRAL 2</t>
  </si>
  <si>
    <t>Ortho2012</t>
  </si>
  <si>
    <t>RT5E2</t>
  </si>
  <si>
    <t>CITY CENTRAL 2 (EPMA)</t>
  </si>
  <si>
    <t>Priestley</t>
  </si>
  <si>
    <t>RT5E3</t>
  </si>
  <si>
    <t>CITY CENTRAL 3</t>
  </si>
  <si>
    <t>RNRU</t>
  </si>
  <si>
    <t>RT5E4</t>
  </si>
  <si>
    <t>CITY CENTRAL 3 (EPMA)</t>
  </si>
  <si>
    <t>RT5WW</t>
  </si>
  <si>
    <t>CITY CENTRAL 4</t>
  </si>
  <si>
    <t>Templar</t>
  </si>
  <si>
    <t>RT5WX</t>
  </si>
  <si>
    <t>CITY CENTRAL 4 (EPMA)</t>
  </si>
  <si>
    <t>ThomasAudley</t>
  </si>
  <si>
    <t>RT5E5</t>
  </si>
  <si>
    <t>CITY EAST 1</t>
  </si>
  <si>
    <t>Pamela Bryant</t>
  </si>
  <si>
    <t>RT5E6</t>
  </si>
  <si>
    <t>CITY EAST 1 (EPMA)</t>
  </si>
  <si>
    <t>CASTLE HILL HOSPITAL</t>
  </si>
  <si>
    <t>C07</t>
  </si>
  <si>
    <t>RT5E7</t>
  </si>
  <si>
    <t>CITY EAST 2</t>
  </si>
  <si>
    <t>RT5E8</t>
  </si>
  <si>
    <t>CITY EAST 2 (EPMA)</t>
  </si>
  <si>
    <t>RT5E9</t>
  </si>
  <si>
    <t>CITY EAST 3</t>
  </si>
  <si>
    <t>C12</t>
  </si>
  <si>
    <t>RT5F1</t>
  </si>
  <si>
    <t>CITY EAST 3 (EPMA)</t>
  </si>
  <si>
    <t>C14</t>
  </si>
  <si>
    <t>RT5YV</t>
  </si>
  <si>
    <t>CITY EAST 4</t>
  </si>
  <si>
    <t>C15</t>
  </si>
  <si>
    <t>RT5NT</t>
  </si>
  <si>
    <t>CITY EAST 4 (EPMA)</t>
  </si>
  <si>
    <t>C16</t>
  </si>
  <si>
    <t>RT5F2</t>
  </si>
  <si>
    <t>CITY WEST 1</t>
  </si>
  <si>
    <t>C16A</t>
  </si>
  <si>
    <t>RT5F3</t>
  </si>
  <si>
    <t>CITY WEST 1 (EPMA)</t>
  </si>
  <si>
    <t>C18</t>
  </si>
  <si>
    <t>RT5F4</t>
  </si>
  <si>
    <t>CITY WEST 2</t>
  </si>
  <si>
    <t>C19</t>
  </si>
  <si>
    <t>RT5F5</t>
  </si>
  <si>
    <t>CITY WEST 2 (EPMA)</t>
  </si>
  <si>
    <t>RT5F6</t>
  </si>
  <si>
    <t>CITY WEST 3</t>
  </si>
  <si>
    <t>C20</t>
  </si>
  <si>
    <t>RT5F7</t>
  </si>
  <si>
    <t>CITY WEST 3 (EPMA)</t>
  </si>
  <si>
    <t>C21</t>
  </si>
  <si>
    <t>RT5WA</t>
  </si>
  <si>
    <t>CITY WEST 4</t>
  </si>
  <si>
    <t>RT5WC</t>
  </si>
  <si>
    <t>CITY WEST 4 (EPMA)</t>
  </si>
  <si>
    <t>C26</t>
  </si>
  <si>
    <t>RT5YP</t>
  </si>
  <si>
    <t>CLARENDON MEWS</t>
  </si>
  <si>
    <t>RT5YD</t>
  </si>
  <si>
    <t>COALVILLE HOSP WARDS</t>
  </si>
  <si>
    <t>C28</t>
  </si>
  <si>
    <t>RT5PE</t>
  </si>
  <si>
    <t>COALVILLE HOSPITAL</t>
  </si>
  <si>
    <t>C29</t>
  </si>
  <si>
    <t>RT512</t>
  </si>
  <si>
    <t>COGNITIVE BEHAVIOURAL THERAPY</t>
  </si>
  <si>
    <t>C30</t>
  </si>
  <si>
    <t>RT5F8</t>
  </si>
  <si>
    <t>EAST LEICESTERSHIRE 1</t>
  </si>
  <si>
    <t>C31</t>
  </si>
  <si>
    <t>RT5F9</t>
  </si>
  <si>
    <t>EAST LEICESTERSHIRE 1 (EPMA)</t>
  </si>
  <si>
    <t>C32</t>
  </si>
  <si>
    <t>RT5G1</t>
  </si>
  <si>
    <t>EAST LEICESTERSHIRE 2</t>
  </si>
  <si>
    <t>C33</t>
  </si>
  <si>
    <t>RT5G2</t>
  </si>
  <si>
    <t>EAST LEICESTERSHIRE 2 (EPMA)</t>
  </si>
  <si>
    <t>RT5G3</t>
  </si>
  <si>
    <t>EAST LEICESTERSHIRE 3</t>
  </si>
  <si>
    <t>RT5G4</t>
  </si>
  <si>
    <t>EAST LEICESTERSHIRE 3 (EPMA)</t>
  </si>
  <si>
    <t>RT52C</t>
  </si>
  <si>
    <t>EATING DISORDERS 1</t>
  </si>
  <si>
    <t>RT5V5</t>
  </si>
  <si>
    <t>EATING DISORDERS 1 (EPMA)</t>
  </si>
  <si>
    <t>CCAU</t>
  </si>
  <si>
    <t>RT5V6</t>
  </si>
  <si>
    <t>EATING DISORDERS 2</t>
  </si>
  <si>
    <t>CCD5</t>
  </si>
  <si>
    <t>RT5V7</t>
  </si>
  <si>
    <t>EATING DISORDERS 2 (EPMA)</t>
  </si>
  <si>
    <t>CCDC</t>
  </si>
  <si>
    <t>RT5V8</t>
  </si>
  <si>
    <t>EATING DISORDERS 3</t>
  </si>
  <si>
    <t>CCMU</t>
  </si>
  <si>
    <t>RT5V9</t>
  </si>
  <si>
    <t>EATING DISORDERS 3 (EPMA)</t>
  </si>
  <si>
    <t>CCTS</t>
  </si>
  <si>
    <t>RT53C</t>
  </si>
  <si>
    <t>EATING DISORDERS 4</t>
  </si>
  <si>
    <t>CDC4</t>
  </si>
  <si>
    <t>RT54C</t>
  </si>
  <si>
    <t>EATING DISORDERS 4 (EPMA)</t>
  </si>
  <si>
    <t>CDS3</t>
  </si>
  <si>
    <t>RT5KT</t>
  </si>
  <si>
    <t>EVINGTON CENTRE</t>
  </si>
  <si>
    <t>CDSU</t>
  </si>
  <si>
    <t>RT5YR</t>
  </si>
  <si>
    <t>EXTERNAL AUDITORS</t>
  </si>
  <si>
    <t>CGI1</t>
  </si>
  <si>
    <t>RT5YE</t>
  </si>
  <si>
    <t>FEILDING PALMER WARD</t>
  </si>
  <si>
    <t>CGIC</t>
  </si>
  <si>
    <t>RT5PH</t>
  </si>
  <si>
    <t>FIELDING PALMER HOSPITAL</t>
  </si>
  <si>
    <t>CGMP</t>
  </si>
  <si>
    <t>RT5G5</t>
  </si>
  <si>
    <t>FORENSIC 1</t>
  </si>
  <si>
    <t>CGST</t>
  </si>
  <si>
    <t>RT5G6</t>
  </si>
  <si>
    <t>FORENSIC 1 (EPMA)</t>
  </si>
  <si>
    <t>CHORA</t>
  </si>
  <si>
    <t>RT5G7</t>
  </si>
  <si>
    <t>FORENSIC 2</t>
  </si>
  <si>
    <t>CHRA</t>
  </si>
  <si>
    <t>RT5G8</t>
  </si>
  <si>
    <t>FORENSIC 2 (EPMA)</t>
  </si>
  <si>
    <t>CHTH</t>
  </si>
  <si>
    <t>RT5WD</t>
  </si>
  <si>
    <t>FORENSIC 3</t>
  </si>
  <si>
    <t>CICU</t>
  </si>
  <si>
    <t>RT5WE</t>
  </si>
  <si>
    <t>FORENSIC 3 (EPMA)</t>
  </si>
  <si>
    <t>CIMM</t>
  </si>
  <si>
    <t>RT5CD</t>
  </si>
  <si>
    <t>GILLIVERS</t>
  </si>
  <si>
    <t>CNUF</t>
  </si>
  <si>
    <t>RT5BP</t>
  </si>
  <si>
    <t>GLENFRITH UNIT FOR LEARNING DISABILITIES</t>
  </si>
  <si>
    <t>COHD</t>
  </si>
  <si>
    <t>RT5BX</t>
  </si>
  <si>
    <t>GORSE HILL HOSPITAL</t>
  </si>
  <si>
    <t>CPAT</t>
  </si>
  <si>
    <t>RT5BF</t>
  </si>
  <si>
    <t>GRASMERE</t>
  </si>
  <si>
    <t>CSAL</t>
  </si>
  <si>
    <t>RT5YF</t>
  </si>
  <si>
    <t>H &amp; B HOSPITAL WARDS</t>
  </si>
  <si>
    <t>CURP</t>
  </si>
  <si>
    <t>RT5KW</t>
  </si>
  <si>
    <t>HERSCHEL PRINS</t>
  </si>
  <si>
    <t>END1</t>
  </si>
  <si>
    <t>RT5G9</t>
  </si>
  <si>
    <t>HINCKLEY AND BOSWORTH 1</t>
  </si>
  <si>
    <t>END2</t>
  </si>
  <si>
    <t>RT5H1</t>
  </si>
  <si>
    <t>HINCKLEY AND BOSWORTH 1 (EPMA)</t>
  </si>
  <si>
    <t>TYAC</t>
  </si>
  <si>
    <t>RT5H2</t>
  </si>
  <si>
    <t>HINCKLEY AND BOSWORTH 2</t>
  </si>
  <si>
    <t>TYAD</t>
  </si>
  <si>
    <t>RT5H3</t>
  </si>
  <si>
    <t>HINCKLEY AND BOSWORTH 2 (EPMA)</t>
  </si>
  <si>
    <t>HULL ROYAL INFIRMARY</t>
  </si>
  <si>
    <t>130E</t>
  </si>
  <si>
    <t>RT5H4</t>
  </si>
  <si>
    <t>HINCKLEY AND BOSWORTH 3</t>
  </si>
  <si>
    <t>130W</t>
  </si>
  <si>
    <t>RT5H5</t>
  </si>
  <si>
    <t>HINCKLEY AND BOSWORTH 3 (EPMA)</t>
  </si>
  <si>
    <t>AMLU</t>
  </si>
  <si>
    <t>RT5PK</t>
  </si>
  <si>
    <t>BAIL</t>
  </si>
  <si>
    <t>RT5W3</t>
  </si>
  <si>
    <t>LD 1</t>
  </si>
  <si>
    <t>BINI</t>
  </si>
  <si>
    <t>RT5W4</t>
  </si>
  <si>
    <t>LD 1 (EPMA)</t>
  </si>
  <si>
    <t>RT55C</t>
  </si>
  <si>
    <t>LD 2</t>
  </si>
  <si>
    <t>C12D</t>
  </si>
  <si>
    <t>RT56C</t>
  </si>
  <si>
    <t>LD 2 (EPMA)</t>
  </si>
  <si>
    <t>RT57C</t>
  </si>
  <si>
    <t>LD 3</t>
  </si>
  <si>
    <t>RT58C</t>
  </si>
  <si>
    <t>LD 3 (EPMA)</t>
  </si>
  <si>
    <t>C6A</t>
  </si>
  <si>
    <t>RT59C</t>
  </si>
  <si>
    <t>LD 4</t>
  </si>
  <si>
    <t>CHDU</t>
  </si>
  <si>
    <t>RT51D</t>
  </si>
  <si>
    <t>LD 4 (EPMA)</t>
  </si>
  <si>
    <t>CHEM</t>
  </si>
  <si>
    <t>RT52D</t>
  </si>
  <si>
    <t>LD 5</t>
  </si>
  <si>
    <t>CINI</t>
  </si>
  <si>
    <t>RT53D</t>
  </si>
  <si>
    <t>LD 5 (EPMA)</t>
  </si>
  <si>
    <t>CPRA</t>
  </si>
  <si>
    <t>RT54D</t>
  </si>
  <si>
    <t>LD 6</t>
  </si>
  <si>
    <t>CYST</t>
  </si>
  <si>
    <t>RT55D</t>
  </si>
  <si>
    <t>LD 6 (EPMA)</t>
  </si>
  <si>
    <t>DERM</t>
  </si>
  <si>
    <t>RT5X6</t>
  </si>
  <si>
    <t>LD 7</t>
  </si>
  <si>
    <t>EAU</t>
  </si>
  <si>
    <t>RT56D</t>
  </si>
  <si>
    <t>LD 7 (EPMA)</t>
  </si>
  <si>
    <t>EYDC</t>
  </si>
  <si>
    <t>RT554</t>
  </si>
  <si>
    <t>LEICESTER FRITH (ALFRED HILL)</t>
  </si>
  <si>
    <t>EYWD</t>
  </si>
  <si>
    <t>RT555</t>
  </si>
  <si>
    <t>LEICESTER FRITH (BALDWIN UNIT)</t>
  </si>
  <si>
    <t>GATH</t>
  </si>
  <si>
    <t>RT5MK</t>
  </si>
  <si>
    <t>LEICESTER FRITH (DOROTHY BATES SUB STATION)</t>
  </si>
  <si>
    <t>H1</t>
  </si>
  <si>
    <t>RT558</t>
  </si>
  <si>
    <t>LEICESTER FRITH (FOSSE PRINT UNIT)</t>
  </si>
  <si>
    <t>H10</t>
  </si>
  <si>
    <t>RT559</t>
  </si>
  <si>
    <t>LEICESTER FRITH (FURTHER EDUCATION BUILDING)</t>
  </si>
  <si>
    <t>H100</t>
  </si>
  <si>
    <t>RT5MM</t>
  </si>
  <si>
    <t>LEICESTER FRITH (GARAGES)</t>
  </si>
  <si>
    <t>H11</t>
  </si>
  <si>
    <t>RT5MQ</t>
  </si>
  <si>
    <t>LEICESTER FRITH (MEADOW LAND)</t>
  </si>
  <si>
    <t>H110</t>
  </si>
  <si>
    <t>RT562</t>
  </si>
  <si>
    <t>LEICESTER FRITH (REHABILITATION BUILDING)</t>
  </si>
  <si>
    <t>H12</t>
  </si>
  <si>
    <t>RT563</t>
  </si>
  <si>
    <t>LEICESTER FRITH (SNOOZLEUM)</t>
  </si>
  <si>
    <t>H120</t>
  </si>
  <si>
    <t>RT5MJ</t>
  </si>
  <si>
    <t>LEICESTER FRITH (THE CHAPEL)</t>
  </si>
  <si>
    <t>H15</t>
  </si>
  <si>
    <t>RT561</t>
  </si>
  <si>
    <t>LEICESTER FRITH (THE LAURELS)</t>
  </si>
  <si>
    <t>H16</t>
  </si>
  <si>
    <t>RT5ND</t>
  </si>
  <si>
    <t>LEICESTER FRITH (THE RECREATION HALL)</t>
  </si>
  <si>
    <t>H19</t>
  </si>
  <si>
    <t>RT564</t>
  </si>
  <si>
    <t>LEICESTER FRITH (THE TREATMENT UNIT)</t>
  </si>
  <si>
    <t>H20</t>
  </si>
  <si>
    <t>RT553</t>
  </si>
  <si>
    <t>LEICESTER FRITH HOSPITAL</t>
  </si>
  <si>
    <t>H200</t>
  </si>
  <si>
    <t>RT5X1</t>
  </si>
  <si>
    <t>LEICESTER FRITH HOSPITAL (EPMA)</t>
  </si>
  <si>
    <t>H21</t>
  </si>
  <si>
    <t>RT503</t>
  </si>
  <si>
    <t>LEICESTERSHIRE PARTNERSHIP NHS TRUST (UNIVERSITY HOSPITALS)</t>
  </si>
  <si>
    <t>H24</t>
  </si>
  <si>
    <t>RT502</t>
  </si>
  <si>
    <t>LEICESTERSHIRE PARTNERSHIP NHS TRUST MENTAL HEALTH SERVICES</t>
  </si>
  <si>
    <t>H30</t>
  </si>
  <si>
    <t>RT5AD</t>
  </si>
  <si>
    <t>LOCAL COUNTER FRAUD SPECIALIST</t>
  </si>
  <si>
    <t>H31</t>
  </si>
  <si>
    <t>RT5YG</t>
  </si>
  <si>
    <t>LOUGHBOROUGH HOSP WARDS</t>
  </si>
  <si>
    <t>H31A</t>
  </si>
  <si>
    <t>RT5PD</t>
  </si>
  <si>
    <t>LOUGHBOROUGH HOSPITAL</t>
  </si>
  <si>
    <t>H32</t>
  </si>
  <si>
    <t>RT5PG</t>
  </si>
  <si>
    <t>MARKET HARBOROUGH HOSPITAL</t>
  </si>
  <si>
    <t>H33</t>
  </si>
  <si>
    <t>RT5FT</t>
  </si>
  <si>
    <t>MEASHAM MEDICAL UNIT</t>
  </si>
  <si>
    <t>H34</t>
  </si>
  <si>
    <t>RT5PA</t>
  </si>
  <si>
    <t>MELTON MOWBRAY HOSPITAL</t>
  </si>
  <si>
    <t>H34A</t>
  </si>
  <si>
    <t>RT5Q8</t>
  </si>
  <si>
    <t>MHSOP 1</t>
  </si>
  <si>
    <t>H34D</t>
  </si>
  <si>
    <t>RT5Q9</t>
  </si>
  <si>
    <t>MHSOP 1 (EPMA)</t>
  </si>
  <si>
    <t>H36</t>
  </si>
  <si>
    <t>RT5T8</t>
  </si>
  <si>
    <t>MHSOP 10</t>
  </si>
  <si>
    <t>H36a</t>
  </si>
  <si>
    <t>RT5T9</t>
  </si>
  <si>
    <t>MHSOP 10 (EPMA)</t>
  </si>
  <si>
    <t>H37</t>
  </si>
  <si>
    <t>RT5A9</t>
  </si>
  <si>
    <t>MHSOP 11</t>
  </si>
  <si>
    <t>H4</t>
  </si>
  <si>
    <t>RT51A</t>
  </si>
  <si>
    <t>MHSOP 11 (EPMA)</t>
  </si>
  <si>
    <t>H40A</t>
  </si>
  <si>
    <t>RT52A</t>
  </si>
  <si>
    <t>MHSOP 12</t>
  </si>
  <si>
    <t>H5</t>
  </si>
  <si>
    <t>RT53A</t>
  </si>
  <si>
    <t>MHSOP 12 (EPMA)</t>
  </si>
  <si>
    <t>H50</t>
  </si>
  <si>
    <t>RT54A</t>
  </si>
  <si>
    <t>MHSOP 13</t>
  </si>
  <si>
    <t>H500</t>
  </si>
  <si>
    <t>RT55A</t>
  </si>
  <si>
    <t>MHSOP 13 (EPMA)</t>
  </si>
  <si>
    <t>H6</t>
  </si>
  <si>
    <t>RT56A</t>
  </si>
  <si>
    <t>MHSOP 14</t>
  </si>
  <si>
    <t>H60</t>
  </si>
  <si>
    <t>RT57A</t>
  </si>
  <si>
    <t>MHSOP 14 (EPMA)</t>
  </si>
  <si>
    <t>H6A</t>
  </si>
  <si>
    <t>RT5WK</t>
  </si>
  <si>
    <t>MHSOP 15</t>
  </si>
  <si>
    <t>H7</t>
  </si>
  <si>
    <t>RT5WL</t>
  </si>
  <si>
    <t>MHSOP 15 (EPMA)</t>
  </si>
  <si>
    <t>H70</t>
  </si>
  <si>
    <t>RT5YW</t>
  </si>
  <si>
    <t>MHSOP 16</t>
  </si>
  <si>
    <t>H8</t>
  </si>
  <si>
    <t>RT5YX</t>
  </si>
  <si>
    <t>MHSOP 16 (EPMA)</t>
  </si>
  <si>
    <t>H80</t>
  </si>
  <si>
    <t>RT5YY</t>
  </si>
  <si>
    <t>MHSOP 17</t>
  </si>
  <si>
    <t>H9</t>
  </si>
  <si>
    <t>RT5Y0</t>
  </si>
  <si>
    <t>MHSOP 17 (EPMA)</t>
  </si>
  <si>
    <t>H90</t>
  </si>
  <si>
    <t>RT51E</t>
  </si>
  <si>
    <t>MHSOP 18</t>
  </si>
  <si>
    <t>HAAU</t>
  </si>
  <si>
    <t>RT51G</t>
  </si>
  <si>
    <t>MHSOP 18 (EPMA)</t>
  </si>
  <si>
    <t>HACU</t>
  </si>
  <si>
    <t>RT5A1</t>
  </si>
  <si>
    <t>MHSOP 2</t>
  </si>
  <si>
    <t>HAEM</t>
  </si>
  <si>
    <t>RT5A2</t>
  </si>
  <si>
    <t>MHSOP 2 (EPMA)</t>
  </si>
  <si>
    <t>HARV</t>
  </si>
  <si>
    <t>RT5A3</t>
  </si>
  <si>
    <t>MHSOP 3</t>
  </si>
  <si>
    <t>RT5A4</t>
  </si>
  <si>
    <t>MHSOP 3 (EPMA)</t>
  </si>
  <si>
    <t>HCHC</t>
  </si>
  <si>
    <t>RT5A5</t>
  </si>
  <si>
    <t>MHSOP 4</t>
  </si>
  <si>
    <t>HCMU</t>
  </si>
  <si>
    <t>RT5A6</t>
  </si>
  <si>
    <t>MHSOP 4 (EPMA)</t>
  </si>
  <si>
    <t>HCSS</t>
  </si>
  <si>
    <t>RT5A7</t>
  </si>
  <si>
    <t>MHSOP 5</t>
  </si>
  <si>
    <t>HDL</t>
  </si>
  <si>
    <t>RT5R8</t>
  </si>
  <si>
    <t>MHSOP 5 (EPMA)</t>
  </si>
  <si>
    <t>HDSU</t>
  </si>
  <si>
    <t>RT5R9</t>
  </si>
  <si>
    <t>MHSOP 6</t>
  </si>
  <si>
    <t>HGDC</t>
  </si>
  <si>
    <t>RT5T1</t>
  </si>
  <si>
    <t>MHSOP 6 (EPMA)</t>
  </si>
  <si>
    <t>HGHD</t>
  </si>
  <si>
    <t>RT5T2</t>
  </si>
  <si>
    <t>MHSOP 7</t>
  </si>
  <si>
    <t>HGMP</t>
  </si>
  <si>
    <t>RT5T3</t>
  </si>
  <si>
    <t>MHSOP 7 (EPMA)</t>
  </si>
  <si>
    <t>HICU</t>
  </si>
  <si>
    <t>RT5T4</t>
  </si>
  <si>
    <t>MHSOP 8</t>
  </si>
  <si>
    <t>HINI</t>
  </si>
  <si>
    <t>RT5T5</t>
  </si>
  <si>
    <t>MHSOP 8 (EPMA)</t>
  </si>
  <si>
    <t>HLDS</t>
  </si>
  <si>
    <t>RT5T6</t>
  </si>
  <si>
    <t>MHSOP 9</t>
  </si>
  <si>
    <t>HNHD</t>
  </si>
  <si>
    <t>RT5T7</t>
  </si>
  <si>
    <t>MHSOP 9 (EPMA)</t>
  </si>
  <si>
    <t>HORA</t>
  </si>
  <si>
    <t>RT599</t>
  </si>
  <si>
    <t>MHSOP BEECHWOOD</t>
  </si>
  <si>
    <t>HPAU</t>
  </si>
  <si>
    <t>RT598</t>
  </si>
  <si>
    <t>MHSOP BENNION</t>
  </si>
  <si>
    <t>HPDU</t>
  </si>
  <si>
    <t>RT5FA</t>
  </si>
  <si>
    <t>MILL LODGE</t>
  </si>
  <si>
    <t>HPHD</t>
  </si>
  <si>
    <t>RT5YH</t>
  </si>
  <si>
    <t>MMH DALGLEISH WARD</t>
  </si>
  <si>
    <t>HPIU</t>
  </si>
  <si>
    <t>RT5Y1</t>
  </si>
  <si>
    <t>MRH ADULT MENTAL HEALTH (EPMA)</t>
  </si>
  <si>
    <t>HPLA</t>
  </si>
  <si>
    <t>RT5J1</t>
  </si>
  <si>
    <t>NW LEICESTERSHIRE 1</t>
  </si>
  <si>
    <t>HSMO</t>
  </si>
  <si>
    <t>RT5J2</t>
  </si>
  <si>
    <t>NW LEICESTERSHIRE 1 (EPMA)</t>
  </si>
  <si>
    <t>HSSW</t>
  </si>
  <si>
    <t>RT5J3</t>
  </si>
  <si>
    <t>NW LEICESTERSHIRE 2</t>
  </si>
  <si>
    <t>HTCB</t>
  </si>
  <si>
    <t>RT5J4</t>
  </si>
  <si>
    <t>NW LEICESTERSHIRE 2 (EPMA)</t>
  </si>
  <si>
    <t>HTH</t>
  </si>
  <si>
    <t>RT5J5</t>
  </si>
  <si>
    <t>NW LEICESTERSHIRE 3</t>
  </si>
  <si>
    <t>IMIC</t>
  </si>
  <si>
    <t>RT5J6</t>
  </si>
  <si>
    <t>NW LEICESTERSHIRE 3 (EPMA)</t>
  </si>
  <si>
    <t>JBWD</t>
  </si>
  <si>
    <t>RT5J7</t>
  </si>
  <si>
    <t>NW LEICESTERSHIRE 4</t>
  </si>
  <si>
    <t>N140</t>
  </si>
  <si>
    <t>RT5J8</t>
  </si>
  <si>
    <t>NW LEICESTERSHIRE 4 (EPMA)</t>
  </si>
  <si>
    <t>NHEY</t>
  </si>
  <si>
    <t>RT5YM</t>
  </si>
  <si>
    <t>PARKSIDE</t>
  </si>
  <si>
    <t>RT5K1</t>
  </si>
  <si>
    <t>PSYCHO-ONCOLOGY 1</t>
  </si>
  <si>
    <t>NINI</t>
  </si>
  <si>
    <t>RT5K2</t>
  </si>
  <si>
    <t>PSYCHO-ONCOLOGY 1 (EPMA)</t>
  </si>
  <si>
    <t>PCHE</t>
  </si>
  <si>
    <t>RT5K3</t>
  </si>
  <si>
    <t>PSYCHOTHERAPY 1</t>
  </si>
  <si>
    <t>PHOB</t>
  </si>
  <si>
    <t>RT5K4</t>
  </si>
  <si>
    <t>PSYCHOTHERAPY 1 (EPMA)</t>
  </si>
  <si>
    <t>PION</t>
  </si>
  <si>
    <t>RT5K5</t>
  </si>
  <si>
    <t>PSYCHOTHERAPY 2</t>
  </si>
  <si>
    <t>PLAS</t>
  </si>
  <si>
    <t>RT5K6</t>
  </si>
  <si>
    <t>PSYCHOTHERAPY 2 (EPMA)</t>
  </si>
  <si>
    <t>RECK</t>
  </si>
  <si>
    <t>RT57D</t>
  </si>
  <si>
    <t>PSYCHOTHERAPY 3</t>
  </si>
  <si>
    <t>RHDU</t>
  </si>
  <si>
    <t>RT58D</t>
  </si>
  <si>
    <t>PSYCHOTHERAPY 3 (EPMA)</t>
  </si>
  <si>
    <t>SPCU</t>
  </si>
  <si>
    <t>RT5FC</t>
  </si>
  <si>
    <t>RATHLIN</t>
  </si>
  <si>
    <t>STIL</t>
  </si>
  <si>
    <t>RT5YJ</t>
  </si>
  <si>
    <t>RMH RUTLAND WARD</t>
  </si>
  <si>
    <t>SUTT</t>
  </si>
  <si>
    <t>RT5KK</t>
  </si>
  <si>
    <t>ROTHESAY</t>
  </si>
  <si>
    <t>UPCO</t>
  </si>
  <si>
    <t>RT5PC</t>
  </si>
  <si>
    <t>RUTLAND HOSPITAL</t>
  </si>
  <si>
    <t>WDSU</t>
  </si>
  <si>
    <t>RT5K7</t>
  </si>
  <si>
    <t>SOUTH LEICESTERSHIRE 1</t>
  </si>
  <si>
    <t>AVONDALE IN-PATIENT 101740</t>
  </si>
  <si>
    <t>Avondale</t>
  </si>
  <si>
    <t>RT5K8</t>
  </si>
  <si>
    <t>SOUTH LEICESTERSHIRE 1 (EPMA)</t>
  </si>
  <si>
    <t>GRANVILLE COURT NURSING HOME</t>
  </si>
  <si>
    <t>Granville Court</t>
  </si>
  <si>
    <t>RT5K9</t>
  </si>
  <si>
    <t>SOUTH LEICESTERSHIRE 2</t>
  </si>
  <si>
    <t>HAWTHORNE CT IN-PATIENT 101720</t>
  </si>
  <si>
    <t>Hawthorne Court</t>
  </si>
  <si>
    <t>RT5L1</t>
  </si>
  <si>
    <t>SOUTH LEICESTERSHIRE 2 (EPMA)</t>
  </si>
  <si>
    <t xml:space="preserve">HUMBER CENTRE </t>
  </si>
  <si>
    <t>Humber Centre - Darley House</t>
  </si>
  <si>
    <t>RT5L2</t>
  </si>
  <si>
    <t>SOUTH LEICESTERSHIRE 3</t>
  </si>
  <si>
    <t>Humber Centre - Derwent</t>
  </si>
  <si>
    <t>RT5L3</t>
  </si>
  <si>
    <t>SOUTH LEICESTERSHIRE 3 (EPMA)</t>
  </si>
  <si>
    <t>Humber Centre - Ouse</t>
  </si>
  <si>
    <t>RT5L4</t>
  </si>
  <si>
    <t>SOUTH LEICESTERSHIRE 4</t>
  </si>
  <si>
    <t>Humber Centre - Swale</t>
  </si>
  <si>
    <t>RT5L5</t>
  </si>
  <si>
    <t>SOUTH LEICESTERSHIRE 4 (EPMA)</t>
  </si>
  <si>
    <t>Humber Centre - Ullswater</t>
  </si>
  <si>
    <t>RT5L6</t>
  </si>
  <si>
    <t>SOUTH LEICESTERSHIRE 5</t>
  </si>
  <si>
    <t>MAISTER LODGE</t>
  </si>
  <si>
    <t>Maister Lodge</t>
  </si>
  <si>
    <t>RT5L7</t>
  </si>
  <si>
    <t>SOUTH LEICESTERSHIRE 5 (EPMA)</t>
  </si>
  <si>
    <t>MALTON HOSPITAL</t>
  </si>
  <si>
    <t>Malton</t>
  </si>
  <si>
    <t>RT5YL</t>
  </si>
  <si>
    <t>ST LUKES</t>
  </si>
  <si>
    <t>MILL VIEW COURT</t>
  </si>
  <si>
    <t>Mill View Court</t>
  </si>
  <si>
    <t>ST LUKES HOSPITAL WARDS</t>
  </si>
  <si>
    <t>MILL VIEW LODGE</t>
  </si>
  <si>
    <t>Millview Lodge</t>
  </si>
  <si>
    <t>RT5KE</t>
  </si>
  <si>
    <t>STEWART HOUSE</t>
  </si>
  <si>
    <t>NEWBRIDGES IN-PATIENT 101742</t>
  </si>
  <si>
    <t>Newbridges Residential Unit</t>
  </si>
  <si>
    <t>RT5NP</t>
  </si>
  <si>
    <t>SUITE P1</t>
  </si>
  <si>
    <t>PICU IN-PATIENT 101773</t>
  </si>
  <si>
    <t>Miranda House - PICU</t>
  </si>
  <si>
    <t>RT5LR</t>
  </si>
  <si>
    <t>TARRY VIEW</t>
  </si>
  <si>
    <t>TOWNEND COURT</t>
  </si>
  <si>
    <t>Townend Court</t>
  </si>
  <si>
    <t>RT5NH</t>
  </si>
  <si>
    <t>THE AGNES UNIT</t>
  </si>
  <si>
    <t>WESTLANDS IN-PATIENT 101741</t>
  </si>
  <si>
    <t>Westlands Unit</t>
  </si>
  <si>
    <t>RT5KF</t>
  </si>
  <si>
    <t>THE BRADGATE MENTAL HEALTH UNIT</t>
  </si>
  <si>
    <t>Whitby</t>
  </si>
  <si>
    <t>RT5LS</t>
  </si>
  <si>
    <t>THE FIRS</t>
  </si>
  <si>
    <t>CHARING CROSS HOSPITAL</t>
  </si>
  <si>
    <t>10 North Ward</t>
  </si>
  <si>
    <t>RT5FP</t>
  </si>
  <si>
    <t>10 South Ward</t>
  </si>
  <si>
    <t>RT5FK</t>
  </si>
  <si>
    <t>THE WILLOWS (LEICESTER)</t>
  </si>
  <si>
    <t>11 South Ward</t>
  </si>
  <si>
    <t>RT5CN</t>
  </si>
  <si>
    <t>THERAPEUTIC COMMUNITY</t>
  </si>
  <si>
    <t>4 South Ward</t>
  </si>
  <si>
    <t>RT5AN</t>
  </si>
  <si>
    <t>TOWERS HOSPITAL</t>
  </si>
  <si>
    <t>6 North Ward</t>
  </si>
  <si>
    <t>RT565</t>
  </si>
  <si>
    <t>TOWERS HOSPITAL (DAISY PEAKE BUILDING)</t>
  </si>
  <si>
    <t>6 South Ward</t>
  </si>
  <si>
    <t>RT5MX</t>
  </si>
  <si>
    <t>TOWERS HOSPITAL (THE CABIN)</t>
  </si>
  <si>
    <t>7 North Ward</t>
  </si>
  <si>
    <t>RT582</t>
  </si>
  <si>
    <t>TREATMENT AND RECOVERY</t>
  </si>
  <si>
    <t>7 South Ward</t>
  </si>
  <si>
    <t>RT5L8</t>
  </si>
  <si>
    <t>TREATMENT AND RECOVERY 1</t>
  </si>
  <si>
    <t>7 West</t>
  </si>
  <si>
    <t>RT5L9</t>
  </si>
  <si>
    <t>TREATMENT AND RECOVERY 1 (EPMA)</t>
  </si>
  <si>
    <t>8 North CXH</t>
  </si>
  <si>
    <t>RT5M2</t>
  </si>
  <si>
    <t>TREATMENT AND RECOVERY 2</t>
  </si>
  <si>
    <t>8 South Ward</t>
  </si>
  <si>
    <t>RT5M1</t>
  </si>
  <si>
    <t>TREATMENT AND RECOVERY 2 (EPMA)</t>
  </si>
  <si>
    <t>8 West Ward</t>
  </si>
  <si>
    <t>RT5CA</t>
  </si>
  <si>
    <t>TURNER RISE</t>
  </si>
  <si>
    <t>9 North Ward</t>
  </si>
  <si>
    <t>RT5X7</t>
  </si>
  <si>
    <t>WEST CITY ADULT MH (EPMA)</t>
  </si>
  <si>
    <t>9 South Ward</t>
  </si>
  <si>
    <t>WILLOWS</t>
  </si>
  <si>
    <t>9 West Ward</t>
  </si>
  <si>
    <t>RTD01</t>
  </si>
  <si>
    <t>FREEMAN HOSPITAL - RTD01</t>
  </si>
  <si>
    <t>RTD</t>
  </si>
  <si>
    <t>CXH AAU</t>
  </si>
  <si>
    <t>RTD04</t>
  </si>
  <si>
    <t>NEWCASTLE DENTAL HOSPITAL - RTD04</t>
  </si>
  <si>
    <t>CXH AMU</t>
  </si>
  <si>
    <t>RTD03</t>
  </si>
  <si>
    <t>NEWCASTLE GENERAL HOSPITAL ACUTE SERVICES - RTD03</t>
  </si>
  <si>
    <t>CXH ARU</t>
  </si>
  <si>
    <t>RTDAL</t>
  </si>
  <si>
    <t>NORTH TYNESIDE GENERAL HOSPITAL - RTDAL</t>
  </si>
  <si>
    <t>Intensive Care CXH</t>
  </si>
  <si>
    <t>RTD06</t>
  </si>
  <si>
    <t>NORTHERN CENTRE FOR CANCER CARE - RTD06</t>
  </si>
  <si>
    <t>Lady Skinner Ward</t>
  </si>
  <si>
    <t>RTDAK</t>
  </si>
  <si>
    <t>QUEEN ELIZABETH HOSPITAL - RTDAK</t>
  </si>
  <si>
    <t>Riverside</t>
  </si>
  <si>
    <t>RTD08</t>
  </si>
  <si>
    <t>THE NEWCASTLE FERTILITY CENTRE - RTD08</t>
  </si>
  <si>
    <t>HAMMERSMITH HOSPITAL</t>
  </si>
  <si>
    <t>A6 CICU</t>
  </si>
  <si>
    <t>RTD02</t>
  </si>
  <si>
    <t>THE ROYAL VICTORIA INFIRMARY - RTD02</t>
  </si>
  <si>
    <t>A7 Ward &amp; CCU</t>
  </si>
  <si>
    <t>RTD05</t>
  </si>
  <si>
    <t>WALKERGATE HOSPITAL - RTD05</t>
  </si>
  <si>
    <t>A8 Ward</t>
  </si>
  <si>
    <t>RTE55</t>
  </si>
  <si>
    <t>ACORN HOUSE - RTE55</t>
  </si>
  <si>
    <t>RTE</t>
  </si>
  <si>
    <t>A9 Ward</t>
  </si>
  <si>
    <t>RTE21</t>
  </si>
  <si>
    <t>BERKELEY HOSPITAL - RTE21</t>
  </si>
  <si>
    <t>C8 Cardiology</t>
  </si>
  <si>
    <t>RTE01</t>
  </si>
  <si>
    <t>D7 Ward</t>
  </si>
  <si>
    <t>RTE37</t>
  </si>
  <si>
    <t>CINDERFORD HEALTH CENTRE - RTE37</t>
  </si>
  <si>
    <t>Dacie Ward</t>
  </si>
  <si>
    <t>RTE23</t>
  </si>
  <si>
    <t>CIRENCESTER HOSPITAL - RTE23</t>
  </si>
  <si>
    <t>Dewardener Ward</t>
  </si>
  <si>
    <t>RTE35</t>
  </si>
  <si>
    <t>COLEFORD HEALTH CENTRE - RTE35</t>
  </si>
  <si>
    <t>Handfield Jones Ward</t>
  </si>
  <si>
    <t>RTE52</t>
  </si>
  <si>
    <t>COLEFORD HOUSE - RTE52</t>
  </si>
  <si>
    <t>Intensive care HH</t>
  </si>
  <si>
    <t>RTE02</t>
  </si>
  <si>
    <t>DELANCEY HOSPITAL - RTE02</t>
  </si>
  <si>
    <t>John Humphrey Ward</t>
  </si>
  <si>
    <t>RTE31</t>
  </si>
  <si>
    <t>DILKE MEMORIAL HOSPITAL - RTE31</t>
  </si>
  <si>
    <t>Kerr Ward</t>
  </si>
  <si>
    <t>RTE48</t>
  </si>
  <si>
    <t>DURSLEY CLINIC - RTE48</t>
  </si>
  <si>
    <t>Peters Ward</t>
  </si>
  <si>
    <t>RTE24</t>
  </si>
  <si>
    <t>FAIRFORD HOSPITAL - RTE24</t>
  </si>
  <si>
    <t>Victor Bonney Ward</t>
  </si>
  <si>
    <t>RTE34</t>
  </si>
  <si>
    <t>FOREST OF DEAN CHILDREN'S OPPORTUNITY CENTRE - RTE34</t>
  </si>
  <si>
    <t>Weston Ward</t>
  </si>
  <si>
    <t>RTE40</t>
  </si>
  <si>
    <t>FOREST VIEW EARLY YEARS CENTRE - RTE40</t>
  </si>
  <si>
    <t>QUEEN CHARLOTTE'S HOSPITAL</t>
  </si>
  <si>
    <t>Birth Centre QCCH</t>
  </si>
  <si>
    <t>RTE53</t>
  </si>
  <si>
    <t>GL1 GLOUCESTER LEISURE CENTRE - RTE53</t>
  </si>
  <si>
    <t>Edith Dare Postnatal Ward</t>
  </si>
  <si>
    <t>RTE03</t>
  </si>
  <si>
    <t>Neo Natal</t>
  </si>
  <si>
    <t>RTE10</t>
  </si>
  <si>
    <t>HEALTHY LIVING CENTRE - RTE10</t>
  </si>
  <si>
    <t>QC Lewis Suite Antenatal</t>
  </si>
  <si>
    <t>RTE42</t>
  </si>
  <si>
    <t>HEART OF THE FOREST COMMUNITY SCHOOL - RTE42</t>
  </si>
  <si>
    <t>QC Stanley Clayton Ward</t>
  </si>
  <si>
    <t>RTE83</t>
  </si>
  <si>
    <t>HEREFORD COUNTY HOSPITAL - RTE83</t>
  </si>
  <si>
    <t>QCCH labour</t>
  </si>
  <si>
    <t>RTE63</t>
  </si>
  <si>
    <t>LINTON HOUSE - RTE63</t>
  </si>
  <si>
    <t>ST MARY'S HOSPITAL (HQ)</t>
  </si>
  <si>
    <t>Albert Ward</t>
  </si>
  <si>
    <t>RTE32</t>
  </si>
  <si>
    <t>LYDNEY AND DISTRICT HOSPITAL SITE - RTE32</t>
  </si>
  <si>
    <t>Aleck Bourne 2 Ward</t>
  </si>
  <si>
    <t>RTE49</t>
  </si>
  <si>
    <t>MAY LANE SURGERY - RTE49</t>
  </si>
  <si>
    <t>Almroth Wright Ward/ Rodney Porter</t>
  </si>
  <si>
    <t>RTE08</t>
  </si>
  <si>
    <t>MOBILE CHEMOTHERAPY UNIT - RTE08</t>
  </si>
  <si>
    <t>RTE22</t>
  </si>
  <si>
    <t>MOORE COTTAGE HOSPITAL - RTE22</t>
  </si>
  <si>
    <t>Birth Centre SMH</t>
  </si>
  <si>
    <t>RTE25</t>
  </si>
  <si>
    <t>MORETON-IN-MARSH HOSPITAL SITE - RTE25</t>
  </si>
  <si>
    <t>Charles Pannett Ward</t>
  </si>
  <si>
    <t>RTE33</t>
  </si>
  <si>
    <t>NEWENT DOCTORS PRACTICE - RTE33</t>
  </si>
  <si>
    <t>Douglas Ward</t>
  </si>
  <si>
    <t>RTE41</t>
  </si>
  <si>
    <t>NEWENT EARLY YEARS CENTRE - RTE41</t>
  </si>
  <si>
    <t>Emergency Medical Short Stay (EMSS)</t>
  </si>
  <si>
    <t>RTE44</t>
  </si>
  <si>
    <t>ORCHARD MEDICAL CENTRE - RTE44</t>
  </si>
  <si>
    <t>GRAND UNION WARD</t>
  </si>
  <si>
    <t>RTE85</t>
  </si>
  <si>
    <t>ROSS COMMUNITY HOSPITAL - RTE85</t>
  </si>
  <si>
    <t>GREAT WESTERN WD</t>
  </si>
  <si>
    <t>RTE36</t>
  </si>
  <si>
    <t>ST JAMES' CLINIC - RTE36</t>
  </si>
  <si>
    <t>Intensive Care SMH</t>
  </si>
  <si>
    <t>RTE45</t>
  </si>
  <si>
    <t>ST ROSES SPECIAL SCHOOL - RTE45</t>
  </si>
  <si>
    <t>ISIC SAU</t>
  </si>
  <si>
    <t>RTE04</t>
  </si>
  <si>
    <t>STANDISH HOSPITAL SITE - RTE04</t>
  </si>
  <si>
    <t>Lewis Lloyd</t>
  </si>
  <si>
    <t>RTE47</t>
  </si>
  <si>
    <t>STONEHOUSE HEALTH CENTRE - RTE47</t>
  </si>
  <si>
    <t>Lillian Holland Ward</t>
  </si>
  <si>
    <t>RTE26</t>
  </si>
  <si>
    <t>STROUD GENERAL HOSPITAL - RTE26</t>
  </si>
  <si>
    <t>Major Trauma Ward</t>
  </si>
  <si>
    <t>RTE39</t>
  </si>
  <si>
    <t>STROUD HEALTH CENTRE - RTE39</t>
  </si>
  <si>
    <t>Manvers Ward</t>
  </si>
  <si>
    <t>RTE54</t>
  </si>
  <si>
    <t>STROUD LEISURE CENTRE - RTE54</t>
  </si>
  <si>
    <t>RTE27</t>
  </si>
  <si>
    <t>STROUD MATERNITY HOSPITAL - RTE27</t>
  </si>
  <si>
    <t>Patterson Ward</t>
  </si>
  <si>
    <t>RTE14</t>
  </si>
  <si>
    <t>TEWKESBURY GENERAL HOSPITAL - RTE14</t>
  </si>
  <si>
    <t>RTE38</t>
  </si>
  <si>
    <t>THE MILESTONE SCHOOL - RTE38</t>
  </si>
  <si>
    <t>Thistlewaite Ward</t>
  </si>
  <si>
    <t>RTE43</t>
  </si>
  <si>
    <t>THE SHRUBBERIES SCHOOL - RTE43</t>
  </si>
  <si>
    <t>Valentine Ellis Ward</t>
  </si>
  <si>
    <t>RTE50</t>
  </si>
  <si>
    <t>THE SURGERY (ABBOTSWOOD ROAD) - RTE50</t>
  </si>
  <si>
    <t>Witherow Ward</t>
  </si>
  <si>
    <t>RTE51</t>
  </si>
  <si>
    <t>THE SURGERY (BROOKFIELD ROAD) - RTE51</t>
  </si>
  <si>
    <t>Zachary Cope Ward</t>
  </si>
  <si>
    <t>RTE15</t>
  </si>
  <si>
    <t>WINCHCOMBE HOSPITAL - RTE15</t>
  </si>
  <si>
    <t>WESTERN EYE HOSPITAL</t>
  </si>
  <si>
    <t>Alex Cross Ward</t>
  </si>
  <si>
    <t>RTE84</t>
  </si>
  <si>
    <t>WORCESTER ROYAL INFIRMARY - RTE84</t>
  </si>
  <si>
    <t>Afton Ward</t>
  </si>
  <si>
    <t>RTE46</t>
  </si>
  <si>
    <t>WOTTON-UNDER-EDGE CLINIC - RTE46</t>
  </si>
  <si>
    <t>Alverstone Ward</t>
  </si>
  <si>
    <t>RTFDJ</t>
  </si>
  <si>
    <t>ALNWICK INFIRMARY - RTFDJ</t>
  </si>
  <si>
    <t>RTF</t>
  </si>
  <si>
    <t>Appley Ward</t>
  </si>
  <si>
    <t>RTFDP</t>
  </si>
  <si>
    <t>BALLIOL SCHOOL - RTFDP</t>
  </si>
  <si>
    <t>Colwell Ward</t>
  </si>
  <si>
    <t>RTFDH</t>
  </si>
  <si>
    <t>BERWICK INFIRMARY - RTFDH</t>
  </si>
  <si>
    <t>Coronary Care</t>
  </si>
  <si>
    <t>RTFDX</t>
  </si>
  <si>
    <t>BLYTH COMMUNITY HOSPITAL - RTFDX</t>
  </si>
  <si>
    <t>RTF01</t>
  </si>
  <si>
    <t>CHEVIOT AND WANSBECK UNIT - RTF01</t>
  </si>
  <si>
    <t>Luccombe Ward</t>
  </si>
  <si>
    <t>RTFDK</t>
  </si>
  <si>
    <t>COQUETDALE COTTAGE HOSPITAL - RTFDK</t>
  </si>
  <si>
    <t>MAAU</t>
  </si>
  <si>
    <t>RTFDD</t>
  </si>
  <si>
    <t>DENE WARD - RTFDD</t>
  </si>
  <si>
    <t>Maternity Services</t>
  </si>
  <si>
    <t>RTFDU</t>
  </si>
  <si>
    <t>HALTWHISTLE WAR MEMORIAL HOSPITAL - RTFDU</t>
  </si>
  <si>
    <t>Mottistone Ward</t>
  </si>
  <si>
    <t>RTFDA</t>
  </si>
  <si>
    <t>HEALTH SUITE, RIVERSIDE PRIMARY SCHOOL - RTFDA</t>
  </si>
  <si>
    <t>Osborne Ward</t>
  </si>
  <si>
    <t>RTF04</t>
  </si>
  <si>
    <t>HEXHAM (CLEARNET DATA) - RTF04</t>
  </si>
  <si>
    <t>Paediatric Ward</t>
  </si>
  <si>
    <t>RTFDR</t>
  </si>
  <si>
    <t>HEXHAM GENERAL HOSPITAL - RTFDR</t>
  </si>
  <si>
    <t>Seagrove Ward</t>
  </si>
  <si>
    <t>RTFDM</t>
  </si>
  <si>
    <t>MORPETH COTTAGE HOSPITAL - RTFDM</t>
  </si>
  <si>
    <t>Shackleton Ward</t>
  </si>
  <si>
    <t>RTF02</t>
  </si>
  <si>
    <t>NORTH TYNESIDE (CLEARNET DATA) - RTF02</t>
  </si>
  <si>
    <t>Special Care Unit</t>
  </si>
  <si>
    <t>RTFFS</t>
  </si>
  <si>
    <t>NORTH TYNESIDE GENERAL HOSPITAL - RTFFS</t>
  </si>
  <si>
    <t>St Helens Ward</t>
  </si>
  <si>
    <t>RTFDY</t>
  </si>
  <si>
    <t>NORTHUMBRIA HEALTHCARE NHS FOUNDATION TRUST - RTFDY</t>
  </si>
  <si>
    <t>RTFHQ</t>
  </si>
  <si>
    <t>NORTHUMBRIA HEALTHCARE NHS FOUNDATION TRUST (HEADQUARTERS) - RTFHQ</t>
  </si>
  <si>
    <t>Whippingham Ward</t>
  </si>
  <si>
    <t>RTF86</t>
  </si>
  <si>
    <t>NORTHUMBRIA SPECIALIST EMERGENCY CARE HOSPITAL</t>
  </si>
  <si>
    <t>RTFDE</t>
  </si>
  <si>
    <t>ONE TO ONE CENTRE - RTFDE</t>
  </si>
  <si>
    <t>JPH ACU</t>
  </si>
  <si>
    <t>RTFDN</t>
  </si>
  <si>
    <t>OXFORD CENTRE - RTFDN</t>
  </si>
  <si>
    <t>JPH Central Delivery Suite</t>
  </si>
  <si>
    <t>RTFEF</t>
  </si>
  <si>
    <t>ROTHBURY COMMUNITY HOSPITAL - RTFEF</t>
  </si>
  <si>
    <t>JPH Charnwood Suite</t>
  </si>
  <si>
    <t>RTFDG</t>
  </si>
  <si>
    <t>SHIREMOOR HEALTH CENTRE - RTFDG</t>
  </si>
  <si>
    <t>JPH EADU</t>
  </si>
  <si>
    <t>RTFFQ</t>
  </si>
  <si>
    <t>SIR G B HUNTER MEMORIAL HOSPITAL - RTFFQ</t>
  </si>
  <si>
    <t>JPH ICU</t>
  </si>
  <si>
    <t>RTFDF</t>
  </si>
  <si>
    <t>THE CEDARS - RTFDF</t>
  </si>
  <si>
    <t>JPH Neonatal Unit</t>
  </si>
  <si>
    <t>RTFDC</t>
  </si>
  <si>
    <t>TYNEMOUTH COURT - RTFDC</t>
  </si>
  <si>
    <t>JPH Short Stay (Ward16)</t>
  </si>
  <si>
    <t>RTFED</t>
  </si>
  <si>
    <t>WANSBECK HOSPITAL - RTFED</t>
  </si>
  <si>
    <t>JPH Ward 1 Stroke Unit</t>
  </si>
  <si>
    <t>RTG02</t>
  </si>
  <si>
    <t>BURTON HOSPITAL - RTG02</t>
  </si>
  <si>
    <t>RTG</t>
  </si>
  <si>
    <t>JPH Ward 10</t>
  </si>
  <si>
    <t>RTG07</t>
  </si>
  <si>
    <t>ILKESTON COMMUNITY HOSPITAL - RTG07</t>
  </si>
  <si>
    <t>JPH Ward 11</t>
  </si>
  <si>
    <t>RTGFA</t>
  </si>
  <si>
    <t>LONDON ROAD COMMUNITY HOSPITAL - RTGFA</t>
  </si>
  <si>
    <t>JPH Ward 12</t>
  </si>
  <si>
    <t>RTGFG</t>
  </si>
  <si>
    <t>ROYAL DERBY HOSPITAL - RTGFG</t>
  </si>
  <si>
    <t>JPH Ward 15</t>
  </si>
  <si>
    <t>RTG54</t>
  </si>
  <si>
    <t>SAMUEL JOHNSON COMMUNITY HOSPITAL - RTG54</t>
  </si>
  <si>
    <t>JPH Ward 17</t>
  </si>
  <si>
    <t>RTG50</t>
  </si>
  <si>
    <t>SIR ROBERT PEEL COMMUNITY HOSPITAL - RTG50</t>
  </si>
  <si>
    <t>JPH Ward 18</t>
  </si>
  <si>
    <t>RTG05</t>
  </si>
  <si>
    <t>ST OSWALDS HOSPITAL - RTG05</t>
  </si>
  <si>
    <t>JPH Ward 2</t>
  </si>
  <si>
    <t>RTHE1</t>
  </si>
  <si>
    <t>BARDWELL SCHOOL - RTHE1</t>
  </si>
  <si>
    <t>RTH</t>
  </si>
  <si>
    <t>JPH Ward 22</t>
  </si>
  <si>
    <t>RTHE9</t>
  </si>
  <si>
    <t>BISHOPSWOOD SCHOOL CLINIC, SONNING COMMON - RTHE9</t>
  </si>
  <si>
    <t>JPH Ward 3</t>
  </si>
  <si>
    <t>RTHF5</t>
  </si>
  <si>
    <t>BLACKBIRD LEYS LEISURE CENTRE - RTHF5</t>
  </si>
  <si>
    <t>JPH Ward 4</t>
  </si>
  <si>
    <t>RTH37</t>
  </si>
  <si>
    <t>BOUNDARY BROOK HOUSE - RTH37</t>
  </si>
  <si>
    <t>JPH Ward 5</t>
  </si>
  <si>
    <t>RTHF3</t>
  </si>
  <si>
    <t>BPAS BLACKDOWN CLINIC - RTHF3</t>
  </si>
  <si>
    <t>JPH Ward 6</t>
  </si>
  <si>
    <t>RTHC8</t>
  </si>
  <si>
    <t>BRISTOL RENAL - RTHC8</t>
  </si>
  <si>
    <t>JPH Ward 7</t>
  </si>
  <si>
    <t>RTH19</t>
  </si>
  <si>
    <t>CHIPPING NORTON COMMUNITY HOSPITAL - RTH19</t>
  </si>
  <si>
    <t>33-39 BIRLING ROAD</t>
  </si>
  <si>
    <t>Rosewood Lodge</t>
  </si>
  <si>
    <t>RTH02</t>
  </si>
  <si>
    <t>CHURCHILL HOSPITAL - RTH02</t>
  </si>
  <si>
    <t>Jasmine</t>
  </si>
  <si>
    <t>RTHC9</t>
  </si>
  <si>
    <t>DORSET RENAL - RTHC9</t>
  </si>
  <si>
    <t>FANT OAST</t>
  </si>
  <si>
    <t>Bridge House</t>
  </si>
  <si>
    <t>RTHA6</t>
  </si>
  <si>
    <t>EAST OXFORD HEALTH CENTRE - RTHA6</t>
  </si>
  <si>
    <t>FORENSIC PSYCHIATRY</t>
  </si>
  <si>
    <t>Allington Centre</t>
  </si>
  <si>
    <t>RTHE8</t>
  </si>
  <si>
    <t>FITZWARYN SCHOOL - RTHE8</t>
  </si>
  <si>
    <t>Emmetts</t>
  </si>
  <si>
    <t>RTHE2</t>
  </si>
  <si>
    <t>FRANK WISE SCHOOL</t>
  </si>
  <si>
    <t>Groombridge</t>
  </si>
  <si>
    <t>RTH05</t>
  </si>
  <si>
    <t>HORTON GENERAL HOSPITAL</t>
  </si>
  <si>
    <t>Penshurst</t>
  </si>
  <si>
    <t>RTH08</t>
  </si>
  <si>
    <t>Walmer</t>
  </si>
  <si>
    <t>RTHE7</t>
  </si>
  <si>
    <t>JOHN WATSON SCHOOL</t>
  </si>
  <si>
    <t>FRANK LLOYD NURSING HOME</t>
  </si>
  <si>
    <t>Frank Lloyd</t>
  </si>
  <si>
    <t>RTHE6</t>
  </si>
  <si>
    <t>KINGFISHER SCHOOL</t>
  </si>
  <si>
    <t>GREENACRES</t>
  </si>
  <si>
    <t>Amberwood</t>
  </si>
  <si>
    <t>RTHE5</t>
  </si>
  <si>
    <t>MABEL PRITCHARD SCHOOL</t>
  </si>
  <si>
    <t>Cherrywood Ward</t>
  </si>
  <si>
    <t>RTHF1</t>
  </si>
  <si>
    <t>MARIE STOPES CENTRE - EALING</t>
  </si>
  <si>
    <t>Pinewood Ward</t>
  </si>
  <si>
    <t>RTHF2</t>
  </si>
  <si>
    <t>MARIE STOPES CENTRE - READING</t>
  </si>
  <si>
    <t>South Central EDMBU</t>
  </si>
  <si>
    <t>RTHE3</t>
  </si>
  <si>
    <t>MARLBOROUGH SCHOOL</t>
  </si>
  <si>
    <t>Willow Suite</t>
  </si>
  <si>
    <t>RTH03</t>
  </si>
  <si>
    <t>NUFFIELD ORTHOPAEDIC CENTRE</t>
  </si>
  <si>
    <t>KENT &amp; CANTERBURY HOSPITAL</t>
  </si>
  <si>
    <t>Ethelbert Road</t>
  </si>
  <si>
    <t>RTHA5</t>
  </si>
  <si>
    <t>ORCHARD HEALTH CENTRE</t>
  </si>
  <si>
    <t>LD DARTFORD</t>
  </si>
  <si>
    <t>Brookfield Centre</t>
  </si>
  <si>
    <t>RTHC7</t>
  </si>
  <si>
    <t>PORTSMOUTH RENAL</t>
  </si>
  <si>
    <t>Marle</t>
  </si>
  <si>
    <t>RTHF4</t>
  </si>
  <si>
    <t>RENAL CLINIC - ROYAL FREE HOSPITAL</t>
  </si>
  <si>
    <t>Riverhill</t>
  </si>
  <si>
    <t>RTHE4</t>
  </si>
  <si>
    <t>SPRINGFIELD SCHOOL</t>
  </si>
  <si>
    <t>MAIDSTONE HOSPITAL</t>
  </si>
  <si>
    <t>Boughton Ward</t>
  </si>
  <si>
    <t>RTH16</t>
  </si>
  <si>
    <t>Chartwell Ward</t>
  </si>
  <si>
    <t>RTH21</t>
  </si>
  <si>
    <t>The Orchards</t>
  </si>
  <si>
    <t>RTHD8</t>
  </si>
  <si>
    <t>WEST BAR SURGERY, BANBURY</t>
  </si>
  <si>
    <t>Upnor Ward</t>
  </si>
  <si>
    <t>RTK02</t>
  </si>
  <si>
    <t>RTK</t>
  </si>
  <si>
    <t>Newhaven Lodge</t>
  </si>
  <si>
    <t>RTK34</t>
  </si>
  <si>
    <t>ASHLEY MEDICAL PRACTICE</t>
  </si>
  <si>
    <t>OPMH GILLINGHAM</t>
  </si>
  <si>
    <t>RTK44</t>
  </si>
  <si>
    <t>BREWERY ROAD</t>
  </si>
  <si>
    <t>Rivendell</t>
  </si>
  <si>
    <t>RTK29</t>
  </si>
  <si>
    <t>CHERTSEY LANE</t>
  </si>
  <si>
    <t>Cranmer</t>
  </si>
  <si>
    <t>RTK42</t>
  </si>
  <si>
    <t>CLAREMONT AVENUE</t>
  </si>
  <si>
    <t>Foxglove</t>
  </si>
  <si>
    <t>RTK37</t>
  </si>
  <si>
    <t>COLLEGE ROAD</t>
  </si>
  <si>
    <t>Samphire</t>
  </si>
  <si>
    <t>RTK32</t>
  </si>
  <si>
    <t>CRANFORD HEALTH CENTRE</t>
  </si>
  <si>
    <t>ST MARTINS NEW BUILDING</t>
  </si>
  <si>
    <t>RTK20</t>
  </si>
  <si>
    <t>FELTHAM HILL ROAD</t>
  </si>
  <si>
    <t>RTK43</t>
  </si>
  <si>
    <t>HEATHCOTE PRACTICE</t>
  </si>
  <si>
    <t>THANET MENTAL HEALTH UNIT</t>
  </si>
  <si>
    <t>Sevenscore</t>
  </si>
  <si>
    <t>RTK33</t>
  </si>
  <si>
    <t>HERSHAM SURGERY</t>
  </si>
  <si>
    <t>Woodchurch</t>
  </si>
  <si>
    <t>RTK39</t>
  </si>
  <si>
    <t>HILLVIEW MEDICAL CENTRE</t>
  </si>
  <si>
    <t>THE HAVEN</t>
  </si>
  <si>
    <t>The Grove</t>
  </si>
  <si>
    <t>RTK25</t>
  </si>
  <si>
    <t>HOMEWATERS</t>
  </si>
  <si>
    <t>TONBRIDGE ROAD</t>
  </si>
  <si>
    <t>111 Tonbridge Road</t>
  </si>
  <si>
    <t>RTK51</t>
  </si>
  <si>
    <t>MOUNT ALVERNIA HOSPITAL</t>
  </si>
  <si>
    <t>EDENBRIDGE HOSPITAL</t>
  </si>
  <si>
    <t>Hever/ Chartwell</t>
  </si>
  <si>
    <t>RTK28</t>
  </si>
  <si>
    <t>NEW OTTERSHAW SURGERY</t>
  </si>
  <si>
    <t>FAVERSHAM COTTAGE HOSPITAL</t>
  </si>
  <si>
    <t>Kent and Cottage Ward</t>
  </si>
  <si>
    <t>RTK30</t>
  </si>
  <si>
    <t>PACKERS</t>
  </si>
  <si>
    <t>HAWKHURST HOSPITAL</t>
  </si>
  <si>
    <t>Hawkhurst</t>
  </si>
  <si>
    <t>RTK50</t>
  </si>
  <si>
    <t>PRINCESS MARGARET HOSPITAL</t>
  </si>
  <si>
    <t>RTK48</t>
  </si>
  <si>
    <t>RUNNYMEDE HOSPITAL</t>
  </si>
  <si>
    <t>SEVENOAKS HOSPITAL</t>
  </si>
  <si>
    <t>Sevenoaks</t>
  </si>
  <si>
    <t>RTK47</t>
  </si>
  <si>
    <t>SHEERWATER HEALTH CENTRE</t>
  </si>
  <si>
    <t>TONBRIDGE COTTAGE HOSPITAL</t>
  </si>
  <si>
    <t>Goldsmid</t>
  </si>
  <si>
    <t>RTK40</t>
  </si>
  <si>
    <t>SOUTHVIEW SURGERY</t>
  </si>
  <si>
    <t>Primrose</t>
  </si>
  <si>
    <t>RTK24</t>
  </si>
  <si>
    <t>ST DAVID'S HEALTH CENTRE</t>
  </si>
  <si>
    <t>VICTORIA HOSPITAL</t>
  </si>
  <si>
    <t>Elizabeth ward</t>
  </si>
  <si>
    <t>RTK38</t>
  </si>
  <si>
    <t>ST JOHNS HEALTH CENTRE</t>
  </si>
  <si>
    <t>WHITSTABLE &amp; TANKERTON HOSPITAL</t>
  </si>
  <si>
    <t>Friends</t>
  </si>
  <si>
    <t>RTK01</t>
  </si>
  <si>
    <t>Ashton</t>
  </si>
  <si>
    <t>RTK23</t>
  </si>
  <si>
    <t>STAINES HEALTH CENTRE</t>
  </si>
  <si>
    <t>Barnwell Trauma unit</t>
  </si>
  <si>
    <t>RTK21</t>
  </si>
  <si>
    <t>STANWELL ROAD</t>
  </si>
  <si>
    <t>Clifford</t>
  </si>
  <si>
    <t>RTK22</t>
  </si>
  <si>
    <t>STUDHOLME MEDICAL CENTRE</t>
  </si>
  <si>
    <t>Cranford</t>
  </si>
  <si>
    <t>RTK35</t>
  </si>
  <si>
    <t>SUNNYMEAD SURGERY</t>
  </si>
  <si>
    <t>Deene (Escalation)</t>
  </si>
  <si>
    <t>RTK19</t>
  </si>
  <si>
    <t>THE HEALTH CENTRE, BOND STREET</t>
  </si>
  <si>
    <t>Deene A</t>
  </si>
  <si>
    <t>RTK45</t>
  </si>
  <si>
    <t>THE KNAPHILL SURGERY</t>
  </si>
  <si>
    <t>Deene Ward</t>
  </si>
  <si>
    <t>RTK36</t>
  </si>
  <si>
    <t>THE MAYBURY SURGERY</t>
  </si>
  <si>
    <t>Geddington</t>
  </si>
  <si>
    <t>RTK27</t>
  </si>
  <si>
    <t>THORPE ROAD</t>
  </si>
  <si>
    <t>Harrowden A</t>
  </si>
  <si>
    <t>RTK26</t>
  </si>
  <si>
    <t>UPPER HALLIFORD ROAD</t>
  </si>
  <si>
    <t>Harrowden C</t>
  </si>
  <si>
    <t>RTK18</t>
  </si>
  <si>
    <t>WALTON HEALTH CENTRE</t>
  </si>
  <si>
    <t>RTK52</t>
  </si>
  <si>
    <t>Lamport</t>
  </si>
  <si>
    <t>RTK41</t>
  </si>
  <si>
    <t>WESTFIELD SURGERY</t>
  </si>
  <si>
    <t>Lilford</t>
  </si>
  <si>
    <t>RTK31</t>
  </si>
  <si>
    <t>WEYBRIDGE HEALTH CENTRE</t>
  </si>
  <si>
    <t>RTK49</t>
  </si>
  <si>
    <t>RTK46</t>
  </si>
  <si>
    <t>YORK HOUSE MEDICAL CENTRE</t>
  </si>
  <si>
    <t>Naseby Wards</t>
  </si>
  <si>
    <t>RTP24</t>
  </si>
  <si>
    <t>CATERHAM DENE HOSPITAL</t>
  </si>
  <si>
    <t>RTP</t>
  </si>
  <si>
    <t>RTP02</t>
  </si>
  <si>
    <t>Oakley/CCU</t>
  </si>
  <si>
    <t>RTP25</t>
  </si>
  <si>
    <t>DORKING HOSPITAL</t>
  </si>
  <si>
    <t>Observation Bay</t>
  </si>
  <si>
    <t>RTP04</t>
  </si>
  <si>
    <t>EAST SURREY HOSPITAL</t>
  </si>
  <si>
    <t>RTP23</t>
  </si>
  <si>
    <t>Pretty Wards</t>
  </si>
  <si>
    <t>RTP07</t>
  </si>
  <si>
    <t>OXTED AND LIMPSFIELD HOSPITAL</t>
  </si>
  <si>
    <t>RTP21</t>
  </si>
  <si>
    <t>REDWOOD DIAGNOSTIC TREATMENT CENTRE</t>
  </si>
  <si>
    <t>Skylark</t>
  </si>
  <si>
    <t>RTQ96</t>
  </si>
  <si>
    <t>ARENA</t>
  </si>
  <si>
    <t>RTQ</t>
  </si>
  <si>
    <t>Twywell</t>
  </si>
  <si>
    <t>RTQ81</t>
  </si>
  <si>
    <t>BERKELEY HOSPITAL</t>
  </si>
  <si>
    <t>Annie Zunz Ward</t>
  </si>
  <si>
    <t>RTQ54</t>
  </si>
  <si>
    <t>Brunel Short Stay Surgical Unit</t>
  </si>
  <si>
    <t>RTQ64</t>
  </si>
  <si>
    <t>BRANCH LEA CROSS</t>
  </si>
  <si>
    <t>Byron Ward</t>
  </si>
  <si>
    <t>RTQHC</t>
  </si>
  <si>
    <t>BROMYARD COMMUNITY HOSPITAL</t>
  </si>
  <si>
    <t>Charles Polkey</t>
  </si>
  <si>
    <t>RTQ62</t>
  </si>
  <si>
    <t>CHALFONT</t>
  </si>
  <si>
    <t>Christine Brown Critical Care Unit</t>
  </si>
  <si>
    <t>RTQ01</t>
  </si>
  <si>
    <t>Coptcoat Ward</t>
  </si>
  <si>
    <t>RTQ52</t>
  </si>
  <si>
    <t>CHARLWOOD</t>
  </si>
  <si>
    <t>Cotton Ward</t>
  </si>
  <si>
    <t>RTQ88</t>
  </si>
  <si>
    <t>CHELTENHAM GENERAL HOSPITAL</t>
  </si>
  <si>
    <t>David Marsden Ward</t>
  </si>
  <si>
    <t>RTQ49</t>
  </si>
  <si>
    <t>CHESTERTON HALT</t>
  </si>
  <si>
    <t>Davidson Ward</t>
  </si>
  <si>
    <t>RTQ21</t>
  </si>
  <si>
    <t>Dawson Ward</t>
  </si>
  <si>
    <t>RTQ84</t>
  </si>
  <si>
    <t>DELANCEY HOSPITAL</t>
  </si>
  <si>
    <t>Derek Mitchell Unit</t>
  </si>
  <si>
    <t>RTQ85</t>
  </si>
  <si>
    <t>DH-Coronary Care Unit (Sam Oram)</t>
  </si>
  <si>
    <t>RTQ16</t>
  </si>
  <si>
    <t>DH-The Childrens Surgical Ward</t>
  </si>
  <si>
    <t>RTQ53</t>
  </si>
  <si>
    <t>FIELDVIEW</t>
  </si>
  <si>
    <t>Donne Ward</t>
  </si>
  <si>
    <t>RTQ17</t>
  </si>
  <si>
    <t>FOREST OF DEAN (ATU)</t>
  </si>
  <si>
    <t>Elective Orthopaedic Unit</t>
  </si>
  <si>
    <t>RTQ18</t>
  </si>
  <si>
    <t>GDAS STROUD</t>
  </si>
  <si>
    <t>ELF &amp; LIBRA Ward</t>
  </si>
  <si>
    <t>RTQ03</t>
  </si>
  <si>
    <t>GLOUCESTERSHIRE ROYAL HOSPITAL</t>
  </si>
  <si>
    <t>Fisk &amp; Cheere Ward</t>
  </si>
  <si>
    <t>RTQ47</t>
  </si>
  <si>
    <t>HEATHFIELD</t>
  </si>
  <si>
    <t>Frank Stansil Critical Care</t>
  </si>
  <si>
    <t>RTQHA</t>
  </si>
  <si>
    <t>Guthrie Ward</t>
  </si>
  <si>
    <t>RTQHG</t>
  </si>
  <si>
    <t>HILLSIDE INTERMEDIATE CARE UNIT</t>
  </si>
  <si>
    <t>Howard Ward</t>
  </si>
  <si>
    <t>RTQ13</t>
  </si>
  <si>
    <t>HONEYBOURE</t>
  </si>
  <si>
    <t>Jack Steinberg Critical Care</t>
  </si>
  <si>
    <t>Katherine Monk Ward</t>
  </si>
  <si>
    <t>RTQ11</t>
  </si>
  <si>
    <t>Kinnier Wilson HDU</t>
  </si>
  <si>
    <t>RTQHE</t>
  </si>
  <si>
    <t>LEOMINSTER COMMUNITY HOSPITAL</t>
  </si>
  <si>
    <t>Kinnier Wilson Ward</t>
  </si>
  <si>
    <t>RTQ19</t>
  </si>
  <si>
    <t>LYDNEY HOSPITAL</t>
  </si>
  <si>
    <t>Lister Ward</t>
  </si>
  <si>
    <t>RTQ89</t>
  </si>
  <si>
    <t>MEADOWLEASE</t>
  </si>
  <si>
    <t>Liver Intensive Care</t>
  </si>
  <si>
    <t>RTQ82</t>
  </si>
  <si>
    <t>MOORE HOSPITAL</t>
  </si>
  <si>
    <t>Lonsdale Ward</t>
  </si>
  <si>
    <t>RTQ86</t>
  </si>
  <si>
    <t>MORETON IN MARSH HOSPITAL</t>
  </si>
  <si>
    <t>Marjorie Warren Ward</t>
  </si>
  <si>
    <t>RTQ29</t>
  </si>
  <si>
    <t>Mary Ray Ward</t>
  </si>
  <si>
    <t>RTQHM</t>
  </si>
  <si>
    <t>Matthew Whiting Ward</t>
  </si>
  <si>
    <t>RTQ99</t>
  </si>
  <si>
    <t>RIKENEL</t>
  </si>
  <si>
    <t>Murray Falconer Ward</t>
  </si>
  <si>
    <t>RTQHF</t>
  </si>
  <si>
    <t>ROSS ON WYE COMMUNITY HOSPITAL</t>
  </si>
  <si>
    <t>RTQ08</t>
  </si>
  <si>
    <t>SALMON SPRINGS</t>
  </si>
  <si>
    <t>Oliver Ward</t>
  </si>
  <si>
    <t>RTQ56</t>
  </si>
  <si>
    <t>SELSLEY VICARAGE</t>
  </si>
  <si>
    <t>Paediatric Short Stay Unit</t>
  </si>
  <si>
    <t>RTQ57</t>
  </si>
  <si>
    <t>ST MARYS</t>
  </si>
  <si>
    <t>Postnatal William Gilliat Ward</t>
  </si>
  <si>
    <t>RTQHJ</t>
  </si>
  <si>
    <t>R D Lawrence Ward</t>
  </si>
  <si>
    <t>RTQ76</t>
  </si>
  <si>
    <t>STONEBURY DAY HOSPITAL</t>
  </si>
  <si>
    <t>Rays Of Sunshine Ward</t>
  </si>
  <si>
    <t>RTQ04</t>
  </si>
  <si>
    <t>Recovery Ward</t>
  </si>
  <si>
    <t>RTQ87</t>
  </si>
  <si>
    <t>TEWKESBURY GENERAL HOSPITAL</t>
  </si>
  <si>
    <t>Sam Oram Ward</t>
  </si>
  <si>
    <t>RTQ51</t>
  </si>
  <si>
    <t>THE BUCKHOLT</t>
  </si>
  <si>
    <t>The Friends Stroke Unit</t>
  </si>
  <si>
    <t>RTQ12</t>
  </si>
  <si>
    <t>THE VRON</t>
  </si>
  <si>
    <t>Thomas Cook HDU</t>
  </si>
  <si>
    <t>RTQ37</t>
  </si>
  <si>
    <t>THE VRON - 91B</t>
  </si>
  <si>
    <t>Todd Ward</t>
  </si>
  <si>
    <t>RTQ23</t>
  </si>
  <si>
    <t>UNDERLEAF</t>
  </si>
  <si>
    <t>Toni &amp; Guy Ward</t>
  </si>
  <si>
    <t>RTQ42</t>
  </si>
  <si>
    <t>Trundle Ward</t>
  </si>
  <si>
    <t>RTQ33</t>
  </si>
  <si>
    <t>WEAVERS CROFT</t>
  </si>
  <si>
    <t>V&amp;A HDU</t>
  </si>
  <si>
    <t>RTQ05</t>
  </si>
  <si>
    <t>WESTRIDGE</t>
  </si>
  <si>
    <t>Victoria &amp; Albert Ward</t>
  </si>
  <si>
    <t>RTQ58</t>
  </si>
  <si>
    <t>WINDRUSH</t>
  </si>
  <si>
    <t>Waddington Ward</t>
  </si>
  <si>
    <t>RTQHY</t>
  </si>
  <si>
    <t>WINDSOR PLACE</t>
  </si>
  <si>
    <t>Womens Surgical Unit</t>
  </si>
  <si>
    <t>RTQ02</t>
  </si>
  <si>
    <t>Boddington (ORP)</t>
  </si>
  <si>
    <t>RTR27</t>
  </si>
  <si>
    <t>CARTER BEQUEST HOSPITAL</t>
  </si>
  <si>
    <t>RTR</t>
  </si>
  <si>
    <t>Churchill (ORP)</t>
  </si>
  <si>
    <t>Elizabeth (ORP)</t>
  </si>
  <si>
    <t>RTR09</t>
  </si>
  <si>
    <t>DUCHESS OF KENT HOSPITAL</t>
  </si>
  <si>
    <t>Frank Cooksey Ward (ORP)</t>
  </si>
  <si>
    <t>RTR03</t>
  </si>
  <si>
    <t>EAST CLEVELAND HOSPITAL</t>
  </si>
  <si>
    <t>Ontario 2b (ORP)</t>
  </si>
  <si>
    <t>RTR45</t>
  </si>
  <si>
    <t>FRIARAGE HOSPITAL SITE</t>
  </si>
  <si>
    <t>Childrens Ward</t>
  </si>
  <si>
    <t>RTR07</t>
  </si>
  <si>
    <t>FRIARY HOSPITAL</t>
  </si>
  <si>
    <t>Darwin 1 (S1)</t>
  </si>
  <si>
    <t>Darwin 2 (S2)</t>
  </si>
  <si>
    <t>RTRAQ</t>
  </si>
  <si>
    <t>GUISBOROUGH GENERAL HOSPITAL (MATERNITY)</t>
  </si>
  <si>
    <t>Emergency Assessment Unit</t>
  </si>
  <si>
    <t>RTR28</t>
  </si>
  <si>
    <t>LAMBERT MEMORIAL HOSPITAL</t>
  </si>
  <si>
    <t>Farnborough Ward</t>
  </si>
  <si>
    <t>Hyper Acute Stroke Unit (HASU)</t>
  </si>
  <si>
    <t>RTR18</t>
  </si>
  <si>
    <t>REDCAR PRIMARY CARE HOSPITAL</t>
  </si>
  <si>
    <t>Intensive Care &amp; High Dependency Unit</t>
  </si>
  <si>
    <t>RTR12</t>
  </si>
  <si>
    <t>Medical Ward 1</t>
  </si>
  <si>
    <t>Medical Ward 2</t>
  </si>
  <si>
    <t>RTRAT</t>
  </si>
  <si>
    <t>THE JAMES COOK UNIVERSITY HOSPITAL</t>
  </si>
  <si>
    <t>Medical Ward 3</t>
  </si>
  <si>
    <t>RTV2M</t>
  </si>
  <si>
    <t>ATHERLEIGH PARK</t>
  </si>
  <si>
    <t>RTV</t>
  </si>
  <si>
    <t>Medical Ward 4</t>
  </si>
  <si>
    <t>RTVJ5</t>
  </si>
  <si>
    <t>BELONG VILLAGE</t>
  </si>
  <si>
    <t>Medical Ward 6</t>
  </si>
  <si>
    <t>RTVD5</t>
  </si>
  <si>
    <t>BRIGHTER FUTURES</t>
  </si>
  <si>
    <t>Medical Ward 7</t>
  </si>
  <si>
    <t>RTV2A</t>
  </si>
  <si>
    <t>BROOKER CENTRE</t>
  </si>
  <si>
    <t>Medical Ward 8</t>
  </si>
  <si>
    <t>RTV79</t>
  </si>
  <si>
    <t>CAVENDISH UNIT</t>
  </si>
  <si>
    <t>Medical Ward 9</t>
  </si>
  <si>
    <t>RTVL1</t>
  </si>
  <si>
    <t>CAVENDISH UNIT / MHMB</t>
  </si>
  <si>
    <t>PRUH-Coronary Care Unit</t>
  </si>
  <si>
    <t>RTV38</t>
  </si>
  <si>
    <t>ECT SUITE</t>
  </si>
  <si>
    <t>RTVL5</t>
  </si>
  <si>
    <t>FAIRHAVEN YOUNG PEOPLES UNIT</t>
  </si>
  <si>
    <t>RTV73</t>
  </si>
  <si>
    <t>HAZELMERE UNIT</t>
  </si>
  <si>
    <t>Surgical Ward 3</t>
  </si>
  <si>
    <t>RTV74</t>
  </si>
  <si>
    <t>HOLDENBROOK UNIT</t>
  </si>
  <si>
    <t>Surgical Ward 4</t>
  </si>
  <si>
    <t>RTV33</t>
  </si>
  <si>
    <t>HOLLINS PARK</t>
  </si>
  <si>
    <t>Surgical Ward 5</t>
  </si>
  <si>
    <t>RTV34</t>
  </si>
  <si>
    <t>HOLLINS PARK HOSPITAL OLDER PERSONS</t>
  </si>
  <si>
    <t>Surgical Ward 6</t>
  </si>
  <si>
    <t>RTVJ2</t>
  </si>
  <si>
    <t>KIRKBY HEALTH SUITE</t>
  </si>
  <si>
    <t>Surgical Ward 7</t>
  </si>
  <si>
    <t>RTV80</t>
  </si>
  <si>
    <t>Surgical Ward 8</t>
  </si>
  <si>
    <t>RTVK9</t>
  </si>
  <si>
    <t>LAKESIDE UNIT / MHMB</t>
  </si>
  <si>
    <t>RTV75</t>
  </si>
  <si>
    <t>LINDAMERE UNIT</t>
  </si>
  <si>
    <t>Alex</t>
  </si>
  <si>
    <t>RTVL8</t>
  </si>
  <si>
    <t>LONGVIEW PCRC</t>
  </si>
  <si>
    <t>Astor</t>
  </si>
  <si>
    <t>RTVL9</t>
  </si>
  <si>
    <t>MANOR FARM PCRC</t>
  </si>
  <si>
    <t>Blyth</t>
  </si>
  <si>
    <t>RTVC4</t>
  </si>
  <si>
    <t>MASEFIELD SUITE</t>
  </si>
  <si>
    <t>Bronte</t>
  </si>
  <si>
    <t>RTVH8</t>
  </si>
  <si>
    <t>MEADOW PARK INDEPENDENT HOSPITAL</t>
  </si>
  <si>
    <t>Cambridge</t>
  </si>
  <si>
    <t>RTV46</t>
  </si>
  <si>
    <t>Canbury</t>
  </si>
  <si>
    <t>RTVM2</t>
  </si>
  <si>
    <t>NORTH HUYTON PCRC</t>
  </si>
  <si>
    <t>RTVP3</t>
  </si>
  <si>
    <t>ORFORD JUBILEE PARK</t>
  </si>
  <si>
    <t>Hamble</t>
  </si>
  <si>
    <t>RTV76</t>
  </si>
  <si>
    <t>PENNINGTON UNIT</t>
  </si>
  <si>
    <t>Hardy</t>
  </si>
  <si>
    <t>RTVE5</t>
  </si>
  <si>
    <t>REDBANK COMMUNITY HOME</t>
  </si>
  <si>
    <t>RTV77</t>
  </si>
  <si>
    <t>RIVINGTON UNIT</t>
  </si>
  <si>
    <t>Isabella</t>
  </si>
  <si>
    <t>RTV78</t>
  </si>
  <si>
    <t>SEPHTON UNIT</t>
  </si>
  <si>
    <t>Keats</t>
  </si>
  <si>
    <t>RTV68</t>
  </si>
  <si>
    <t>ST HELENS HOPE AND RECOVERY CENTRE</t>
  </si>
  <si>
    <t>Kennet</t>
  </si>
  <si>
    <t>RTVA7</t>
  </si>
  <si>
    <t>RTV55</t>
  </si>
  <si>
    <t>STEPHENSON SUITE - WHISTON HOSPITAL</t>
  </si>
  <si>
    <t>RTV71</t>
  </si>
  <si>
    <t>STEWART DAY HOSPITAL</t>
  </si>
  <si>
    <t>Sunshine</t>
  </si>
  <si>
    <t>RTVH1</t>
  </si>
  <si>
    <t>THE OLD QUAYS</t>
  </si>
  <si>
    <t>L4714 Hurstwood Advanced Care Mental Health Inpatients (65+)</t>
  </si>
  <si>
    <t>RTVH7</t>
  </si>
  <si>
    <t>WEAVER LODGE INDEPENDENT HOSPITAL</t>
  </si>
  <si>
    <t>CHORLEY AND SOUTH RIBBLE HOSPITAL</t>
  </si>
  <si>
    <t>L6020 PICU Avenham Ward</t>
  </si>
  <si>
    <t>RTVA6</t>
  </si>
  <si>
    <t>L6021 Duxbury Ward</t>
  </si>
  <si>
    <t>RTXBU</t>
  </si>
  <si>
    <t>FURNESS GENERAL HOSPITAL</t>
  </si>
  <si>
    <t>RTX</t>
  </si>
  <si>
    <t>L6022 Worden Ward</t>
  </si>
  <si>
    <t>RTXKM</t>
  </si>
  <si>
    <t>L7863 Perinatal Mental Health</t>
  </si>
  <si>
    <t>RTX01</t>
  </si>
  <si>
    <t>GUILD PARK</t>
  </si>
  <si>
    <t>L2061 Fairsnape Ward (S)</t>
  </si>
  <si>
    <t>RTX02</t>
  </si>
  <si>
    <t>ROYAL LANCASTER INFIRMARY</t>
  </si>
  <si>
    <t>L2062 Greenside Ward (S)</t>
  </si>
  <si>
    <t>RTXBW</t>
  </si>
  <si>
    <t>L2063 Calder Ward (S)</t>
  </si>
  <si>
    <t>RV329</t>
  </si>
  <si>
    <t>RV3</t>
  </si>
  <si>
    <t>L2064 Fairoak Ward (S)</t>
  </si>
  <si>
    <t>RV396</t>
  </si>
  <si>
    <t>L2065 Forest Beck Ward (S)</t>
  </si>
  <si>
    <t>RV305</t>
  </si>
  <si>
    <t>L2072 Whinfell Ward (S)</t>
  </si>
  <si>
    <t>RV3JF</t>
  </si>
  <si>
    <t>L2073 Marshaw Ward (S)</t>
  </si>
  <si>
    <t>RV312</t>
  </si>
  <si>
    <t>L2075 Bleasdale Ward (S)</t>
  </si>
  <si>
    <t>RV357</t>
  </si>
  <si>
    <t>L2076 Mallowdale Ward (S)</t>
  </si>
  <si>
    <t>RV391</t>
  </si>
  <si>
    <t>  THE BUTTERWORTH CENTRE</t>
  </si>
  <si>
    <t>L2078 Dutton Ward (S)</t>
  </si>
  <si>
    <t>RV3HD</t>
  </si>
  <si>
    <t>L2079 Langden Ward (S)</t>
  </si>
  <si>
    <t>RV3AL</t>
  </si>
  <si>
    <t>ACRC</t>
  </si>
  <si>
    <t>L2080 Fellside East Ward (S)</t>
  </si>
  <si>
    <t>RV3H1</t>
  </si>
  <si>
    <t>ASTI</t>
  </si>
  <si>
    <t>L2082 Fellside West Ward (S)</t>
  </si>
  <si>
    <t>RV3GQ</t>
  </si>
  <si>
    <t>BLETCHLEY THERAPY UNIT</t>
  </si>
  <si>
    <t>L2083 Hermitage Ward (S)</t>
  </si>
  <si>
    <t>RV331</t>
  </si>
  <si>
    <t>LONGRIDGE COMMUNITY HOSPITAL</t>
  </si>
  <si>
    <t>A3218 Longridge Ward (C)</t>
  </si>
  <si>
    <t>RV3J2</t>
  </si>
  <si>
    <t>ORMSKIRK AND DISTRICT GENERAL HOSPITAL</t>
  </si>
  <si>
    <t>L7010 Scarisbrick Mental Health Inpatients (25-65)</t>
  </si>
  <si>
    <t>RV365</t>
  </si>
  <si>
    <t>CRAVEN PARK</t>
  </si>
  <si>
    <t>L7012 Scarisbrick - 136 Suite</t>
  </si>
  <si>
    <t>RV3G7</t>
  </si>
  <si>
    <t>EAST RECOVERY</t>
  </si>
  <si>
    <t>L7020 PICU Lathom Suite Ward (25-65)</t>
  </si>
  <si>
    <t>RV3H3</t>
  </si>
  <si>
    <t>RIDGE LEA HOSPITAL</t>
  </si>
  <si>
    <t>L0300 The Orchard Mental Health Inpatients (25-65)</t>
  </si>
  <si>
    <t>RV3E8</t>
  </si>
  <si>
    <t>ENFIELD COMMUNITY LD</t>
  </si>
  <si>
    <t>L3076 Blackburn - 136 Suite</t>
  </si>
  <si>
    <t>RV314</t>
  </si>
  <si>
    <t>L3299 Ribble A Assessment Ward (25-65)</t>
  </si>
  <si>
    <t>RV3E4</t>
  </si>
  <si>
    <t>GREENVIEW</t>
  </si>
  <si>
    <t>L3312 Hyndburn Ward Mental Health Inpatients (25-65)</t>
  </si>
  <si>
    <t>RV3AN</t>
  </si>
  <si>
    <t>L3313 Darwen Ward Mental Health Inpatients (25-65)</t>
  </si>
  <si>
    <t>RV351</t>
  </si>
  <si>
    <t>L3314 PICU Calder Ward (25-65)</t>
  </si>
  <si>
    <t>RV3H7</t>
  </si>
  <si>
    <t>INTERMEDIATE CARE</t>
  </si>
  <si>
    <t>L4699 Edisford Assessment Ward (25-65)</t>
  </si>
  <si>
    <t>RV3G2</t>
  </si>
  <si>
    <t>ISMS WINCHESTER</t>
  </si>
  <si>
    <t>THE HARBOUR</t>
  </si>
  <si>
    <t>L5090 Harbour - 136 Suite (25-65)</t>
  </si>
  <si>
    <t>RV3E7</t>
  </si>
  <si>
    <t>K &amp; C COMMUNITY LD</t>
  </si>
  <si>
    <t>L5092 Harbour - Shakespeare Ward (25-65)</t>
  </si>
  <si>
    <t>RV3H9</t>
  </si>
  <si>
    <t>KCW COMMUNITY REHAB</t>
  </si>
  <si>
    <t>L5093 Harbour - Stevenson Ward (25-65)</t>
  </si>
  <si>
    <t>RV3HG</t>
  </si>
  <si>
    <t>KINGSTON DAY NURSERY</t>
  </si>
  <si>
    <t>L5094 Harbour - Churchill Ward (25-65)</t>
  </si>
  <si>
    <t>RV3JA</t>
  </si>
  <si>
    <t>KNOWLES NURSERY</t>
  </si>
  <si>
    <t>L5095 Harbour - Orwell Ward (25-65)</t>
  </si>
  <si>
    <t>RV3JP</t>
  </si>
  <si>
    <t>LINDEN</t>
  </si>
  <si>
    <t>L5096 Harbour - PICU Byron Ward (25-65)</t>
  </si>
  <si>
    <t>RV3F0</t>
  </si>
  <si>
    <t>MAX GLATT UNIT</t>
  </si>
  <si>
    <t>L5097 Harbour - PICU Keats Ward (25-65)</t>
  </si>
  <si>
    <t>RV3F4</t>
  </si>
  <si>
    <t>MORTIMER MARKET DDU</t>
  </si>
  <si>
    <t>L5102 Harbour - Austen Ward C (65+)</t>
  </si>
  <si>
    <t>RV3AV</t>
  </si>
  <si>
    <t>MOUNT VERNON PCCS</t>
  </si>
  <si>
    <t>L5103 Harbour - Dickens Ward C (65+)</t>
  </si>
  <si>
    <t>RV383</t>
  </si>
  <si>
    <t>L5104 Harbour - Bronte Ward C (65+)</t>
  </si>
  <si>
    <t>RV3FG</t>
  </si>
  <si>
    <t>NORTHWOOD &amp; PINNER COMMUNITY HOSPITAL</t>
  </si>
  <si>
    <t>L5105 Harbour - Wordsworth Ward C (65+)</t>
  </si>
  <si>
    <t>RV3DH</t>
  </si>
  <si>
    <t>NORTHWOOD &amp; PINNER COMMUNITY UNIT</t>
  </si>
  <si>
    <t>The Junction</t>
  </si>
  <si>
    <t>L9547 CAMHS The Cove (MH)</t>
  </si>
  <si>
    <t>RV3FD</t>
  </si>
  <si>
    <t>Brindle Ward (Gastro)</t>
  </si>
  <si>
    <t>RV3H6</t>
  </si>
  <si>
    <t>OLDER PERSONS MH</t>
  </si>
  <si>
    <t>CCU CDH</t>
  </si>
  <si>
    <t>RV335</t>
  </si>
  <si>
    <t>PADDINGTON GREEN</t>
  </si>
  <si>
    <t>Hazelwood (Respiratory)</t>
  </si>
  <si>
    <t>RV3HK</t>
  </si>
  <si>
    <t>PLAYZONE</t>
  </si>
  <si>
    <t>Leyland Ward</t>
  </si>
  <si>
    <t>RV355</t>
  </si>
  <si>
    <t>MAU Chorley</t>
  </si>
  <si>
    <t>RV332</t>
  </si>
  <si>
    <t>SOUTH KENSINGTON &amp; CHELSEA MENTAL HEALTH CENTRE</t>
  </si>
  <si>
    <t>Rookwood A</t>
  </si>
  <si>
    <t>RV3G0</t>
  </si>
  <si>
    <t>SOUTH RECOVERY WESTMINSTER</t>
  </si>
  <si>
    <t>Rookwood B</t>
  </si>
  <si>
    <t>RV389</t>
  </si>
  <si>
    <t>SOUTHALL CMHRC</t>
  </si>
  <si>
    <t>Surgical Unit CDH</t>
  </si>
  <si>
    <t>RV320</t>
  </si>
  <si>
    <t>ROYAL PRESTON HOSPITAL</t>
  </si>
  <si>
    <t>Bleasdale Ward</t>
  </si>
  <si>
    <t>RV3CP</t>
  </si>
  <si>
    <t>CCU RPH</t>
  </si>
  <si>
    <t>RV3DY</t>
  </si>
  <si>
    <t>RV346</t>
  </si>
  <si>
    <t>Gynae Ward RPH</t>
  </si>
  <si>
    <t>RV3JD</t>
  </si>
  <si>
    <t>TICKFORD MEADOW</t>
  </si>
  <si>
    <t>RV3HA</t>
  </si>
  <si>
    <t>Maternity Ward</t>
  </si>
  <si>
    <t>RV3EC</t>
  </si>
  <si>
    <t>UNIVERSITY COLLEGE LONDON HOSPITAL</t>
  </si>
  <si>
    <t>MAU Preston</t>
  </si>
  <si>
    <t>RV3G5</t>
  </si>
  <si>
    <t>WEST RECOVERY</t>
  </si>
  <si>
    <t>RV3HE</t>
  </si>
  <si>
    <t>NRU</t>
  </si>
  <si>
    <t>RV3JG</t>
  </si>
  <si>
    <t>WOODHILL HEALTHCARE</t>
  </si>
  <si>
    <t>Respiratory High Care Unit</t>
  </si>
  <si>
    <t>RV52C</t>
  </si>
  <si>
    <t>ASSESSMENT LIAISON AND OUTREACH TEAM</t>
  </si>
  <si>
    <t>RV5</t>
  </si>
  <si>
    <t>Ribblesdale Unit</t>
  </si>
  <si>
    <t>RV5YK</t>
  </si>
  <si>
    <t>BELMONT HILL</t>
  </si>
  <si>
    <t>RV505</t>
  </si>
  <si>
    <t>BETHLEM ROYAL HOSPITAL</t>
  </si>
  <si>
    <t>RV5KK</t>
  </si>
  <si>
    <t>RV575</t>
  </si>
  <si>
    <t>CANE HILL UNIT</t>
  </si>
  <si>
    <t>RV5NJ</t>
  </si>
  <si>
    <t>CASCAID</t>
  </si>
  <si>
    <t>RV549</t>
  </si>
  <si>
    <t>CASCAID (SOUTHWARK)</t>
  </si>
  <si>
    <t>RV591</t>
  </si>
  <si>
    <t>CLAPHAM PARK TIME BANK</t>
  </si>
  <si>
    <t>RV5RE</t>
  </si>
  <si>
    <t>CLAPHAM PARK TIMEBANK</t>
  </si>
  <si>
    <t>RV5CF</t>
  </si>
  <si>
    <t>CROYDON MAP WEST</t>
  </si>
  <si>
    <t>RV5CC</t>
  </si>
  <si>
    <t>CROYDON PC MENTAL HEALTH</t>
  </si>
  <si>
    <t>RV514</t>
  </si>
  <si>
    <t>CROYDON SOUTH (MHOA)</t>
  </si>
  <si>
    <t>RV5A3</t>
  </si>
  <si>
    <t>DOMUS ANN MOSS WAY</t>
  </si>
  <si>
    <t>RV5KT</t>
  </si>
  <si>
    <t>DOMUS GRANVILLE PARK</t>
  </si>
  <si>
    <t>RV5KV</t>
  </si>
  <si>
    <t>DOMUS INGLEMERE</t>
  </si>
  <si>
    <t>Ward 2a</t>
  </si>
  <si>
    <t>RV5HD</t>
  </si>
  <si>
    <t>LADYWELL UNIT</t>
  </si>
  <si>
    <t>Ward 2b</t>
  </si>
  <si>
    <t>RV5A4</t>
  </si>
  <si>
    <t>LAMBETH CHILD MENTAL HEALTH</t>
  </si>
  <si>
    <t>Ward 2c</t>
  </si>
  <si>
    <t>RV5ME</t>
  </si>
  <si>
    <t>LAMBETH HOSPITAL</t>
  </si>
  <si>
    <t>RV5HH</t>
  </si>
  <si>
    <t>LAMBETH SUPPORTED RESIDENCE OFFERTON</t>
  </si>
  <si>
    <t>RV562</t>
  </si>
  <si>
    <t>LEJIP</t>
  </si>
  <si>
    <t>RV5CA</t>
  </si>
  <si>
    <t>LEWISHAM C.Y.P.S</t>
  </si>
  <si>
    <t>RV5L2</t>
  </si>
  <si>
    <t>LEWISHAM DIP</t>
  </si>
  <si>
    <t>RV581</t>
  </si>
  <si>
    <t>LEWISHAM HEATHER CLOSE</t>
  </si>
  <si>
    <t>BECKLIN WARD 1</t>
  </si>
  <si>
    <t>RV5DD</t>
  </si>
  <si>
    <t>MAPPIM</t>
  </si>
  <si>
    <t>BECKLIN WARD 2 CR</t>
  </si>
  <si>
    <t>RV504</t>
  </si>
  <si>
    <t>MAUDSLEY HOSPITAL</t>
  </si>
  <si>
    <t>BECKLIN WARD 3</t>
  </si>
  <si>
    <t>RV501</t>
  </si>
  <si>
    <t>BECKLIN WARD 4</t>
  </si>
  <si>
    <t>RV547</t>
  </si>
  <si>
    <t>MHILD SECTION (SOUTHWARK)</t>
  </si>
  <si>
    <t>BECKLIN WARD 5</t>
  </si>
  <si>
    <t>RV5CR</t>
  </si>
  <si>
    <t>MHOA CROYDON NORTH</t>
  </si>
  <si>
    <t>YORK - BLUEBELL</t>
  </si>
  <si>
    <t>RV5C5</t>
  </si>
  <si>
    <t>MHOA GREENVALE NURSING HOME</t>
  </si>
  <si>
    <t>YORK - RIVERFIELDS</t>
  </si>
  <si>
    <t>RV507</t>
  </si>
  <si>
    <t>MHOA KNIGHTS HILL</t>
  </si>
  <si>
    <t>YORK - WESTERDALE</t>
  </si>
  <si>
    <t>RV595</t>
  </si>
  <si>
    <t>MHOA LAMBETH</t>
  </si>
  <si>
    <t>NICPM LGI</t>
  </si>
  <si>
    <t>RV5FK</t>
  </si>
  <si>
    <t>N&amp;S CAMHS ASH ADOLESCENT UNIT</t>
  </si>
  <si>
    <t>YORK - MILL LODGE</t>
  </si>
  <si>
    <t>RV5FR</t>
  </si>
  <si>
    <t>N&amp;S CAMHS OAK ADOLESCENT UNIT</t>
  </si>
  <si>
    <t>NEWSAM WARD 1 PICU</t>
  </si>
  <si>
    <t>RV5WF</t>
  </si>
  <si>
    <t>NATIONAL MBU - COMMUNITY ASSESSMENT &amp; TREATMENT</t>
  </si>
  <si>
    <t>NEWSAM WARD 2 FORENSIC</t>
  </si>
  <si>
    <t>RV5DC</t>
  </si>
  <si>
    <t>NEURO &amp; MEM DISORDERS</t>
  </si>
  <si>
    <t>NEWSAM WARD 2 WOMENS SERVICES</t>
  </si>
  <si>
    <t>RV51W</t>
  </si>
  <si>
    <t>OASIS</t>
  </si>
  <si>
    <t>NEWSAM WARD 3</t>
  </si>
  <si>
    <t>RV5E4</t>
  </si>
  <si>
    <t>SALVATION ARMY</t>
  </si>
  <si>
    <t>NEWSAM WARD 4</t>
  </si>
  <si>
    <t>RV51R</t>
  </si>
  <si>
    <t>SOUTH SOUTHWARK MHOA</t>
  </si>
  <si>
    <t>NEWSAM WARD 5</t>
  </si>
  <si>
    <t>RV588</t>
  </si>
  <si>
    <t>SOUTHWARK HIGH SUPPORT REHABILITATION</t>
  </si>
  <si>
    <t>NEWSAM WARD 6 EDU</t>
  </si>
  <si>
    <t>RV5YR</t>
  </si>
  <si>
    <t>ST THOMAS' HOSPITAL (MENTAL HEALTH UNIT)</t>
  </si>
  <si>
    <t>RV509</t>
  </si>
  <si>
    <t>THE LADYWELL UNIT</t>
  </si>
  <si>
    <t>2 WOODLAND SQUARE</t>
  </si>
  <si>
    <t>RV502</t>
  </si>
  <si>
    <t>THE LAMBETH HOSPITAL</t>
  </si>
  <si>
    <t>3 WOODLAND SQUARE</t>
  </si>
  <si>
    <t>RV5M5</t>
  </si>
  <si>
    <t>WARD IN THE COMMUNITY</t>
  </si>
  <si>
    <t>MOTHER AND BABY THE MOUNT</t>
  </si>
  <si>
    <t>RV536</t>
  </si>
  <si>
    <t>WOMENS SERVICE CROYDON</t>
  </si>
  <si>
    <t>THE MOUNT WARD 1 NEW (MALE)</t>
  </si>
  <si>
    <t>RV831</t>
  </si>
  <si>
    <t>RV8</t>
  </si>
  <si>
    <t>THE MOUNT WARD 2 NEW (FEMALE)</t>
  </si>
  <si>
    <t>RV8E2</t>
  </si>
  <si>
    <t>THE MOUNT WARD 3A</t>
  </si>
  <si>
    <t>RV820</t>
  </si>
  <si>
    <t>THE MOUNT WARD 4A</t>
  </si>
  <si>
    <t>RV8M2</t>
  </si>
  <si>
    <t>HANNAH HOUSE</t>
  </si>
  <si>
    <t>Hannah House</t>
  </si>
  <si>
    <t>RV837</t>
  </si>
  <si>
    <t>WILLESDEN HOSPITAL</t>
  </si>
  <si>
    <t>LITTLE WOODHOUSE HALL</t>
  </si>
  <si>
    <t>CAmHS in-Patient</t>
  </si>
  <si>
    <t>RV9D1</t>
  </si>
  <si>
    <t>ALCOHOL WITHDRAWN PROG</t>
  </si>
  <si>
    <t>RV9</t>
  </si>
  <si>
    <t>CRU</t>
  </si>
  <si>
    <t>RV951</t>
  </si>
  <si>
    <t>ALDERSON RESOURCE</t>
  </si>
  <si>
    <t>Chapel Allerton Hospital - RR819</t>
  </si>
  <si>
    <t>J42 Urology</t>
  </si>
  <si>
    <t>RV917</t>
  </si>
  <si>
    <t>ALFRED BEAN HOSPITAL</t>
  </si>
  <si>
    <t>J43 Short Stay Acute Urology Surgery</t>
  </si>
  <si>
    <t>RV9AH</t>
  </si>
  <si>
    <t>L22 Adult Plastic Surgery</t>
  </si>
  <si>
    <t>RV9LA</t>
  </si>
  <si>
    <t>BEECH WARD IN-PATIENT</t>
  </si>
  <si>
    <t>Leeds General Infirmary - RR801</t>
  </si>
  <si>
    <t>J01 Neonatal unit</t>
  </si>
  <si>
    <t>RV928</t>
  </si>
  <si>
    <t>BRIDLINGTON &amp; DISTRICT HOSPITAL</t>
  </si>
  <si>
    <t>J03 Delivery Suite</t>
  </si>
  <si>
    <t>RV987</t>
  </si>
  <si>
    <t>BUCKROSE WARD</t>
  </si>
  <si>
    <t>J05 Obstetrics Post Natal</t>
  </si>
  <si>
    <t>RV9A5</t>
  </si>
  <si>
    <t>BUCKROSE WARD IN-PATIENT 101724</t>
  </si>
  <si>
    <t>J07 Elderly Medicine</t>
  </si>
  <si>
    <t>RV9JP</t>
  </si>
  <si>
    <t>CARDIOLOGY (SNEY)</t>
  </si>
  <si>
    <t>J08 Elderly Medicine</t>
  </si>
  <si>
    <t>RV9D3</t>
  </si>
  <si>
    <t>CAT HULL</t>
  </si>
  <si>
    <t>J14 Elderly Medicine</t>
  </si>
  <si>
    <t>RV9JM</t>
  </si>
  <si>
    <t>CHEST MEDICINE (HFT)</t>
  </si>
  <si>
    <t>J15 Elderly Medicine</t>
  </si>
  <si>
    <t>RV905</t>
  </si>
  <si>
    <t>CRYSTAL VILLAS</t>
  </si>
  <si>
    <t>J17 Elderly Medicine</t>
  </si>
  <si>
    <t>RV9LG</t>
  </si>
  <si>
    <t>CTLD EAST 103601</t>
  </si>
  <si>
    <t>J19 General Medicine</t>
  </si>
  <si>
    <t>RV9LD</t>
  </si>
  <si>
    <t>CTLD EAST RIDING</t>
  </si>
  <si>
    <t>J20 Infection &amp; Travel Med</t>
  </si>
  <si>
    <t>RV9LC</t>
  </si>
  <si>
    <t>CTLD WEST 103601</t>
  </si>
  <si>
    <t>J21 General Medicine</t>
  </si>
  <si>
    <t>RV981</t>
  </si>
  <si>
    <t>J24 Benign Gynaecology</t>
  </si>
  <si>
    <t>RV9P7</t>
  </si>
  <si>
    <t>DIABETES</t>
  </si>
  <si>
    <t>J26 Acute Medicine Admissions</t>
  </si>
  <si>
    <t>RV9HE</t>
  </si>
  <si>
    <t>EAST RIDING COMMUNITY HOSPITAL</t>
  </si>
  <si>
    <t>J27 Acute Medicine Admissions</t>
  </si>
  <si>
    <t>RV9JE</t>
  </si>
  <si>
    <t>ENT (HEY)</t>
  </si>
  <si>
    <t>J28 Elderly Medicine Admissions</t>
  </si>
  <si>
    <t>RV9D7</t>
  </si>
  <si>
    <t>ER CAT</t>
  </si>
  <si>
    <t>J29 Elderly Medicine Admissions</t>
  </si>
  <si>
    <t>RV9DK</t>
  </si>
  <si>
    <t>ER SHARED CARE LAIRGATE 103815</t>
  </si>
  <si>
    <t>J84 Thoracic Surgery</t>
  </si>
  <si>
    <t>RV9D6</t>
  </si>
  <si>
    <t>ERSDS</t>
  </si>
  <si>
    <t>J88 Haematology In-patients</t>
  </si>
  <si>
    <t>RV9D4</t>
  </si>
  <si>
    <t>ERYPSM</t>
  </si>
  <si>
    <t>J89 Haematology In-patients</t>
  </si>
  <si>
    <t>RV9JR</t>
  </si>
  <si>
    <t>GEN MED DIABETES (SNEY)</t>
  </si>
  <si>
    <t>J93 NSO In-Patients</t>
  </si>
  <si>
    <t>RV9JQ</t>
  </si>
  <si>
    <t>GM ENDROCRINOLOGY (SNEY)</t>
  </si>
  <si>
    <t>J94 NSO Young Adult</t>
  </si>
  <si>
    <t>RV943</t>
  </si>
  <si>
    <t>GOOLE &amp; DISTRICT HOSPITAL</t>
  </si>
  <si>
    <t>J96 NSO In-patients</t>
  </si>
  <si>
    <t>RV995</t>
  </si>
  <si>
    <t>GOOLE SSMS</t>
  </si>
  <si>
    <t>J97 NSO In-patients</t>
  </si>
  <si>
    <t>RV929</t>
  </si>
  <si>
    <t>J98 Gynae Oncology Surgery</t>
  </si>
  <si>
    <t>RV9FG</t>
  </si>
  <si>
    <t>GREEN TREES IN-PATIENT 101772</t>
  </si>
  <si>
    <t>L08 Plastic Surg/Trauma HDU</t>
  </si>
  <si>
    <t>RV9JN</t>
  </si>
  <si>
    <t>GYNAECOLOGY (HFT)</t>
  </si>
  <si>
    <t>L12 Stroke Rehabilitation</t>
  </si>
  <si>
    <t>RV9AG</t>
  </si>
  <si>
    <t>L17 Neurology</t>
  </si>
  <si>
    <t>RV9AK</t>
  </si>
  <si>
    <t>HIT &amp; ED EAST RIDING</t>
  </si>
  <si>
    <t>L21 Stroke Ward &amp; HASU</t>
  </si>
  <si>
    <t>RV9AW</t>
  </si>
  <si>
    <t>HIT &amp; ED HULL 101700</t>
  </si>
  <si>
    <t>L23 ENT/Maxillo-Facial</t>
  </si>
  <si>
    <t>RV904</t>
  </si>
  <si>
    <t>HORNSEA COTTAGE HOSPITAL</t>
  </si>
  <si>
    <t>L24 Neuro Cranial&amp;Ortho Spine</t>
  </si>
  <si>
    <t>RV936</t>
  </si>
  <si>
    <t>L25 Neuro Cranial&amp;Ortho Spine</t>
  </si>
  <si>
    <t>RV91M</t>
  </si>
  <si>
    <t>HUMBER INTERMEDIATE CARE</t>
  </si>
  <si>
    <t>L28 Surgical Day Unit</t>
  </si>
  <si>
    <t>RV9D2</t>
  </si>
  <si>
    <t>HYPSM</t>
  </si>
  <si>
    <t>L34 Trauma &amp; Orthopaedics</t>
  </si>
  <si>
    <t>RV992</t>
  </si>
  <si>
    <t>KELDGATE</t>
  </si>
  <si>
    <t>L37 Trauma &amp; Orthopaedics</t>
  </si>
  <si>
    <t>RV91A</t>
  </si>
  <si>
    <t>LAIRGATE</t>
  </si>
  <si>
    <t>L43 Neonatal</t>
  </si>
  <si>
    <t>RV9LT</t>
  </si>
  <si>
    <t>LILAC WARD IN-PATIENT</t>
  </si>
  <si>
    <t>L44 Obstetrics</t>
  </si>
  <si>
    <t>RV938</t>
  </si>
  <si>
    <t>L50 Childrens Hepat, Gastro &amp; Neph</t>
  </si>
  <si>
    <t>RV91T</t>
  </si>
  <si>
    <t>St James's University Hospital - RR813</t>
  </si>
  <si>
    <t>C01 Neuro Rehabilitation</t>
  </si>
  <si>
    <t>RV9AT</t>
  </si>
  <si>
    <t>MEMORY SERV - YOUNG PEOP 101763</t>
  </si>
  <si>
    <t>C02 Dermatology/Rheumatology</t>
  </si>
  <si>
    <t>RV942</t>
  </si>
  <si>
    <t>C03 Elective Orthopaedics</t>
  </si>
  <si>
    <t>RV9E2</t>
  </si>
  <si>
    <t>J04 Obstetrics Ante-natal Ward</t>
  </si>
  <si>
    <t>RV934</t>
  </si>
  <si>
    <t>NEW BRIDGES</t>
  </si>
  <si>
    <t>J06 Cystic Fibrosis</t>
  </si>
  <si>
    <t>RV9AJ</t>
  </si>
  <si>
    <t>J09 Respiratory Medicine</t>
  </si>
  <si>
    <t>RV919</t>
  </si>
  <si>
    <t>NIDDERDALE</t>
  </si>
  <si>
    <t>J10 Respiratory Medicine</t>
  </si>
  <si>
    <t>RV9JH</t>
  </si>
  <si>
    <t>OPHTHALMOLOGY (HEY)</t>
  </si>
  <si>
    <t>J12 Respiratory Medicine</t>
  </si>
  <si>
    <t>RV9JV</t>
  </si>
  <si>
    <t>OPHTHALMOLOGY (SNEY)</t>
  </si>
  <si>
    <t>J23 Breast Ward</t>
  </si>
  <si>
    <t>RV9JW</t>
  </si>
  <si>
    <t>ORTHOPAEDICS (SNEY)</t>
  </si>
  <si>
    <t>J44 General Surgery</t>
  </si>
  <si>
    <t>RV9JX</t>
  </si>
  <si>
    <t>PAEDIATRIC MED (SNEY)</t>
  </si>
  <si>
    <t>J45 General Surgery</t>
  </si>
  <si>
    <t>RV9JJ</t>
  </si>
  <si>
    <t>PAEDIATRIC MEDICINE (HEY)</t>
  </si>
  <si>
    <t>J46 Acute General Surgery</t>
  </si>
  <si>
    <t>RV9GA</t>
  </si>
  <si>
    <t>J47 Acute General Surgery</t>
  </si>
  <si>
    <t>RV999</t>
  </si>
  <si>
    <t>PRIORY VIEW CTLD</t>
  </si>
  <si>
    <t>J49 Renal In-patient/Transplant</t>
  </si>
  <si>
    <t>RV9JL</t>
  </si>
  <si>
    <t>RHEUMATOLOGY (HEY)</t>
  </si>
  <si>
    <t>J50 Renal In-patient/Transplant</t>
  </si>
  <si>
    <t>RV937</t>
  </si>
  <si>
    <t>ROSEDALE</t>
  </si>
  <si>
    <t>J54 Intensive Care Unit</t>
  </si>
  <si>
    <t>RV9A3</t>
  </si>
  <si>
    <t>RPIT HULL CITY WIDE</t>
  </si>
  <si>
    <t>J81 High Dependancy Unit</t>
  </si>
  <si>
    <t>RV9AM</t>
  </si>
  <si>
    <t>RST EAST RIDING EAST 101715</t>
  </si>
  <si>
    <t>J82 HBP &amp; Upper Gastro Intest</t>
  </si>
  <si>
    <t>RV9A6</t>
  </si>
  <si>
    <t>RST EAST RIDING WEST 101723</t>
  </si>
  <si>
    <t>J83 Liver Unit</t>
  </si>
  <si>
    <t>RV9AN</t>
  </si>
  <si>
    <t>RST EAST RIDING WEST 101733</t>
  </si>
  <si>
    <t>J91 Gastroenterology Ward</t>
  </si>
  <si>
    <t>RV9JA</t>
  </si>
  <si>
    <t>RST ER EAST - BRID</t>
  </si>
  <si>
    <t>J92 Gastroenterology Ward</t>
  </si>
  <si>
    <t>RV9JC</t>
  </si>
  <si>
    <t>RST ER EAST - DRIFF</t>
  </si>
  <si>
    <t>JTC Transitional Care</t>
  </si>
  <si>
    <t>RV9JD</t>
  </si>
  <si>
    <t>RST ER EAST - HOLD</t>
  </si>
  <si>
    <t>L03 General Intensive Care</t>
  </si>
  <si>
    <t>RV985</t>
  </si>
  <si>
    <t>SOUTHCOATES ANNEX</t>
  </si>
  <si>
    <t>L04 Cardiac ICU</t>
  </si>
  <si>
    <t>RV9GE</t>
  </si>
  <si>
    <t>SPA HULL</t>
  </si>
  <si>
    <t>L06 Neuro Intensive Care</t>
  </si>
  <si>
    <t>RV9PD</t>
  </si>
  <si>
    <t>SPECIALIST PSYCHOTHERAPY</t>
  </si>
  <si>
    <t>L09 Childrens Medicine</t>
  </si>
  <si>
    <t>RV9AP</t>
  </si>
  <si>
    <t>ST ANDREWS IN-PATIENT 101743</t>
  </si>
  <si>
    <t>L10 Major Trauma</t>
  </si>
  <si>
    <t>RV980</t>
  </si>
  <si>
    <t>ST ANDREWS PLACE</t>
  </si>
  <si>
    <t>L14 Cardiology Day Case Ward</t>
  </si>
  <si>
    <t>RV9FA</t>
  </si>
  <si>
    <t>SWALES UNIT IN-PATIENT 101774</t>
  </si>
  <si>
    <t>L15 Vascular Ward</t>
  </si>
  <si>
    <t>RV908</t>
  </si>
  <si>
    <t>L16 Cardiac Surgery/Vascular</t>
  </si>
  <si>
    <t>RV91L</t>
  </si>
  <si>
    <t>THE LANGUAGE UNIT</t>
  </si>
  <si>
    <t>L18 Cardiology Ward</t>
  </si>
  <si>
    <t>RV988</t>
  </si>
  <si>
    <t>THE OLD FIRE STATION</t>
  </si>
  <si>
    <t>L19 Cardiology Admission Ward</t>
  </si>
  <si>
    <t>RV914</t>
  </si>
  <si>
    <t>THE QUAYS</t>
  </si>
  <si>
    <t>L20 Coronary Care</t>
  </si>
  <si>
    <t>RV915</t>
  </si>
  <si>
    <t>L30 Childrens Respiratory (CF)</t>
  </si>
  <si>
    <t>RV9FC</t>
  </si>
  <si>
    <t>ULLSWATER UNIT IN-PATIENT 101770</t>
  </si>
  <si>
    <t>L31 Childrens Onc/Haem</t>
  </si>
  <si>
    <t>RV9JY</t>
  </si>
  <si>
    <t>UROLOGY (SNEY)</t>
  </si>
  <si>
    <t>L35 Trauma &amp; Orthopaedics</t>
  </si>
  <si>
    <t>RV912</t>
  </si>
  <si>
    <t>WEST END COMMUNITY MENTAL HEALTH ADOLESCENT UNIT</t>
  </si>
  <si>
    <t>L36 Obstetrics</t>
  </si>
  <si>
    <t>RV9CW</t>
  </si>
  <si>
    <t>WEST END WARDS IN-PATIENT 101776</t>
  </si>
  <si>
    <t>L40 Childrens Medicine</t>
  </si>
  <si>
    <t>RV933</t>
  </si>
  <si>
    <t>WESTLANDS</t>
  </si>
  <si>
    <t>L41 Childrens Speciality Surgery</t>
  </si>
  <si>
    <t>RV9AL</t>
  </si>
  <si>
    <t>L42 Childrens Surgery</t>
  </si>
  <si>
    <t>RV924</t>
  </si>
  <si>
    <t>WESTWOOD HOSPITAL</t>
  </si>
  <si>
    <t>L45 Delivery Suite</t>
  </si>
  <si>
    <t>RV91W</t>
  </si>
  <si>
    <t>L47 Childrens Intensive Care</t>
  </si>
  <si>
    <t>RV953</t>
  </si>
  <si>
    <t>WILLOW GARTH RESIDENTIAL HOME</t>
  </si>
  <si>
    <t>L48H Childrens HDU</t>
  </si>
  <si>
    <t>RV9LV</t>
  </si>
  <si>
    <t>WILLOW WARD IN-PATIENT</t>
  </si>
  <si>
    <t>L51 Childrens Cardiac Surgery</t>
  </si>
  <si>
    <t>RV913</t>
  </si>
  <si>
    <t>WITHERNSEA HOSPITAL</t>
  </si>
  <si>
    <t>L52 Childrens Neurosciences</t>
  </si>
  <si>
    <t>RV9WA</t>
  </si>
  <si>
    <t>WITHERNSEA WARD</t>
  </si>
  <si>
    <t>W01 Day Surgery Unit</t>
  </si>
  <si>
    <t>RV910</t>
  </si>
  <si>
    <t>WOLD HAVEN</t>
  </si>
  <si>
    <t>Wharfedale Hospital - RR807</t>
  </si>
  <si>
    <t>JDWD David Beevers Day Unit</t>
  </si>
  <si>
    <t>RVJJ7</t>
  </si>
  <si>
    <t>BATH MINERAL HOSPITAL</t>
  </si>
  <si>
    <t>RVJ</t>
  </si>
  <si>
    <t>3 Rubicon Close</t>
  </si>
  <si>
    <t>RVJK2</t>
  </si>
  <si>
    <t>BRISTOL CHILDREN'S HOSPITAL</t>
  </si>
  <si>
    <t>Belvoir Unit</t>
  </si>
  <si>
    <t>RVJK1</t>
  </si>
  <si>
    <t>BRISTOL DENTAL HOSPITAL</t>
  </si>
  <si>
    <t>Bennion Centre/Langley</t>
  </si>
  <si>
    <t>BC Kirby</t>
  </si>
  <si>
    <t>RVJJ6</t>
  </si>
  <si>
    <t>BC Welford</t>
  </si>
  <si>
    <t>RVJ24</t>
  </si>
  <si>
    <t>BURDEN NEUROLOGICAL HOSPITAL</t>
  </si>
  <si>
    <t>RVJ04</t>
  </si>
  <si>
    <t>CLEVEDON HOSPITAL</t>
  </si>
  <si>
    <t>CV Ellistown 2</t>
  </si>
  <si>
    <t>RVJ21</t>
  </si>
  <si>
    <t>CV Snibston 1</t>
  </si>
  <si>
    <t>RVJ20</t>
  </si>
  <si>
    <t>FRENCHAY HOSPITAL</t>
  </si>
  <si>
    <t>CV Ward 3</t>
  </si>
  <si>
    <t>RVJ60</t>
  </si>
  <si>
    <t>GLENSIDE HOSPITAL</t>
  </si>
  <si>
    <t>Evington Centre</t>
  </si>
  <si>
    <t>CB Beechwood</t>
  </si>
  <si>
    <t>RVJ02</t>
  </si>
  <si>
    <t>HAM GREEN HOSPITAL</t>
  </si>
  <si>
    <t>CB Clarendon</t>
  </si>
  <si>
    <t>RVJ09</t>
  </si>
  <si>
    <t>LYDNEY HOSPITAL SITE</t>
  </si>
  <si>
    <t>EC Coleman</t>
  </si>
  <si>
    <t>RVJ23</t>
  </si>
  <si>
    <t>MANOR PARK HOSPITAL</t>
  </si>
  <si>
    <t>EC Gwendolen</t>
  </si>
  <si>
    <t>RVJ61</t>
  </si>
  <si>
    <t>RIVERSIDE UNIT</t>
  </si>
  <si>
    <t>FP General</t>
  </si>
  <si>
    <t>RVJ01</t>
  </si>
  <si>
    <t>SOUTHMEAD HOSPITAL</t>
  </si>
  <si>
    <t>Gillivers</t>
  </si>
  <si>
    <t>The Gillivers</t>
  </si>
  <si>
    <t>RVJ05</t>
  </si>
  <si>
    <t>HB East Ward</t>
  </si>
  <si>
    <t>RVJJ8</t>
  </si>
  <si>
    <t>HB North Ward</t>
  </si>
  <si>
    <t>RVNN1</t>
  </si>
  <si>
    <t>B&amp;NES ADULT</t>
  </si>
  <si>
    <t>RVN</t>
  </si>
  <si>
    <t>Herschel Prins</t>
  </si>
  <si>
    <t>Griffin Female PICU</t>
  </si>
  <si>
    <t>RVNN6</t>
  </si>
  <si>
    <t>B&amp;NES OLDER ADULT</t>
  </si>
  <si>
    <t>HP Phoenix</t>
  </si>
  <si>
    <t>RVNN8</t>
  </si>
  <si>
    <t>B&amp;NES SDAS</t>
  </si>
  <si>
    <t>Lough Swithland</t>
  </si>
  <si>
    <t>RVN3Q</t>
  </si>
  <si>
    <t>MM Dalgliesh</t>
  </si>
  <si>
    <t>RVNEB</t>
  </si>
  <si>
    <t>BRENTRY SITE</t>
  </si>
  <si>
    <t>Mill Lodge</t>
  </si>
  <si>
    <t>ML Mill Lodge (New Site)</t>
  </si>
  <si>
    <t>RVNP1</t>
  </si>
  <si>
    <t>Rutland</t>
  </si>
  <si>
    <t>RVNPY</t>
  </si>
  <si>
    <t>BRISTOL ADULT SDAS</t>
  </si>
  <si>
    <t>St Lukes</t>
  </si>
  <si>
    <t>SL Ward 1 Stroke</t>
  </si>
  <si>
    <t>RVNP6</t>
  </si>
  <si>
    <t>BRISTOL OLDER ADULT</t>
  </si>
  <si>
    <t>SL Ward 3</t>
  </si>
  <si>
    <t>RVN3A</t>
  </si>
  <si>
    <t>Stewart House</t>
  </si>
  <si>
    <t>SH Skye Wing</t>
  </si>
  <si>
    <t>RVNP8</t>
  </si>
  <si>
    <t>Agnes Unit</t>
  </si>
  <si>
    <t>RVN3X</t>
  </si>
  <si>
    <t>BRISTOL UNIVERSITY</t>
  </si>
  <si>
    <t>Ashby</t>
  </si>
  <si>
    <t>RVN3H</t>
  </si>
  <si>
    <t>BROOKLAND HALL</t>
  </si>
  <si>
    <t>RVNEQ</t>
  </si>
  <si>
    <t xml:space="preserve">CALLINGTON ROAD </t>
  </si>
  <si>
    <t>Beaumont</t>
  </si>
  <si>
    <t>RVNX3</t>
  </si>
  <si>
    <t>CENTRAL WILTS AOWA</t>
  </si>
  <si>
    <t>Bosworth</t>
  </si>
  <si>
    <t>RVNHE</t>
  </si>
  <si>
    <t>CITY HALL</t>
  </si>
  <si>
    <t>RVN3L</t>
  </si>
  <si>
    <t>COLSTON FORT</t>
  </si>
  <si>
    <t>RVN5N</t>
  </si>
  <si>
    <t>CORUM TWO</t>
  </si>
  <si>
    <t>Watermead</t>
  </si>
  <si>
    <t>RVN01</t>
  </si>
  <si>
    <t>EMERGENCY 001</t>
  </si>
  <si>
    <t>The Grange</t>
  </si>
  <si>
    <t>RVN9A</t>
  </si>
  <si>
    <t xml:space="preserve">FOUNTAIN WAY, SALISBURY </t>
  </si>
  <si>
    <t>RVNP5</t>
  </si>
  <si>
    <t>FROMESIDE</t>
  </si>
  <si>
    <t>AMU Ward 1</t>
  </si>
  <si>
    <t>RVNCL</t>
  </si>
  <si>
    <t>GREAT WESTERN HOSPITAL AWP</t>
  </si>
  <si>
    <t>AMU Ward 2</t>
  </si>
  <si>
    <t>RVN6A</t>
  </si>
  <si>
    <t>GREEN LANE HOSPITAL</t>
  </si>
  <si>
    <t>RVN2A</t>
  </si>
  <si>
    <t>Greenwich Birth Centre</t>
  </si>
  <si>
    <t>RVN4M</t>
  </si>
  <si>
    <t xml:space="preserve">LOCKING CASTLE </t>
  </si>
  <si>
    <t>Macmillan Brook Ward 21</t>
  </si>
  <si>
    <t>RVN4B</t>
  </si>
  <si>
    <t>LONG FOX UNIT</t>
  </si>
  <si>
    <t>New Ward 14</t>
  </si>
  <si>
    <t>RVN6V</t>
  </si>
  <si>
    <t>New Ward 3</t>
  </si>
  <si>
    <t>RVN31</t>
  </si>
  <si>
    <t>MENTAL HEALTH BRISTOL SOUTH PLAZA</t>
  </si>
  <si>
    <t>RVN3Y</t>
  </si>
  <si>
    <t>NEW FRIENDS HALL</t>
  </si>
  <si>
    <t>Tiger Safari Ward</t>
  </si>
  <si>
    <t>RVNT1</t>
  </si>
  <si>
    <t>RVNT2</t>
  </si>
  <si>
    <t>NORTH SOMERSET CTPLD</t>
  </si>
  <si>
    <t>RVNTH</t>
  </si>
  <si>
    <t>NORTH SOMERSET EIS</t>
  </si>
  <si>
    <t>RVNT6</t>
  </si>
  <si>
    <t>RVNT8</t>
  </si>
  <si>
    <t>NORTH SOMERSET SDAS</t>
  </si>
  <si>
    <t>RVNX8</t>
  </si>
  <si>
    <t>NORTH WILTS SDAS</t>
  </si>
  <si>
    <t>RVNTP</t>
  </si>
  <si>
    <t>OLDER ADULT INPATIENT UNIT, LONG FOX UNIT</t>
  </si>
  <si>
    <t>RVNQ8</t>
  </si>
  <si>
    <t>OP SGLOS MEMORY SGLOS</t>
  </si>
  <si>
    <t>RVNRK</t>
  </si>
  <si>
    <t>OP SWINDON MEMORY</t>
  </si>
  <si>
    <t>Ward 7 and Delivery Suite</t>
  </si>
  <si>
    <t>RVNW4</t>
  </si>
  <si>
    <t>OP WILTS MEMORY SWILTS</t>
  </si>
  <si>
    <t>Alder Ward</t>
  </si>
  <si>
    <t>RVN6I</t>
  </si>
  <si>
    <t>RED GABLES</t>
  </si>
  <si>
    <t>Anderson Delivery Suite</t>
  </si>
  <si>
    <t>RVN2M</t>
  </si>
  <si>
    <t>ROCK HALL</t>
  </si>
  <si>
    <t>Ash Ward</t>
  </si>
  <si>
    <t>RVN8A</t>
  </si>
  <si>
    <t xml:space="preserve">SANDALWOOD COURT, SWINDON </t>
  </si>
  <si>
    <t>Aspen Ward</t>
  </si>
  <si>
    <t>RVN8B</t>
  </si>
  <si>
    <t>RVNQ6</t>
  </si>
  <si>
    <t>SOUTH GLOS OLDER ADULT</t>
  </si>
  <si>
    <t>RVNQ3</t>
  </si>
  <si>
    <t>SOUTH GLOUCESTERSHIRE KINGSWOOD CLDT</t>
  </si>
  <si>
    <t>Cedar Ward</t>
  </si>
  <si>
    <t>RVNQ4</t>
  </si>
  <si>
    <t>SOUTH GLOUCESTERSHIRE THORNBURY CLDT</t>
  </si>
  <si>
    <t>Cherry Ward</t>
  </si>
  <si>
    <t>RVNW8</t>
  </si>
  <si>
    <t>SOUTH WILTS ADAS</t>
  </si>
  <si>
    <t>Chestnut Ward</t>
  </si>
  <si>
    <t>RVNW2</t>
  </si>
  <si>
    <t>SOUTH WILTS CRHT</t>
  </si>
  <si>
    <t>Childrens Inpatient Ward</t>
  </si>
  <si>
    <t>RVN3N</t>
  </si>
  <si>
    <t>RVN2B</t>
  </si>
  <si>
    <t>RVN3G</t>
  </si>
  <si>
    <t>STOKES CROFT</t>
  </si>
  <si>
    <t>Hawthorn Ward</t>
  </si>
  <si>
    <t>RVNR2</t>
  </si>
  <si>
    <t>SWINDON PSYCHOTHERAPY</t>
  </si>
  <si>
    <t>RVNR8</t>
  </si>
  <si>
    <t>SWINDON SDAS</t>
  </si>
  <si>
    <t>Larch Ward</t>
  </si>
  <si>
    <t>RVNE1</t>
  </si>
  <si>
    <t>THE BRIDEWELL</t>
  </si>
  <si>
    <t>RVN5A</t>
  </si>
  <si>
    <t>THE ELMS</t>
  </si>
  <si>
    <t>Linden Ward</t>
  </si>
  <si>
    <t>RVN2P</t>
  </si>
  <si>
    <t>THE HOLLIES</t>
  </si>
  <si>
    <t>Maple Ward</t>
  </si>
  <si>
    <t>RVN2K</t>
  </si>
  <si>
    <t>THE SWALLOWS</t>
  </si>
  <si>
    <t>Maternity Ward (LH)</t>
  </si>
  <si>
    <t>RVNCE</t>
  </si>
  <si>
    <t xml:space="preserve">VICTORIA CENTRE, SWINDON </t>
  </si>
  <si>
    <t>RVNY8</t>
  </si>
  <si>
    <t>WEST WILTS SDAS</t>
  </si>
  <si>
    <t>RVN6W</t>
  </si>
  <si>
    <t>RVN5J</t>
  </si>
  <si>
    <t xml:space="preserve">WHITTUCKS ROAD, HANHAM </t>
  </si>
  <si>
    <t>JOHN COUPLAND COMMUNITY HOSPITAL</t>
  </si>
  <si>
    <t>Scotter</t>
  </si>
  <si>
    <t>RVN8D</t>
  </si>
  <si>
    <t>LOUTH COMMUNITY HOSPITAL</t>
  </si>
  <si>
    <t>Carlton</t>
  </si>
  <si>
    <t>RVRD6</t>
  </si>
  <si>
    <t>RVR</t>
  </si>
  <si>
    <t>SKEGNESS HOSPITAL</t>
  </si>
  <si>
    <t>RVR30</t>
  </si>
  <si>
    <t>DORKING GENERAL HOSPITAL</t>
  </si>
  <si>
    <t>Scarborough</t>
  </si>
  <si>
    <t>RVR50</t>
  </si>
  <si>
    <t>THE BUTTERFLY HOSPICE</t>
  </si>
  <si>
    <t>Butterfly</t>
  </si>
  <si>
    <t>RVRD2</t>
  </si>
  <si>
    <t>THE JOHNSON COMMUNITY HOSPITAL</t>
  </si>
  <si>
    <t>Welland</t>
  </si>
  <si>
    <t>RVR90</t>
  </si>
  <si>
    <t>LEATHERHEAD HOSPITAL</t>
  </si>
  <si>
    <t>Ash Villa</t>
  </si>
  <si>
    <t>RVRD5</t>
  </si>
  <si>
    <t>MAYDAY HOSPITAL</t>
  </si>
  <si>
    <t>Langworth Ward</t>
  </si>
  <si>
    <t>RVR04</t>
  </si>
  <si>
    <t>Maple Lodge</t>
  </si>
  <si>
    <t>RVR07</t>
  </si>
  <si>
    <t>QUEEN MARY'S HOSPITAL FOR CHILDREN</t>
  </si>
  <si>
    <t>Ashley House</t>
  </si>
  <si>
    <t>RVRTC</t>
  </si>
  <si>
    <t>Charlesworth Ward</t>
  </si>
  <si>
    <t>RVR05</t>
  </si>
  <si>
    <t>RVR06</t>
  </si>
  <si>
    <t>Hartsholme Unit</t>
  </si>
  <si>
    <t>RVR60</t>
  </si>
  <si>
    <t>THE NEW EPSOM AND EWELL COTTAGE HOSPITAL</t>
  </si>
  <si>
    <t>RVV02</t>
  </si>
  <si>
    <t>BUCKLAND HOSPITAL</t>
  </si>
  <si>
    <t>RVV</t>
  </si>
  <si>
    <t>Francis Willis Unit</t>
  </si>
  <si>
    <t>RVVFC</t>
  </si>
  <si>
    <t>The Fens</t>
  </si>
  <si>
    <t>RVVLH</t>
  </si>
  <si>
    <t>FAVERSHAM HELATH CENTRE (OUTPATIENT)</t>
  </si>
  <si>
    <t>The Vales</t>
  </si>
  <si>
    <t>RVV86</t>
  </si>
  <si>
    <t>HOLLINGTON SURGERY</t>
  </si>
  <si>
    <t>The Wolds</t>
  </si>
  <si>
    <t>RVVKC</t>
  </si>
  <si>
    <t>Manthorpe</t>
  </si>
  <si>
    <t>RVVMA</t>
  </si>
  <si>
    <t>MAIDSTONE DISTRICT GENERAL HOSPITAL</t>
  </si>
  <si>
    <t>Rochford</t>
  </si>
  <si>
    <t>RVV84</t>
  </si>
  <si>
    <t>MANOR ROAD SURGERY</t>
  </si>
  <si>
    <t>RVVMD</t>
  </si>
  <si>
    <t>MEDWAY HOSPITAL</t>
  </si>
  <si>
    <t>RVV09</t>
  </si>
  <si>
    <t>RVV10</t>
  </si>
  <si>
    <t>QUEEN VICTORIA MEMORIAL HOSPITAL (HERNE BAY)</t>
  </si>
  <si>
    <t>CHERRY</t>
  </si>
  <si>
    <t>RVV03</t>
  </si>
  <si>
    <t>ROYAL VICTORIA HOSPITAL (FOLKESTONE)</t>
  </si>
  <si>
    <t>CRITICAL CARE</t>
  </si>
  <si>
    <t>RVV99</t>
  </si>
  <si>
    <t>SAINSBURY STORE</t>
  </si>
  <si>
    <t>ELM</t>
  </si>
  <si>
    <t>RVVST</t>
  </si>
  <si>
    <t>SITTINGBOURNE MEMORIAL HOSPITAL</t>
  </si>
  <si>
    <t>RVV71</t>
  </si>
  <si>
    <t>SUN LANE SURGERY</t>
  </si>
  <si>
    <t>RVV05</t>
  </si>
  <si>
    <t>VICTORIA HOSPITAL (DEAL)</t>
  </si>
  <si>
    <t>OAK</t>
  </si>
  <si>
    <t>RVVWT</t>
  </si>
  <si>
    <t>WHITSTABLE AND TANKERTON HOSPITAL</t>
  </si>
  <si>
    <t>Gynae Ward</t>
  </si>
  <si>
    <t>RVV01</t>
  </si>
  <si>
    <t>Induction&amp;Delivery Suites</t>
  </si>
  <si>
    <t>RVV92</t>
  </si>
  <si>
    <t>WILLOW COMMUNITY CENTRE</t>
  </si>
  <si>
    <t>Jeffcoate</t>
  </si>
  <si>
    <t>RVWSX</t>
  </si>
  <si>
    <t>PETERLEE COMMUNITY HOSPITAL</t>
  </si>
  <si>
    <t>RVW</t>
  </si>
  <si>
    <t>Maternity Base</t>
  </si>
  <si>
    <t>RVWAA</t>
  </si>
  <si>
    <t>UNIVERSITY HOSPITAL OF HARTLEPOOL</t>
  </si>
  <si>
    <t>MLU</t>
  </si>
  <si>
    <t>RVWAE</t>
  </si>
  <si>
    <t>UNIVERSITY HOSPITAL OF NORTH TEES</t>
  </si>
  <si>
    <t>Neonatal Care</t>
  </si>
  <si>
    <t>RVY04</t>
  </si>
  <si>
    <t>FORMBY CLINIC</t>
  </si>
  <si>
    <t>RVY</t>
  </si>
  <si>
    <t>Abbey Suite</t>
  </si>
  <si>
    <t>RVY05</t>
  </si>
  <si>
    <t>MORNINGTON ROAD REHABILITATION CENTRE</t>
  </si>
  <si>
    <t>Gladstone 1</t>
  </si>
  <si>
    <t>RVY02</t>
  </si>
  <si>
    <t>Gladstone 2</t>
  </si>
  <si>
    <t>RVY01</t>
  </si>
  <si>
    <t>SOUTHPORT AND FORMBY DISTRICT GENERAL HOSPITAL</t>
  </si>
  <si>
    <t>Gladstone 3</t>
  </si>
  <si>
    <t>RVY03</t>
  </si>
  <si>
    <t>SOUTHPORT GENERAL INFIRMARY</t>
  </si>
  <si>
    <t>Gladstone 4</t>
  </si>
  <si>
    <t>RW15A</t>
  </si>
  <si>
    <t>ABERCORN CONT. CARE</t>
  </si>
  <si>
    <t>RW1</t>
  </si>
  <si>
    <t>A.M.U Nursing E.H</t>
  </si>
  <si>
    <t>RW14N</t>
  </si>
  <si>
    <t>ALDERSHOT PAEDIATRIC</t>
  </si>
  <si>
    <t>Fifoot Ward</t>
  </si>
  <si>
    <t>RW194</t>
  </si>
  <si>
    <t>ALTON COMMUNITY HOSPITAL</t>
  </si>
  <si>
    <t>Furness Ward</t>
  </si>
  <si>
    <t>RW1MJ</t>
  </si>
  <si>
    <t>ALTON COMMUNITY HOSPITAL - ANSTEY WARD</t>
  </si>
  <si>
    <t>ITU EHT</t>
  </si>
  <si>
    <t>RW1K8</t>
  </si>
  <si>
    <t>ANDLERS ASH</t>
  </si>
  <si>
    <t>Meadow House</t>
  </si>
  <si>
    <t>RW122</t>
  </si>
  <si>
    <t>RW1GE</t>
  </si>
  <si>
    <t>ANTELOPE HOUSE</t>
  </si>
  <si>
    <t>Robertson Ward</t>
  </si>
  <si>
    <t>RW1YH</t>
  </si>
  <si>
    <t>Ward 3 North (TAU)</t>
  </si>
  <si>
    <t>RW1C1</t>
  </si>
  <si>
    <t>ASHURST RAVENSWOOD</t>
  </si>
  <si>
    <t>Ward 4 South</t>
  </si>
  <si>
    <t>RW1AP</t>
  </si>
  <si>
    <t>BARTON PARK</t>
  </si>
  <si>
    <t>Ward 5 North</t>
  </si>
  <si>
    <t>RW1TC</t>
  </si>
  <si>
    <t>BEECH HURST</t>
  </si>
  <si>
    <t>Ward 5 South</t>
  </si>
  <si>
    <t>RW1A1</t>
  </si>
  <si>
    <t>BELBINS</t>
  </si>
  <si>
    <t>Ward 6 North</t>
  </si>
  <si>
    <t>RW1A2</t>
  </si>
  <si>
    <t>BLUEBIRD HOUSE</t>
  </si>
  <si>
    <t>Ward 6 South</t>
  </si>
  <si>
    <t>RW1YW</t>
  </si>
  <si>
    <t>BOURNEMOUTH UNIVERSITY</t>
  </si>
  <si>
    <t>Ward 7 North</t>
  </si>
  <si>
    <t>RW1M4</t>
  </si>
  <si>
    <t>BRIXLAVEN</t>
  </si>
  <si>
    <t>Ward 7 South</t>
  </si>
  <si>
    <t>RW1YJ</t>
  </si>
  <si>
    <t>BROOKVALE</t>
  </si>
  <si>
    <t>Ward 8 South</t>
  </si>
  <si>
    <t>RW1YX</t>
  </si>
  <si>
    <t>CASS MID HANTS</t>
  </si>
  <si>
    <t>Byrd SAU</t>
  </si>
  <si>
    <t>RW1FA</t>
  </si>
  <si>
    <t>CASS NEW FOREST</t>
  </si>
  <si>
    <t>Carroll Ward</t>
  </si>
  <si>
    <t>RW1FC</t>
  </si>
  <si>
    <t>CASS SOUTHAMPTON</t>
  </si>
  <si>
    <t>RW196</t>
  </si>
  <si>
    <t>CHASE HOSPITAL</t>
  </si>
  <si>
    <t>Coronary Care Unit N.P.H</t>
  </si>
  <si>
    <t>RW1M6</t>
  </si>
  <si>
    <t>CHERRYTREE</t>
  </si>
  <si>
    <t>Crick Assessment Unit</t>
  </si>
  <si>
    <t>RW14L</t>
  </si>
  <si>
    <t>CHILD &amp; FAMILY THERAPY</t>
  </si>
  <si>
    <t>Darwin Acute Centre (AAU)</t>
  </si>
  <si>
    <t>RW14D</t>
  </si>
  <si>
    <t>COLLINGWOOD ASSESSMENT UNIT RAU</t>
  </si>
  <si>
    <t>Defoe</t>
  </si>
  <si>
    <t>RW15N</t>
  </si>
  <si>
    <t>CONS COMM GERIATRICIAN</t>
  </si>
  <si>
    <t>RW171</t>
  </si>
  <si>
    <t>COPPER BEECHES (ANDOVER)</t>
  </si>
  <si>
    <t>Dickens Acute Centre (AAU)</t>
  </si>
  <si>
    <t>RW105</t>
  </si>
  <si>
    <t>COPPER BEECHES (NEW MILTON)</t>
  </si>
  <si>
    <t>Drake Haematology</t>
  </si>
  <si>
    <t>RW1HN</t>
  </si>
  <si>
    <t>COUNTY HALL</t>
  </si>
  <si>
    <t>Dryden Enhanced Centre (Short Stay Acute)</t>
  </si>
  <si>
    <t>RW1CV</t>
  </si>
  <si>
    <t>CRHT NEW FOREST</t>
  </si>
  <si>
    <t>Elgar ward</t>
  </si>
  <si>
    <t>RW1DY</t>
  </si>
  <si>
    <t>CRHT NORTH HANTS</t>
  </si>
  <si>
    <t>Eliot</t>
  </si>
  <si>
    <t>RW1YK</t>
  </si>
  <si>
    <t>CUMBERLAND 2</t>
  </si>
  <si>
    <t>Evelyn</t>
  </si>
  <si>
    <t>RW1Y5</t>
  </si>
  <si>
    <t>Fielding</t>
  </si>
  <si>
    <t>RW1FL</t>
  </si>
  <si>
    <t>E&amp;TVS CLDT</t>
  </si>
  <si>
    <t>Fletcher (Gastro)</t>
  </si>
  <si>
    <t>RW1ER</t>
  </si>
  <si>
    <t>EAST HANTS AOT</t>
  </si>
  <si>
    <t>Florence (Post-natal)</t>
  </si>
  <si>
    <t>RW11N</t>
  </si>
  <si>
    <t>EASTLEIGH FLEMING PARK</t>
  </si>
  <si>
    <t>Gaskell</t>
  </si>
  <si>
    <t>RW1F8</t>
  </si>
  <si>
    <t>Gray</t>
  </si>
  <si>
    <t>RW1YE</t>
  </si>
  <si>
    <t>EIP</t>
  </si>
  <si>
    <t>Haldane</t>
  </si>
  <si>
    <t>RW1AM</t>
  </si>
  <si>
    <t>ELMLEIGH</t>
  </si>
  <si>
    <t>RW13G</t>
  </si>
  <si>
    <t>EVENLODE CLINIC</t>
  </si>
  <si>
    <t>ICU Level 3</t>
  </si>
  <si>
    <t>RW1CX</t>
  </si>
  <si>
    <t>FAGOS</t>
  </si>
  <si>
    <t>ICU Level 5 (Edison)</t>
  </si>
  <si>
    <t>RW1XX</t>
  </si>
  <si>
    <t>FAREHAM &amp; GOSPORT</t>
  </si>
  <si>
    <t>Jacks Place</t>
  </si>
  <si>
    <t>RW1VQ</t>
  </si>
  <si>
    <t>FAREHAM &amp; GOSPORT CLDT</t>
  </si>
  <si>
    <t>James</t>
  </si>
  <si>
    <t>RW1GN</t>
  </si>
  <si>
    <t>Jenner</t>
  </si>
  <si>
    <t>RW1W2</t>
  </si>
  <si>
    <t>FAREHAM REACH</t>
  </si>
  <si>
    <t>Medical HDU (Dryden)</t>
  </si>
  <si>
    <t>RW15C</t>
  </si>
  <si>
    <t>FARNHAM PAEDIATRIC OPD</t>
  </si>
  <si>
    <t>Midwifery LED Unit (Birth Centre)</t>
  </si>
  <si>
    <t>RW1Q2</t>
  </si>
  <si>
    <t>Regional Rehabilitation Unit (RRU)</t>
  </si>
  <si>
    <t>RW12R</t>
  </si>
  <si>
    <t>FERNDOWN</t>
  </si>
  <si>
    <t>Sainsbury</t>
  </si>
  <si>
    <t>RW11J</t>
  </si>
  <si>
    <t>Stroke Unit (Herrick)</t>
  </si>
  <si>
    <t>RW14P</t>
  </si>
  <si>
    <t>FLEET PAEDIATRIC</t>
  </si>
  <si>
    <t>TAU NPH</t>
  </si>
  <si>
    <t>RW14R</t>
  </si>
  <si>
    <t>FLEET RAPID ACCESS</t>
  </si>
  <si>
    <t>Dowland ward</t>
  </si>
  <si>
    <t>RW15M</t>
  </si>
  <si>
    <t>FORD WARD</t>
  </si>
  <si>
    <t>Frederick Salmon North</t>
  </si>
  <si>
    <t>RW178</t>
  </si>
  <si>
    <t>FORDINGBRIDGE</t>
  </si>
  <si>
    <t>Frederick Salmon South</t>
  </si>
  <si>
    <t>RW134</t>
  </si>
  <si>
    <t>FOREST LODGE</t>
  </si>
  <si>
    <t>Jonson (IFU)</t>
  </si>
  <si>
    <t>RW14Y</t>
  </si>
  <si>
    <t>FRIMLEY CC PAEDIATRIC</t>
  </si>
  <si>
    <t>CCU (Ward 6)</t>
  </si>
  <si>
    <t>RW158</t>
  </si>
  <si>
    <t>Cobham Clinic</t>
  </si>
  <si>
    <t>RW1EC</t>
  </si>
  <si>
    <t>EAU (Ward 1)</t>
  </si>
  <si>
    <t>RW1YC</t>
  </si>
  <si>
    <t>EAU 2 (Ward 4)</t>
  </si>
  <si>
    <t>RW1HW</t>
  </si>
  <si>
    <t>HALEACRE UNIT</t>
  </si>
  <si>
    <t>Female MSS (Ward 3)</t>
  </si>
  <si>
    <t>RW1E5</t>
  </si>
  <si>
    <t>HAREFIELD DAY EMH</t>
  </si>
  <si>
    <t>Haem Onc Unit</t>
  </si>
  <si>
    <t>RW1XW</t>
  </si>
  <si>
    <t>HAVANT &amp; PETERSFIELD</t>
  </si>
  <si>
    <t>RW1CA</t>
  </si>
  <si>
    <t>HAVANT &amp; PETERSFIELD CLDT</t>
  </si>
  <si>
    <t>RW1XY</t>
  </si>
  <si>
    <t>HAVANT &amp; PETERSFIELD EMH</t>
  </si>
  <si>
    <t>Respiratory Ward (Ward 10)</t>
  </si>
  <si>
    <t>RW1DN</t>
  </si>
  <si>
    <t>HAVANT &amp; PETERSFIELD OPMH</t>
  </si>
  <si>
    <t>SCBU/ NICU</t>
  </si>
  <si>
    <t>RW1VD</t>
  </si>
  <si>
    <t>HAVANT &amp; PETERSFIELD OPMH 2</t>
  </si>
  <si>
    <t>RW1VV</t>
  </si>
  <si>
    <t>RW1A7</t>
  </si>
  <si>
    <t>HAVANT CRHT</t>
  </si>
  <si>
    <t>RW1WP</t>
  </si>
  <si>
    <t>HAVANT OPMH</t>
  </si>
  <si>
    <t>RW128</t>
  </si>
  <si>
    <t>HIGHCROFT</t>
  </si>
  <si>
    <t>RW1AN</t>
  </si>
  <si>
    <t>HOLLYBANK</t>
  </si>
  <si>
    <t>RW1J1</t>
  </si>
  <si>
    <t>RW1N4</t>
  </si>
  <si>
    <t>HOME LEA</t>
  </si>
  <si>
    <t>Ward 19a</t>
  </si>
  <si>
    <t>RW1AK</t>
  </si>
  <si>
    <t>HORSEFAIR MEWS</t>
  </si>
  <si>
    <t>Ward 19b Rehab</t>
  </si>
  <si>
    <t>RW14C</t>
  </si>
  <si>
    <t>RW1Q6</t>
  </si>
  <si>
    <t>RW13F</t>
  </si>
  <si>
    <t>JOHN SHARICH HOUSE</t>
  </si>
  <si>
    <t>RW1HX</t>
  </si>
  <si>
    <t>KENNETT</t>
  </si>
  <si>
    <t>RW12P</t>
  </si>
  <si>
    <t>KING GEORGE V</t>
  </si>
  <si>
    <t>RW15J</t>
  </si>
  <si>
    <t>LAUREL ASSESSMENT UNIT</t>
  </si>
  <si>
    <t>RW121</t>
  </si>
  <si>
    <t>LEIGH HOUSE</t>
  </si>
  <si>
    <t>Ward 32 (Mat 1st Floor)</t>
  </si>
  <si>
    <t>RW104</t>
  </si>
  <si>
    <t>LEONARD CHESHIRE</t>
  </si>
  <si>
    <t>Ward 33 (Mat 2nd Floor)</t>
  </si>
  <si>
    <t>RW1Y0</t>
  </si>
  <si>
    <t>LYMINGTON HOSPITAL</t>
  </si>
  <si>
    <t>Ward 34 (Gynae 3rd Floor)</t>
  </si>
  <si>
    <t>RW1YM</t>
  </si>
  <si>
    <t>Acute Stroke</t>
  </si>
  <si>
    <t>RW1XN</t>
  </si>
  <si>
    <t>LYNDHURST RAVENSWOOD</t>
  </si>
  <si>
    <t>RW15G</t>
  </si>
  <si>
    <t>MACILWAIN WARD</t>
  </si>
  <si>
    <t>Cornwallis</t>
  </si>
  <si>
    <t>RW1C4</t>
  </si>
  <si>
    <t>MALCOLM FAULK RAVENSWOOD</t>
  </si>
  <si>
    <t>Culpepper (incl CCU)</t>
  </si>
  <si>
    <t>RW1EA</t>
  </si>
  <si>
    <t>MARC</t>
  </si>
  <si>
    <t>Edith Cavel</t>
  </si>
  <si>
    <t>RW1XL</t>
  </si>
  <si>
    <t>MARC EMH</t>
  </si>
  <si>
    <t>Intensive Treatment Unit (ITU)</t>
  </si>
  <si>
    <t>RW1C3</t>
  </si>
  <si>
    <t>MARY GRAHAM RAVENSWOOD</t>
  </si>
  <si>
    <t>John Day</t>
  </si>
  <si>
    <t>RW119</t>
  </si>
  <si>
    <t>MELBURY LODGE</t>
  </si>
  <si>
    <t>Lord North</t>
  </si>
  <si>
    <t>RW1C5</t>
  </si>
  <si>
    <t>MEON VALLEY RAVENSWOOD</t>
  </si>
  <si>
    <t>Maidstone Orthopaedic Unit (MOU)</t>
  </si>
  <si>
    <t>RW1DD</t>
  </si>
  <si>
    <t>MIDHANTS &amp; EASTLEIGH TVS CRHT</t>
  </si>
  <si>
    <t>Mercer</t>
  </si>
  <si>
    <t>RW1C6</t>
  </si>
  <si>
    <t>MIDHANTS CLDT</t>
  </si>
  <si>
    <t>MSSU</t>
  </si>
  <si>
    <t>RW1VR</t>
  </si>
  <si>
    <t>Peale</t>
  </si>
  <si>
    <t>RW1FW</t>
  </si>
  <si>
    <t>MILFORD ON SEA WAR MEMORIAL HOSPITAL</t>
  </si>
  <si>
    <t>Pye Oliver</t>
  </si>
  <si>
    <t>RW1N7</t>
  </si>
  <si>
    <t>MILLVIEW</t>
  </si>
  <si>
    <t>Urgent Medical Ambulatory Unit (UMAU)</t>
  </si>
  <si>
    <t>RW154</t>
  </si>
  <si>
    <t>Whatman</t>
  </si>
  <si>
    <t>RW1JA</t>
  </si>
  <si>
    <t>N WILTS</t>
  </si>
  <si>
    <t>THE TUNBRIDGE WELLS HOSPITAL</t>
  </si>
  <si>
    <t>Birth Centre (Crowborough).</t>
  </si>
  <si>
    <t>RW1DQ</t>
  </si>
  <si>
    <t>NEW FOREST AOT</t>
  </si>
  <si>
    <t>RW1C7</t>
  </si>
  <si>
    <t>NEW FOREST CLDT</t>
  </si>
  <si>
    <t>Gynaecology/Ward 33</t>
  </si>
  <si>
    <t>RW1WR</t>
  </si>
  <si>
    <t>Hedgehog</t>
  </si>
  <si>
    <t>RW1WK</t>
  </si>
  <si>
    <t>NORTH HANTS CLDT</t>
  </si>
  <si>
    <t>RW1FT</t>
  </si>
  <si>
    <t>RW11F</t>
  </si>
  <si>
    <t>ODIHAM COTTAGE HOSPITAL</t>
  </si>
  <si>
    <t>Midwifery Services (ante/post natal &amp; Delivery Suite)</t>
  </si>
  <si>
    <t>RW1JC</t>
  </si>
  <si>
    <t>OLD CAT</t>
  </si>
  <si>
    <t>RW1N9</t>
  </si>
  <si>
    <t>OLD TIMBERS</t>
  </si>
  <si>
    <t>RW182</t>
  </si>
  <si>
    <t>OLD VICARAGE</t>
  </si>
  <si>
    <t>SSSU</t>
  </si>
  <si>
    <t>RW15D</t>
  </si>
  <si>
    <t>OLDER PERSONS' RAU</t>
  </si>
  <si>
    <t>Stroke/Ward 22</t>
  </si>
  <si>
    <t>RW14H</t>
  </si>
  <si>
    <t>PAEDIATRIC HASLEMERE</t>
  </si>
  <si>
    <t>RW1AC</t>
  </si>
  <si>
    <t>PARKLANDS HOSPITAL</t>
  </si>
  <si>
    <t>RW1AD</t>
  </si>
  <si>
    <t>PEACH COTTAGE</t>
  </si>
  <si>
    <t>RW1P2</t>
  </si>
  <si>
    <t>PEAKLANDS</t>
  </si>
  <si>
    <t>RW170</t>
  </si>
  <si>
    <t>RW1P3</t>
  </si>
  <si>
    <t>PHOENIX DAY HOSPITAL</t>
  </si>
  <si>
    <t>RW1FE</t>
  </si>
  <si>
    <t>PINEWOOD</t>
  </si>
  <si>
    <t>RW1YY</t>
  </si>
  <si>
    <t>POLES COPSE</t>
  </si>
  <si>
    <t>RW1GD</t>
  </si>
  <si>
    <t>POTTERIES SOCIAL CARE</t>
  </si>
  <si>
    <t>RW1YP</t>
  </si>
  <si>
    <t>55I - Ward 55 Inpatients Reh</t>
  </si>
  <si>
    <t>RW1DG</t>
  </si>
  <si>
    <t>PSYCHOTHERAPY</t>
  </si>
  <si>
    <t>11M+12M - Ward 11 &amp; 12</t>
  </si>
  <si>
    <t>RW1VY</t>
  </si>
  <si>
    <t>30M - 30M</t>
  </si>
  <si>
    <t>RW1YD</t>
  </si>
  <si>
    <t>31 - Ward 31</t>
  </si>
  <si>
    <t>RW15E</t>
  </si>
  <si>
    <t>RAPID ASSESSMENT UNIT</t>
  </si>
  <si>
    <t>32M - 32M</t>
  </si>
  <si>
    <t>RW148</t>
  </si>
  <si>
    <t>RAVENSWOOD HOUSE</t>
  </si>
  <si>
    <t>35 - Ward 35 (ACC)</t>
  </si>
  <si>
    <t>RW1P5</t>
  </si>
  <si>
    <t>REDCLYFFE BENGALOWS</t>
  </si>
  <si>
    <t>3M - Ward 3</t>
  </si>
  <si>
    <t>RW1E2</t>
  </si>
  <si>
    <t>REHAB F&amp;G</t>
  </si>
  <si>
    <t>44 - Ward 44</t>
  </si>
  <si>
    <t>RW1A9</t>
  </si>
  <si>
    <t>REHAB FAREHAM &amp; GOSPORT</t>
  </si>
  <si>
    <t>45 - Ward 45</t>
  </si>
  <si>
    <t>RW1D8</t>
  </si>
  <si>
    <t>REHAB NEW FOREST</t>
  </si>
  <si>
    <t>46 - Ward 46</t>
  </si>
  <si>
    <t>RW1CD</t>
  </si>
  <si>
    <t>REHAB SOUTHAMPTON</t>
  </si>
  <si>
    <t>4M - Ward 4</t>
  </si>
  <si>
    <t>RW1D4</t>
  </si>
  <si>
    <t>8HPB - Ward 8 HPB</t>
  </si>
  <si>
    <t>RW14K</t>
  </si>
  <si>
    <t>9M+10M - Ward 9 &amp; 10</t>
  </si>
  <si>
    <t>RW1FY</t>
  </si>
  <si>
    <t>AM1 - Am1</t>
  </si>
  <si>
    <t>RW15H</t>
  </si>
  <si>
    <t>ROWAN WARD</t>
  </si>
  <si>
    <t>AM2 - Am2</t>
  </si>
  <si>
    <t>RW156</t>
  </si>
  <si>
    <t>ROYAL HAMPSHIRE HOSPITAL</t>
  </si>
  <si>
    <t>AM3 - Am3</t>
  </si>
  <si>
    <t>RW1YQ</t>
  </si>
  <si>
    <t>AM4 - Am4</t>
  </si>
  <si>
    <t>RW1JD</t>
  </si>
  <si>
    <t>S WILTS</t>
  </si>
  <si>
    <t>RW120</t>
  </si>
  <si>
    <t>SHAWFORD WARD</t>
  </si>
  <si>
    <t>RW1FF</t>
  </si>
  <si>
    <t>SOLENT MIND</t>
  </si>
  <si>
    <t>CSITU</t>
  </si>
  <si>
    <t>RW1WJ</t>
  </si>
  <si>
    <t>SOTON CITY CLDT</t>
  </si>
  <si>
    <t>ESTU - Emergency Surgical Trauma Unit</t>
  </si>
  <si>
    <t>RW1HQ</t>
  </si>
  <si>
    <t>SOUTH WILTS CTPLD</t>
  </si>
  <si>
    <t>ETCS - Etc Short Stay</t>
  </si>
  <si>
    <t>RW1C8</t>
  </si>
  <si>
    <t>SOUTHAMPTON CITY CLDT</t>
  </si>
  <si>
    <t>HNSU - Head and Neck Surgical Unit</t>
  </si>
  <si>
    <t>RW11P</t>
  </si>
  <si>
    <t>SOUTHERN PARISHES PILANDS WOOD</t>
  </si>
  <si>
    <t>MANCHESTER WARD - MANW</t>
  </si>
  <si>
    <t>RW1AR</t>
  </si>
  <si>
    <t>SOUTHFIELDS</t>
  </si>
  <si>
    <t>MVC - MANCHESTER VASCULAR CENTRE</t>
  </si>
  <si>
    <t>RW159</t>
  </si>
  <si>
    <t>Ward 36/37</t>
  </si>
  <si>
    <t>RW114</t>
  </si>
  <si>
    <t>ST WALERIC</t>
  </si>
  <si>
    <t>75 - Ward 75</t>
  </si>
  <si>
    <t>RW13E</t>
  </si>
  <si>
    <t>STATT</t>
  </si>
  <si>
    <t>76 - Ward 76</t>
  </si>
  <si>
    <t>RW13R</t>
  </si>
  <si>
    <t>STEPDOWN</t>
  </si>
  <si>
    <t>77 - Ward 77</t>
  </si>
  <si>
    <t>RW14E</t>
  </si>
  <si>
    <t>SULTAN WARD</t>
  </si>
  <si>
    <t>78 - Ward 78</t>
  </si>
  <si>
    <t>RW1HE</t>
  </si>
  <si>
    <t>SWINDON</t>
  </si>
  <si>
    <t>81 - Ward 81 Burns</t>
  </si>
  <si>
    <t>RW1R2</t>
  </si>
  <si>
    <t>SYLVAN VILLA</t>
  </si>
  <si>
    <t>83 - Ward 83</t>
  </si>
  <si>
    <t>RW1R3</t>
  </si>
  <si>
    <t>TAMARINE</t>
  </si>
  <si>
    <t>84 - Ward 84</t>
  </si>
  <si>
    <t>RW146</t>
  </si>
  <si>
    <t>TATCHBURY MOUNT</t>
  </si>
  <si>
    <t>84A - Ward 84 Bmtu</t>
  </si>
  <si>
    <t>RW1FH</t>
  </si>
  <si>
    <t>85 - Ward 85</t>
  </si>
  <si>
    <t>RW1R4</t>
  </si>
  <si>
    <t>THE CONIFERS</t>
  </si>
  <si>
    <t>87 - Ward 87 Galaxy</t>
  </si>
  <si>
    <t>RW1T8</t>
  </si>
  <si>
    <t>Paediatric Critical Care</t>
  </si>
  <si>
    <t>RW12E</t>
  </si>
  <si>
    <t>THE HUB</t>
  </si>
  <si>
    <t>62 - Ward 62 - Gynae Inpatients</t>
  </si>
  <si>
    <t>RW184</t>
  </si>
  <si>
    <t>THE MEADOWS</t>
  </si>
  <si>
    <t>NICU - Neonatal Intensive Care Unit</t>
  </si>
  <si>
    <t>RW164</t>
  </si>
  <si>
    <t>Ward 47a Midwifery Led Unit</t>
  </si>
  <si>
    <t>RW1HT</t>
  </si>
  <si>
    <t>THE RAPIDS</t>
  </si>
  <si>
    <t>Ward 47b Postnatal</t>
  </si>
  <si>
    <t>RW12N</t>
  </si>
  <si>
    <t>THE RIDGEWAY CENTRE</t>
  </si>
  <si>
    <t>Ward 64 Delivery Unit</t>
  </si>
  <si>
    <t>RW185</t>
  </si>
  <si>
    <t>THE RIVENDALE</t>
  </si>
  <si>
    <t>Ward 65 Antenatal</t>
  </si>
  <si>
    <t>RW13P</t>
  </si>
  <si>
    <t>THORNEY LEYS</t>
  </si>
  <si>
    <t>Ward 66 Postnatal</t>
  </si>
  <si>
    <t>RW1HP</t>
  </si>
  <si>
    <t>AMU - Trafford</t>
  </si>
  <si>
    <t>RW1R7</t>
  </si>
  <si>
    <t>TWO CORNERS</t>
  </si>
  <si>
    <t>ICU - High Care Unit’</t>
  </si>
  <si>
    <t>RW1CW</t>
  </si>
  <si>
    <t>UNIVERSITY DOP</t>
  </si>
  <si>
    <t>TINRU - INRU</t>
  </si>
  <si>
    <t>RW1WL</t>
  </si>
  <si>
    <t>TSRU - Stroke-Rehab</t>
  </si>
  <si>
    <t>RW1WV</t>
  </si>
  <si>
    <t>W2 - Ward 2</t>
  </si>
  <si>
    <t>RW1YS</t>
  </si>
  <si>
    <t>UNIVERSITY OF SOUTHAMPTON</t>
  </si>
  <si>
    <t>W4 - Ward 4</t>
  </si>
  <si>
    <t>RW1HF</t>
  </si>
  <si>
    <t>W WILTS</t>
  </si>
  <si>
    <t>W6 - Ward 6</t>
  </si>
  <si>
    <t>RW1Y8</t>
  </si>
  <si>
    <t>WEST VIEW/HOME FARM</t>
  </si>
  <si>
    <t>Ward 12 Orthopeadic Unit</t>
  </si>
  <si>
    <t>RW1T2</t>
  </si>
  <si>
    <t>WESTBROOK</t>
  </si>
  <si>
    <t>A1</t>
  </si>
  <si>
    <t>RW155</t>
  </si>
  <si>
    <t>A2</t>
  </si>
  <si>
    <t>RW1T3</t>
  </si>
  <si>
    <t>WHITELEY WOOD</t>
  </si>
  <si>
    <t>RW13M</t>
  </si>
  <si>
    <t>WILLIAM KIMBER CRESCENT</t>
  </si>
  <si>
    <t>RW190</t>
  </si>
  <si>
    <t>WOODHAVEN</t>
  </si>
  <si>
    <t>RW414</t>
  </si>
  <si>
    <t>AINTREE AMI</t>
  </si>
  <si>
    <t>RW4</t>
  </si>
  <si>
    <t>A6</t>
  </si>
  <si>
    <t>RW406</t>
  </si>
  <si>
    <t>AINTREE EMI</t>
  </si>
  <si>
    <t>A7</t>
  </si>
  <si>
    <t>RW404</t>
  </si>
  <si>
    <t>ASHWORTH HOSPITAL</t>
  </si>
  <si>
    <t>A9</t>
  </si>
  <si>
    <t>RW463</t>
  </si>
  <si>
    <t>AVALON UNIT</t>
  </si>
  <si>
    <t>RW448</t>
  </si>
  <si>
    <t>BOB MARTIN WARD</t>
  </si>
  <si>
    <t>ACUTE ICU</t>
  </si>
  <si>
    <t>RW449</t>
  </si>
  <si>
    <t>BOOTHROYD WARD</t>
  </si>
  <si>
    <t>RW462</t>
  </si>
  <si>
    <t>BRAIN INJURY UNIT</t>
  </si>
  <si>
    <t>RW433</t>
  </si>
  <si>
    <t>BROADGREEN SITE</t>
  </si>
  <si>
    <t>C2 - Post Natal Ward</t>
  </si>
  <si>
    <t>RW41P</t>
  </si>
  <si>
    <t>C3 - Antenatal Ward</t>
  </si>
  <si>
    <t>RW422</t>
  </si>
  <si>
    <t>CHERRY TREE - MERSEY CARE AT AINTREE UNIVERSITY HOSPITAL SITE</t>
  </si>
  <si>
    <t>CTCCU</t>
  </si>
  <si>
    <t>RW41E</t>
  </si>
  <si>
    <t>CLOCK VIEW HOSPITAL</t>
  </si>
  <si>
    <t>RW457</t>
  </si>
  <si>
    <t>COTTAGE 11</t>
  </si>
  <si>
    <t>Doyle Ward</t>
  </si>
  <si>
    <t>RW428</t>
  </si>
  <si>
    <t>CRECHE - MERSEY CARE AT AINTREE UNIVERSITY HOSPITAL SITE</t>
  </si>
  <si>
    <t>F1 - Plastics Day Care</t>
  </si>
  <si>
    <t>RW423</t>
  </si>
  <si>
    <t>ELM WARD - MERSEY CARE AT AINTREE UNIVERSITY HOSPITAL SITE</t>
  </si>
  <si>
    <t>F11/PITU</t>
  </si>
  <si>
    <t>RW425</t>
  </si>
  <si>
    <t>FERNDALE UNIT - MERSEY CARE AT AINTREE UNIVERSITY HOSPITAL SITE</t>
  </si>
  <si>
    <t>F12</t>
  </si>
  <si>
    <t>RW403</t>
  </si>
  <si>
    <t>HESKETH CENTRE</t>
  </si>
  <si>
    <t>RW435</t>
  </si>
  <si>
    <t>HEYS COURT</t>
  </si>
  <si>
    <t>RW446</t>
  </si>
  <si>
    <t>KEVIN WHITE UNIT</t>
  </si>
  <si>
    <t>F16</t>
  </si>
  <si>
    <t>RW441</t>
  </si>
  <si>
    <t>LAKESIDE</t>
  </si>
  <si>
    <t>F2 LUNG</t>
  </si>
  <si>
    <t>RW413</t>
  </si>
  <si>
    <t>LIVERPOOL AMI</t>
  </si>
  <si>
    <t>F2/F5</t>
  </si>
  <si>
    <t>RW408</t>
  </si>
  <si>
    <t>LIVERPOOL CDT</t>
  </si>
  <si>
    <t>RW488</t>
  </si>
  <si>
    <t>RW468</t>
  </si>
  <si>
    <t>LIVERPOOL EIT</t>
  </si>
  <si>
    <t>RW405</t>
  </si>
  <si>
    <t>LIVERPOOL EMI</t>
  </si>
  <si>
    <t>RW421</t>
  </si>
  <si>
    <t>LSU</t>
  </si>
  <si>
    <t>RW494</t>
  </si>
  <si>
    <t>JIM QUICK TRANSPLANT</t>
  </si>
  <si>
    <t>RW424</t>
  </si>
  <si>
    <t>MAGNOLIA WARD - MERSEY CARE AT AINTREE UNIVERSITY HOSPITAL SITE</t>
  </si>
  <si>
    <t>NeonatalUnit</t>
  </si>
  <si>
    <t>RW402</t>
  </si>
  <si>
    <t>MERSEY CARE NHS TRUST AT AINTREE HOSPITAL</t>
  </si>
  <si>
    <t>NWVU</t>
  </si>
  <si>
    <t>RW41K</t>
  </si>
  <si>
    <t>MERSEY CARE NHS TRUST BRAIN INJURY REHABILITATION</t>
  </si>
  <si>
    <t>MERSEY CARE NHS TRUST BRAIN INJIRY REHABILITATION</t>
  </si>
  <si>
    <t>OPAL House</t>
  </si>
  <si>
    <t>RW438</t>
  </si>
  <si>
    <t>MOSSLEY HILL HOSPITAL</t>
  </si>
  <si>
    <t>Pearce Ward</t>
  </si>
  <si>
    <t>RW409</t>
  </si>
  <si>
    <t>NORTH LIVERPOOL CDT</t>
  </si>
  <si>
    <t>POU</t>
  </si>
  <si>
    <t>RW489</t>
  </si>
  <si>
    <t>Starlight Unit (F8)</t>
  </si>
  <si>
    <t>RW487</t>
  </si>
  <si>
    <t>PARK SITE</t>
  </si>
  <si>
    <t>Wilson Ward</t>
  </si>
  <si>
    <t>RW439</t>
  </si>
  <si>
    <t>PARK VIEW DAY HOSPITAL</t>
  </si>
  <si>
    <t>Arethusa</t>
  </si>
  <si>
    <t>RW442</t>
  </si>
  <si>
    <t>POST GRADUATE BUILDING</t>
  </si>
  <si>
    <t>Bronte WARD</t>
  </si>
  <si>
    <t>RW427</t>
  </si>
  <si>
    <t>PRINT UNIT - MERSEY CARE AT AINTREE UNIVERSITY HOSPITAL SITE</t>
  </si>
  <si>
    <t>Byron</t>
  </si>
  <si>
    <t>RW401</t>
  </si>
  <si>
    <t>RATHBONE HOSPITAL</t>
  </si>
  <si>
    <t>RW479</t>
  </si>
  <si>
    <t>REHAB RES 2</t>
  </si>
  <si>
    <t>Delivery</t>
  </si>
  <si>
    <t>RW478</t>
  </si>
  <si>
    <t>REHAB RES1</t>
  </si>
  <si>
    <t>RW41A</t>
  </si>
  <si>
    <t>RESETTLE</t>
  </si>
  <si>
    <t>Dolphin (Paeds)</t>
  </si>
  <si>
    <t>RW493</t>
  </si>
  <si>
    <t>SCOTT CLINIC</t>
  </si>
  <si>
    <t>RW486</t>
  </si>
  <si>
    <t>SEFTON HEALTH RESOURCE PARK</t>
  </si>
  <si>
    <t>RW410</t>
  </si>
  <si>
    <t>SOUTH SEFTON CDT</t>
  </si>
  <si>
    <t>RW416</t>
  </si>
  <si>
    <t>SOUTH SEFTON PILOT SCHEME</t>
  </si>
  <si>
    <t>RW415</t>
  </si>
  <si>
    <t>SOUTHPORT AMI</t>
  </si>
  <si>
    <t>Kingfisher SAU</t>
  </si>
  <si>
    <t>RW411</t>
  </si>
  <si>
    <t>SOUTHPORT CDT</t>
  </si>
  <si>
    <t>Lawrence</t>
  </si>
  <si>
    <t>RW407</t>
  </si>
  <si>
    <t>SOUTHPORT EMI</t>
  </si>
  <si>
    <t>Lister Assessment Unit</t>
  </si>
  <si>
    <t>RW464</t>
  </si>
  <si>
    <t>VAUHALL &amp; ANFIELD CHMT</t>
  </si>
  <si>
    <t>McCulloch</t>
  </si>
  <si>
    <t>RW451</t>
  </si>
  <si>
    <t>WATERLOO DAY HOSPITAL</t>
  </si>
  <si>
    <t>Medical HDU</t>
  </si>
  <si>
    <t>RW453</t>
  </si>
  <si>
    <t>WAVERTREE BUNGALOW</t>
  </si>
  <si>
    <t>Milton</t>
  </si>
  <si>
    <t>RW412</t>
  </si>
  <si>
    <t>WINDSOR CLINIC</t>
  </si>
  <si>
    <t>Nelson</t>
  </si>
  <si>
    <t>RW454</t>
  </si>
  <si>
    <t>WINDSOR HOUSE</t>
  </si>
  <si>
    <t>RW5AV</t>
  </si>
  <si>
    <t>ACCRINGTON VICTORIA HOSPITAL</t>
  </si>
  <si>
    <t>RW5</t>
  </si>
  <si>
    <t>Ocelot</t>
  </si>
  <si>
    <t>RW5MG</t>
  </si>
  <si>
    <t>ALBERT VIEW</t>
  </si>
  <si>
    <t>Pearl</t>
  </si>
  <si>
    <t>RW5LX</t>
  </si>
  <si>
    <t>ALTHAM MEADOWS</t>
  </si>
  <si>
    <t>Pembroke</t>
  </si>
  <si>
    <t>RW5EM</t>
  </si>
  <si>
    <t>AVENHAM HEALTH CARE</t>
  </si>
  <si>
    <t>RW5EA</t>
  </si>
  <si>
    <t>AVONDALE UNIT</t>
  </si>
  <si>
    <t>Sapphire</t>
  </si>
  <si>
    <t>RW5GJ</t>
  </si>
  <si>
    <t>SDCC</t>
  </si>
  <si>
    <t>RW5CK</t>
  </si>
  <si>
    <t>BRIER CRESCENT</t>
  </si>
  <si>
    <t>Surgical HDU</t>
  </si>
  <si>
    <t>RW5DR</t>
  </si>
  <si>
    <t>BROOKSIDE RETIREMENT VILLAGE</t>
  </si>
  <si>
    <t>Tennyson</t>
  </si>
  <si>
    <t>RW5CA</t>
  </si>
  <si>
    <t>The Birth Place</t>
  </si>
  <si>
    <t>RW5CM</t>
  </si>
  <si>
    <t>BURNLEY WOOD</t>
  </si>
  <si>
    <t>Victory</t>
  </si>
  <si>
    <t>RW5EK</t>
  </si>
  <si>
    <t>CAMDEN PLACE</t>
  </si>
  <si>
    <t>Wakeley</t>
  </si>
  <si>
    <t>RW5JT</t>
  </si>
  <si>
    <t>CANAL WALK</t>
  </si>
  <si>
    <t>Will Adams</t>
  </si>
  <si>
    <t>RW5TC</t>
  </si>
  <si>
    <t>CENTRAL LANCS MAS</t>
  </si>
  <si>
    <t>RW5PA</t>
  </si>
  <si>
    <t>CHARNLEY FOLD</t>
  </si>
  <si>
    <t>Ashworth Hospital</t>
  </si>
  <si>
    <t>Arnold</t>
  </si>
  <si>
    <t>RW5LE</t>
  </si>
  <si>
    <t>CHILDREN'S UNIT</t>
  </si>
  <si>
    <t>Blake</t>
  </si>
  <si>
    <t>RW5VD</t>
  </si>
  <si>
    <t>CHORLEY &amp; SOUTH RIBBLE CCTT</t>
  </si>
  <si>
    <t>Carlyle</t>
  </si>
  <si>
    <t>RW5VE</t>
  </si>
  <si>
    <t>RW5DA</t>
  </si>
  <si>
    <t>Gibbon</t>
  </si>
  <si>
    <t>RW5QD</t>
  </si>
  <si>
    <t>CMP BUILDING</t>
  </si>
  <si>
    <t>Johnson</t>
  </si>
  <si>
    <t>RW5LF</t>
  </si>
  <si>
    <t>DEANSGATE</t>
  </si>
  <si>
    <t>RW5FC</t>
  </si>
  <si>
    <t>DOB BRIDGE COTTAGE</t>
  </si>
  <si>
    <t>RW5LV</t>
  </si>
  <si>
    <t>EAST BARN</t>
  </si>
  <si>
    <t>Newman</t>
  </si>
  <si>
    <t>RW5VY</t>
  </si>
  <si>
    <t>EAST LANCS EDS</t>
  </si>
  <si>
    <t>RW5TA</t>
  </si>
  <si>
    <t>EAST LANCS SPOA</t>
  </si>
  <si>
    <t>Ruskin</t>
  </si>
  <si>
    <t>RW5GC</t>
  </si>
  <si>
    <t>FLEETWOOD HOSPITAL</t>
  </si>
  <si>
    <t>Shelley</t>
  </si>
  <si>
    <t>RW5GQ</t>
  </si>
  <si>
    <t>GREY GABLES COTTAGE</t>
  </si>
  <si>
    <t>RW5EU</t>
  </si>
  <si>
    <t>Boothroyd</t>
  </si>
  <si>
    <t>RW5HD</t>
  </si>
  <si>
    <t>LEARNING DIFFICULTIES (CHORLEY &amp; SOUTH RIBBLE DISTRICT GENERAL HOSPITAL)</t>
  </si>
  <si>
    <t>RW5AQ</t>
  </si>
  <si>
    <t>Brunswick</t>
  </si>
  <si>
    <t>RW5LQ</t>
  </si>
  <si>
    <t>LOWER PRIORY HALL DAY HOSPITAL</t>
  </si>
  <si>
    <t>Harrington</t>
  </si>
  <si>
    <t>RW5GD</t>
  </si>
  <si>
    <t>LYTHAM HOSPITAL</t>
  </si>
  <si>
    <t>Houses</t>
  </si>
  <si>
    <t>RW5LR</t>
  </si>
  <si>
    <t>MAKING SPACE</t>
  </si>
  <si>
    <t>Maplewood 1</t>
  </si>
  <si>
    <t>RW5DF</t>
  </si>
  <si>
    <t>MEADOWBANK NURSING AND RESIDENTIAL HOME</t>
  </si>
  <si>
    <t>Maplewood 2 &amp; 3</t>
  </si>
  <si>
    <t>RW5LY</t>
  </si>
  <si>
    <t>MOSS VIEW CONTINUING CARE UNIT</t>
  </si>
  <si>
    <t>Woodview</t>
  </si>
  <si>
    <t>RW5KK</t>
  </si>
  <si>
    <t>NHS BLACKPOOL</t>
  </si>
  <si>
    <t>Alt</t>
  </si>
  <si>
    <t>RW5DL</t>
  </si>
  <si>
    <t>NICKY NOOK</t>
  </si>
  <si>
    <t>Dee</t>
  </si>
  <si>
    <t>RW5LW</t>
  </si>
  <si>
    <t>NORTH BARN</t>
  </si>
  <si>
    <t>Irwell</t>
  </si>
  <si>
    <t>RW5MA</t>
  </si>
  <si>
    <t>OAKLANDS</t>
  </si>
  <si>
    <t>Morris</t>
  </si>
  <si>
    <t>RW5FA</t>
  </si>
  <si>
    <t>Newton PICU</t>
  </si>
  <si>
    <t>RW5TE</t>
  </si>
  <si>
    <t>ORMSKIRK CCTT</t>
  </si>
  <si>
    <t>Park Unit &amp; Rowbotham Assessment Unit</t>
  </si>
  <si>
    <t>RW5JP</t>
  </si>
  <si>
    <t>OXFORD ANNEXE</t>
  </si>
  <si>
    <t>Heys Court</t>
  </si>
  <si>
    <t>RW5GA</t>
  </si>
  <si>
    <t>PARKWOOD HOSPITAL</t>
  </si>
  <si>
    <t>Allerton Ward</t>
  </si>
  <si>
    <t>RW5JQ</t>
  </si>
  <si>
    <t>PRESTON HEALTHPORT</t>
  </si>
  <si>
    <t>Childwall Ward</t>
  </si>
  <si>
    <t>RW5Z1</t>
  </si>
  <si>
    <t>PRESTON PRISON</t>
  </si>
  <si>
    <t>Brain Injury Rehabilitation</t>
  </si>
  <si>
    <t>RW5ND</t>
  </si>
  <si>
    <t>QUAYSIDE</t>
  </si>
  <si>
    <t>Acorn</t>
  </si>
  <si>
    <t>RW5LC</t>
  </si>
  <si>
    <t>RW5NC</t>
  </si>
  <si>
    <t>REGATTA PLACE</t>
  </si>
  <si>
    <t>Mossley Hill Hospital</t>
  </si>
  <si>
    <t>STAR Unit</t>
  </si>
  <si>
    <t>RW5EF</t>
  </si>
  <si>
    <t>RIBBLETON HOSPITAL</t>
  </si>
  <si>
    <t>Rathbone Rehabilitation Centre</t>
  </si>
  <si>
    <t>RW5LA</t>
  </si>
  <si>
    <t>Scott Clinic</t>
  </si>
  <si>
    <t>Hawthorn</t>
  </si>
  <si>
    <t>RW5CL</t>
  </si>
  <si>
    <t>ROSSENDALE HOSPITAL</t>
  </si>
  <si>
    <t>Ivy</t>
  </si>
  <si>
    <t>RW5AA</t>
  </si>
  <si>
    <t>RW5LT</t>
  </si>
  <si>
    <t>Olive</t>
  </si>
  <si>
    <t>RW5EE</t>
  </si>
  <si>
    <t>RW5MJ</t>
  </si>
  <si>
    <t>STANDEN ENTERPRISES</t>
  </si>
  <si>
    <t>Reed Lodge</t>
  </si>
  <si>
    <t>RW5AK</t>
  </si>
  <si>
    <t>STRAWBERRY BANK</t>
  </si>
  <si>
    <t>Hope Centre</t>
  </si>
  <si>
    <t>RW5JL</t>
  </si>
  <si>
    <t>Wavertree Bungalow</t>
  </si>
  <si>
    <t>RW5ET</t>
  </si>
  <si>
    <t>THE COTTAGES</t>
  </si>
  <si>
    <t>Windsor House</t>
  </si>
  <si>
    <t>RW5KM</t>
  </si>
  <si>
    <t>Child &amp; Adolescent Unit</t>
  </si>
  <si>
    <t>RW5AP</t>
  </si>
  <si>
    <t>THE MISSION</t>
  </si>
  <si>
    <t>RW5AD</t>
  </si>
  <si>
    <t>THE MOUNT (ACCRINGTON)</t>
  </si>
  <si>
    <t>Elmhurst</t>
  </si>
  <si>
    <t>RW5MM</t>
  </si>
  <si>
    <t>THE REEDS</t>
  </si>
  <si>
    <t>Midwifery Led Unit</t>
  </si>
  <si>
    <t>RW5AR</t>
  </si>
  <si>
    <t>THORNLEIGH</t>
  </si>
  <si>
    <t>Ward 1 Coronary Care</t>
  </si>
  <si>
    <t>RW5KF</t>
  </si>
  <si>
    <t>UNIT 13</t>
  </si>
  <si>
    <t>Ward 10 Ortho Trauma</t>
  </si>
  <si>
    <t>RW5KD</t>
  </si>
  <si>
    <t>WESHAM PARK HOSPITAL</t>
  </si>
  <si>
    <t>Ward 11 SAU</t>
  </si>
  <si>
    <t>RW5CH</t>
  </si>
  <si>
    <t>Ward 13 Vascular &amp; Colorectal</t>
  </si>
  <si>
    <t>RW5FD</t>
  </si>
  <si>
    <t>Ward 14 Gastroenterology</t>
  </si>
  <si>
    <t>RW5AT</t>
  </si>
  <si>
    <t>WESTLEIGH</t>
  </si>
  <si>
    <t>Ward 15 Female Ward</t>
  </si>
  <si>
    <t>RW5KG</t>
  </si>
  <si>
    <t>WYRE ADS</t>
  </si>
  <si>
    <t>Ward 18 Surgical Speciality</t>
  </si>
  <si>
    <t>RW605</t>
  </si>
  <si>
    <t>BIRCH HILL HOSPITAL</t>
  </si>
  <si>
    <t>RW6</t>
  </si>
  <si>
    <t>Ward 19 Winter Ward</t>
  </si>
  <si>
    <t>RW606</t>
  </si>
  <si>
    <t>BURY GENERAL HOSPITAL</t>
  </si>
  <si>
    <t>Ward 2 Short Stay</t>
  </si>
  <si>
    <t>RW601</t>
  </si>
  <si>
    <t>FAIRFIELD GENERAL HOSPITAL</t>
  </si>
  <si>
    <t>Ward 21b Rehabilitation</t>
  </si>
  <si>
    <t>RW602</t>
  </si>
  <si>
    <t>NORTH MANCHESTER GENERAL HOSPITAL</t>
  </si>
  <si>
    <t>Ward 22 Neonatal</t>
  </si>
  <si>
    <t>RW604</t>
  </si>
  <si>
    <t>ROCHDALE INFIRMARY</t>
  </si>
  <si>
    <t>RW603</t>
  </si>
  <si>
    <t>ROYAL OLDHAM HOSPITAL</t>
  </si>
  <si>
    <t>Ward 26 Labour</t>
  </si>
  <si>
    <t>RWA18</t>
  </si>
  <si>
    <t>BEVERLEY WESTWOOD HOSPITAL</t>
  </si>
  <si>
    <t>RWA</t>
  </si>
  <si>
    <t>Ward 4 Elderly</t>
  </si>
  <si>
    <t>RWA16</t>
  </si>
  <si>
    <t>Ward 5 Respiratory</t>
  </si>
  <si>
    <t>RWA01</t>
  </si>
  <si>
    <t>Ward 6 Rehab</t>
  </si>
  <si>
    <t>RWA34</t>
  </si>
  <si>
    <t>NEWINGTON HEALTHCARE CENTRE</t>
  </si>
  <si>
    <t>Ward 7 Gastroenterology</t>
  </si>
  <si>
    <t>RWA33</t>
  </si>
  <si>
    <t>SLEDMORE HOUSE</t>
  </si>
  <si>
    <t>Ward 9 Ortho Elective</t>
  </si>
  <si>
    <t>RWA32</t>
  </si>
  <si>
    <t>THE ARTIFICIAL LIMB UNIT</t>
  </si>
  <si>
    <t>A4.3 Postnatal Ward</t>
  </si>
  <si>
    <t>RWDAA</t>
  </si>
  <si>
    <t>COUNTY HOSPITAL LOUTH</t>
  </si>
  <si>
    <t>RWD</t>
  </si>
  <si>
    <t>A4.4 Neonatal Unit</t>
  </si>
  <si>
    <t>RWDLP</t>
  </si>
  <si>
    <t>GRANTHAM AND DISTRICT HOSPITAL</t>
  </si>
  <si>
    <t>RWDLK</t>
  </si>
  <si>
    <t>HOLBEACH HOSPITAL</t>
  </si>
  <si>
    <t>Baddow Ward</t>
  </si>
  <si>
    <t>RWDAS</t>
  </si>
  <si>
    <t>JOHN COUPLAND HOSPITAL</t>
  </si>
  <si>
    <t>Bardfield Ward</t>
  </si>
  <si>
    <t>RWDLD</t>
  </si>
  <si>
    <t>JOHNSON HOSPITAL</t>
  </si>
  <si>
    <t>Billericay Ward</t>
  </si>
  <si>
    <t>RWDDA</t>
  </si>
  <si>
    <t>LINCOLN COUNTY HOSPITAL</t>
  </si>
  <si>
    <t>Birthing Unit</t>
  </si>
  <si>
    <t>RWDLA</t>
  </si>
  <si>
    <t>PILGRIM HOSPITAL</t>
  </si>
  <si>
    <t>Braxted Ward</t>
  </si>
  <si>
    <t>RWDLB</t>
  </si>
  <si>
    <t>SKEGNESS AND DISTRICT GENERAL HOSPITAL</t>
  </si>
  <si>
    <t>Burns Adult Ward</t>
  </si>
  <si>
    <t>RWDBM</t>
  </si>
  <si>
    <t>ST GEORGES HOSPITAL</t>
  </si>
  <si>
    <t>Burns Children Ward</t>
  </si>
  <si>
    <t>RWDXT</t>
  </si>
  <si>
    <t>Burns ITU</t>
  </si>
  <si>
    <t>RWDLC</t>
  </si>
  <si>
    <t>WELLAND HOSPITAL</t>
  </si>
  <si>
    <t>Delivery Suite/Labour Ward</t>
  </si>
  <si>
    <t>RWEAE</t>
  </si>
  <si>
    <t>GLENFIELD HOSPITAL</t>
  </si>
  <si>
    <t>RWE</t>
  </si>
  <si>
    <t>Feering Ward</t>
  </si>
  <si>
    <t>RWEAK</t>
  </si>
  <si>
    <t>LEICESTER GENERAL HOSPITAL</t>
  </si>
  <si>
    <t>Frailty Unit</t>
  </si>
  <si>
    <t>RWEAA</t>
  </si>
  <si>
    <t>LEICESTER ROYAL INFIRMARY</t>
  </si>
  <si>
    <t>GICU</t>
  </si>
  <si>
    <t>RWE10</t>
  </si>
  <si>
    <t>Gosfield (EACD)</t>
  </si>
  <si>
    <t>RWF22</t>
  </si>
  <si>
    <t>BENENDEN HOSPITAL</t>
  </si>
  <si>
    <t>RWF</t>
  </si>
  <si>
    <t>Heybridge Ward</t>
  </si>
  <si>
    <t>RWF23</t>
  </si>
  <si>
    <t>John Ray Ward</t>
  </si>
  <si>
    <t>RWF24</t>
  </si>
  <si>
    <t>RWF06</t>
  </si>
  <si>
    <t>EDENBRIDGE WAR MEMORIAL HOSPITAL</t>
  </si>
  <si>
    <t>Mayflower (BADB)</t>
  </si>
  <si>
    <t>RWF13</t>
  </si>
  <si>
    <t>Notley Ward</t>
  </si>
  <si>
    <t>RWF26</t>
  </si>
  <si>
    <t>HOMOEOPATHIC HOSPITAL</t>
  </si>
  <si>
    <t>Phoenix Ward</t>
  </si>
  <si>
    <t>RWF27</t>
  </si>
  <si>
    <t>Rayne Ward</t>
  </si>
  <si>
    <t>RWF02</t>
  </si>
  <si>
    <t>KENT AND SUSSEX HOSPITAL</t>
  </si>
  <si>
    <t>SEW (GBBK)</t>
  </si>
  <si>
    <t>RWF03</t>
  </si>
  <si>
    <t>St Peters Maternity</t>
  </si>
  <si>
    <t>RWF30</t>
  </si>
  <si>
    <t>MEDWAY MARITIME HOSPITAL</t>
  </si>
  <si>
    <t>Stock Ward</t>
  </si>
  <si>
    <t>RWF39</t>
  </si>
  <si>
    <t>MTW MEDICAL RECORDS</t>
  </si>
  <si>
    <t>RWF05</t>
  </si>
  <si>
    <t>PRESTON HALL HOSPITAL</t>
  </si>
  <si>
    <t>Terling Ward</t>
  </si>
  <si>
    <t>RWF33</t>
  </si>
  <si>
    <t>QEQM HOSPITAL</t>
  </si>
  <si>
    <t>Tollesbury Ward</t>
  </si>
  <si>
    <t>RWF14</t>
  </si>
  <si>
    <t>WJC Maternity</t>
  </si>
  <si>
    <t>RWF34</t>
  </si>
  <si>
    <t>ROYAL VICTORIA HOSPITAL</t>
  </si>
  <si>
    <t>Writtle Ward (SRGD)</t>
  </si>
  <si>
    <t>RWF07</t>
  </si>
  <si>
    <t>DEWSBURY AND DISTRICT HOSPITAL</t>
  </si>
  <si>
    <t>Bronte Birth Centre, DDH</t>
  </si>
  <si>
    <t>RWF15</t>
  </si>
  <si>
    <t>SHEPPEY COMMUNITY HOSPITAL</t>
  </si>
  <si>
    <t>Elective Surgical Unit DDH</t>
  </si>
  <si>
    <t>RWF16</t>
  </si>
  <si>
    <t>Ward 10 DDH, Medicine</t>
  </si>
  <si>
    <t>RWF35</t>
  </si>
  <si>
    <t>STONE HOUSE HOSPITAL</t>
  </si>
  <si>
    <t>Ward 11 Elderly Step Down</t>
  </si>
  <si>
    <t>RWFTW</t>
  </si>
  <si>
    <t>Ward 2 Elderly Step Down</t>
  </si>
  <si>
    <t>Ward 20 DDH, Orthopaedics</t>
  </si>
  <si>
    <t>RWF10</t>
  </si>
  <si>
    <t>Ward 4 Neuro and Stroke</t>
  </si>
  <si>
    <t>Ward 8 DDH, Elderly Step Down</t>
  </si>
  <si>
    <t>RWF17</t>
  </si>
  <si>
    <t>Ward 9 DDH, ACE Assessment Unit</t>
  </si>
  <si>
    <t>RWF18</t>
  </si>
  <si>
    <t>PINDERFIELDS GENERAL HOSPITAL</t>
  </si>
  <si>
    <t>Childrens Assessment Unit PGH</t>
  </si>
  <si>
    <t>RWFWA</t>
  </si>
  <si>
    <t>WILL ADAMS TREATMENT CENTRE</t>
  </si>
  <si>
    <t>Gate 12 PGH, Acute Assesment</t>
  </si>
  <si>
    <t>RWF37</t>
  </si>
  <si>
    <t>WILLIAM HARVEY HOSPITAL</t>
  </si>
  <si>
    <t>Gate 18 PGH, Antenatal</t>
  </si>
  <si>
    <t>RWG05</t>
  </si>
  <si>
    <t>Gate 18a PGH, Labour</t>
  </si>
  <si>
    <t>Gate 20a Respiratory</t>
  </si>
  <si>
    <t>RWG01</t>
  </si>
  <si>
    <t>Gate 20b Oncology</t>
  </si>
  <si>
    <t>Gate 21 PGH, Haematology</t>
  </si>
  <si>
    <t>Gate 27 Acute Care</t>
  </si>
  <si>
    <t>RWH23</t>
  </si>
  <si>
    <t>HERTFORD COUNTY HOSPITAL</t>
  </si>
  <si>
    <t>RWH</t>
  </si>
  <si>
    <t>Gate 28 PGH, Plastics</t>
  </si>
  <si>
    <t>RWH01</t>
  </si>
  <si>
    <t>Gate 29 PGH, Burns</t>
  </si>
  <si>
    <t>RWH04</t>
  </si>
  <si>
    <t>Gate 30 PGH, Intensive Care</t>
  </si>
  <si>
    <t>RWH20</t>
  </si>
  <si>
    <t>QUEEN ELIZABETH I I HOSPITAL</t>
  </si>
  <si>
    <t>Gate 31 PGH, Cardiology (and 31b)</t>
  </si>
  <si>
    <t>RWJ83</t>
  </si>
  <si>
    <t>BUXTON COTTAGE HOSPITAL</t>
  </si>
  <si>
    <t>RWJ</t>
  </si>
  <si>
    <t>Gate 32 PGH, Diabetes &amp; Endocrine</t>
  </si>
  <si>
    <t>RWJ89</t>
  </si>
  <si>
    <t>CHEADLE ROYAL HOSPITAL</t>
  </si>
  <si>
    <t>Gate 32a PGH, Orthopaedics</t>
  </si>
  <si>
    <t>RWJ03</t>
  </si>
  <si>
    <t>CHERRY TREE HOSPITAL</t>
  </si>
  <si>
    <t>Gate 33 PGH, Surgery</t>
  </si>
  <si>
    <t xml:space="preserve">RWJ97 </t>
  </si>
  <si>
    <t>SHIRE HILL HOSPITAL</t>
  </si>
  <si>
    <t>RWJ97</t>
  </si>
  <si>
    <t>Gate 34 PGH, UroGynae, Enhanced Care</t>
  </si>
  <si>
    <t>RWJ04</t>
  </si>
  <si>
    <t>ST THOMAS HOSPITAL</t>
  </si>
  <si>
    <t>Gate 36 PGH, Surgical Assessment</t>
  </si>
  <si>
    <t>RWJ09</t>
  </si>
  <si>
    <t>STEPPING HILL HOSPITAL</t>
  </si>
  <si>
    <t>Gate 38 PGH, Orthopaedics</t>
  </si>
  <si>
    <t>RWJ88</t>
  </si>
  <si>
    <t>Gate 41 ACE</t>
  </si>
  <si>
    <t>RWK2R</t>
  </si>
  <si>
    <t>ACE ENTERPRISES</t>
  </si>
  <si>
    <t>RWK</t>
  </si>
  <si>
    <t>Gate 42 PGH, Elderly Care</t>
  </si>
  <si>
    <t>RWK2Y</t>
  </si>
  <si>
    <t>ASHANTI HOUSE</t>
  </si>
  <si>
    <t>Gate 43 PGH, Elderly Care</t>
  </si>
  <si>
    <t>RWK1M</t>
  </si>
  <si>
    <t>BARFORD AVENUE RESOURCE CENTRE</t>
  </si>
  <si>
    <t>Gate 44 PGH, Gastroenterology</t>
  </si>
  <si>
    <t>RWK1N</t>
  </si>
  <si>
    <t>BEACON HOUSE</t>
  </si>
  <si>
    <t>Gate 45a PGH, Respiratory</t>
  </si>
  <si>
    <t>RWK1R</t>
  </si>
  <si>
    <t>BEDFORD HEALTH VILLAGE</t>
  </si>
  <si>
    <t>Gate 45b PGH Respiratory</t>
  </si>
  <si>
    <t>RWK2M</t>
  </si>
  <si>
    <t>BEDFORD HOSPITAL</t>
  </si>
  <si>
    <t>Gate 46 PGH, Childrens Ward</t>
  </si>
  <si>
    <t>RWK1P</t>
  </si>
  <si>
    <t>BEECH CLOSE RESOURCE CENTRE</t>
  </si>
  <si>
    <t>Gate 46 PGH, Paediatric Burns</t>
  </si>
  <si>
    <t>RWK1Q</t>
  </si>
  <si>
    <t>BIGGLESWADE HOSPITAL SPRING HOUSE</t>
  </si>
  <si>
    <t>Gate 46a PGH Gastroenterology</t>
  </si>
  <si>
    <t>RWK2T</t>
  </si>
  <si>
    <t>CHARTER HOUSE</t>
  </si>
  <si>
    <t>Gate A1 Medical Step Down</t>
  </si>
  <si>
    <t>RWK62</t>
  </si>
  <si>
    <t>Gate A2 PGH, Stroke &amp; Neurology</t>
  </si>
  <si>
    <t>RWK1T</t>
  </si>
  <si>
    <t>CROMBIE HOUSE</t>
  </si>
  <si>
    <t>Gate A4 PGH, Spinal Injuries</t>
  </si>
  <si>
    <t>RWK1V</t>
  </si>
  <si>
    <t>DISABILITY RESOURCE CENTRE</t>
  </si>
  <si>
    <t>Neo Natal Unit Trustwide</t>
  </si>
  <si>
    <t>RWK89</t>
  </si>
  <si>
    <t>Pinderfields Birth Centre, PGH</t>
  </si>
  <si>
    <t>RWK1W</t>
  </si>
  <si>
    <t>EMPOWA</t>
  </si>
  <si>
    <t>Wakefield Intermediate Care Unit</t>
  </si>
  <si>
    <t>RWK2H</t>
  </si>
  <si>
    <t>ENHANCED CARE SERVICE</t>
  </si>
  <si>
    <t>Elective Orthopaedic Suite PGI</t>
  </si>
  <si>
    <t>RWK60</t>
  </si>
  <si>
    <t>Friarwood Birth Centre</t>
  </si>
  <si>
    <t>RWK1X</t>
  </si>
  <si>
    <t>HEALTH LINK BROMHAM ROAD</t>
  </si>
  <si>
    <t>Medical &amp; Stroke Rehab Unit, PGI</t>
  </si>
  <si>
    <t>RWK1Y</t>
  </si>
  <si>
    <t>KELVIN GROVE</t>
  </si>
  <si>
    <t>Broadfield</t>
  </si>
  <si>
    <t>RWK2W</t>
  </si>
  <si>
    <t>LONDON ROAD REHABILITATION</t>
  </si>
  <si>
    <t>Chatterley</t>
  </si>
  <si>
    <t>RWK2X</t>
  </si>
  <si>
    <t>Grange</t>
  </si>
  <si>
    <t>RWK2V</t>
  </si>
  <si>
    <t>LUTON &amp; DUNSTABLE HOSPITAL</t>
  </si>
  <si>
    <t>Jackfield</t>
  </si>
  <si>
    <t>RWK2F</t>
  </si>
  <si>
    <t>MEADOW LODGE</t>
  </si>
  <si>
    <t>Scotia</t>
  </si>
  <si>
    <t>RWK46</t>
  </si>
  <si>
    <t>Sneyd</t>
  </si>
  <si>
    <t>RWK2A</t>
  </si>
  <si>
    <t>OAKLEY COURT</t>
  </si>
  <si>
    <t>RWK2C</t>
  </si>
  <si>
    <t>ROMAN COURT</t>
  </si>
  <si>
    <t>Baswich</t>
  </si>
  <si>
    <t>RWK2D</t>
  </si>
  <si>
    <t>RUSH COURT</t>
  </si>
  <si>
    <t>Brockington</t>
  </si>
  <si>
    <t>RWK2E</t>
  </si>
  <si>
    <t>SHORT STAY MEDICAL UNIT</t>
  </si>
  <si>
    <t>Brocton</t>
  </si>
  <si>
    <t>RWK28</t>
  </si>
  <si>
    <t>THAMES HOUSE</t>
  </si>
  <si>
    <t>Bromley</t>
  </si>
  <si>
    <t>RWK2G</t>
  </si>
  <si>
    <t>THE COPPICE</t>
  </si>
  <si>
    <t>Chebsey House</t>
  </si>
  <si>
    <t>RWK2J</t>
  </si>
  <si>
    <t>THE LAWNS</t>
  </si>
  <si>
    <t>Ellesmere House</t>
  </si>
  <si>
    <t>RWK06</t>
  </si>
  <si>
    <t>THE LODGE</t>
  </si>
  <si>
    <t>RWK2Q</t>
  </si>
  <si>
    <t>Milford</t>
  </si>
  <si>
    <t>RWK61</t>
  </si>
  <si>
    <t>Newport House</t>
  </si>
  <si>
    <t>RWK2L</t>
  </si>
  <si>
    <t>TWINWOODS</t>
  </si>
  <si>
    <t>Norbury</t>
  </si>
  <si>
    <t>RWK2N</t>
  </si>
  <si>
    <t>WHICHELLOS WHARF</t>
  </si>
  <si>
    <t>Norton House</t>
  </si>
  <si>
    <t>RWK85</t>
  </si>
  <si>
    <t>WOLFSON HOUSE</t>
  </si>
  <si>
    <t>Radford House</t>
  </si>
  <si>
    <t>RWK2P</t>
  </si>
  <si>
    <t>WOODLEA CLINIC</t>
  </si>
  <si>
    <t>Birch</t>
  </si>
  <si>
    <t>RWNM3</t>
  </si>
  <si>
    <t>105 LONDON ROAD</t>
  </si>
  <si>
    <t>RWN</t>
  </si>
  <si>
    <t>RWN92</t>
  </si>
  <si>
    <t>RWNN9</t>
  </si>
  <si>
    <t>ASHANTI</t>
  </si>
  <si>
    <t>RWNM8</t>
  </si>
  <si>
    <t>Pine</t>
  </si>
  <si>
    <t>RWNP3</t>
  </si>
  <si>
    <t>RWNL4</t>
  </si>
  <si>
    <t>BEDFORD HEIGHTS</t>
  </si>
  <si>
    <t>Yew</t>
  </si>
  <si>
    <t>RWNM7</t>
  </si>
  <si>
    <t>BEDFORD HOSPITAL SOUTH</t>
  </si>
  <si>
    <t>A &amp; E</t>
  </si>
  <si>
    <t>RWN08</t>
  </si>
  <si>
    <t>BEDFORD SSMS [HEALTHLINK]</t>
  </si>
  <si>
    <t>RWN91</t>
  </si>
  <si>
    <t>BIGGLESWADE HOSPITAL</t>
  </si>
  <si>
    <t>DOCC</t>
  </si>
  <si>
    <t>RWNC2</t>
  </si>
  <si>
    <t>BULLWOOD HALL</t>
  </si>
  <si>
    <t>MAU 2</t>
  </si>
  <si>
    <t>RWNQ2</t>
  </si>
  <si>
    <t>CDC KEMPSTON</t>
  </si>
  <si>
    <t>RWN70</t>
  </si>
  <si>
    <t>Phoenix Unit</t>
  </si>
  <si>
    <t>RWNQ5</t>
  </si>
  <si>
    <t>DOOLITTLE MILL</t>
  </si>
  <si>
    <t>RWN09</t>
  </si>
  <si>
    <t>DRR BEDFORD</t>
  </si>
  <si>
    <t>RWN18</t>
  </si>
  <si>
    <t>DRR LUTON</t>
  </si>
  <si>
    <t>RWN5E</t>
  </si>
  <si>
    <t>RWNR8</t>
  </si>
  <si>
    <t>GAMLINGAY</t>
  </si>
  <si>
    <t>RWNC6</t>
  </si>
  <si>
    <t>GRAYS HALL</t>
  </si>
  <si>
    <t>RWNP5</t>
  </si>
  <si>
    <t>HEALTH LINK (DRUG &amp; ALCOHOL ADVISORY)</t>
  </si>
  <si>
    <t>RWNH0</t>
  </si>
  <si>
    <t>RWNTG</t>
  </si>
  <si>
    <t>HERTS AND ESSEX HOSPITAL</t>
  </si>
  <si>
    <t>RWNK2</t>
  </si>
  <si>
    <t>HOURSWORTH</t>
  </si>
  <si>
    <t>RWNTT</t>
  </si>
  <si>
    <t>INREACH &amp; SHARED CARE</t>
  </si>
  <si>
    <t>RWN59</t>
  </si>
  <si>
    <t>IPSWICH HOSPITAL</t>
  </si>
  <si>
    <t>RWNK0</t>
  </si>
  <si>
    <t>LEVERTON HALL</t>
  </si>
  <si>
    <t>RWND7</t>
  </si>
  <si>
    <t>LITTLE ACORNS</t>
  </si>
  <si>
    <t>RWNM5</t>
  </si>
  <si>
    <t>LUTON &amp; CENTRAL BEDFORDSHIRE MENTAL HEALTH UNIT</t>
  </si>
  <si>
    <t>RWNTN</t>
  </si>
  <si>
    <t>RWNL2</t>
  </si>
  <si>
    <t>LUTON INTERMEDIATE ASSESSMENT UNIT</t>
  </si>
  <si>
    <t>Duke Elder Ward</t>
  </si>
  <si>
    <t>RWN17</t>
  </si>
  <si>
    <t>LUTON SSMS [LDASS]</t>
  </si>
  <si>
    <t>Cumberlege Wing</t>
  </si>
  <si>
    <t>RWNM4</t>
  </si>
  <si>
    <t>MAYER WAY</t>
  </si>
  <si>
    <t>Observation Unit</t>
  </si>
  <si>
    <t>RWNE0</t>
  </si>
  <si>
    <t>MEADOWSIDE</t>
  </si>
  <si>
    <t>AMU H</t>
  </si>
  <si>
    <t>RWNL1</t>
  </si>
  <si>
    <t>MENTAL HEALTH AND SOCIAL CARE</t>
  </si>
  <si>
    <t>AMU K</t>
  </si>
  <si>
    <t>RWN40</t>
  </si>
  <si>
    <t>Blakeney Ward</t>
  </si>
  <si>
    <t>RWN65</t>
  </si>
  <si>
    <t>Brundall Ward</t>
  </si>
  <si>
    <t>RWN38</t>
  </si>
  <si>
    <t>OPMH BEDFORD/E &amp; MID BEDS</t>
  </si>
  <si>
    <t>Buxton Ward</t>
  </si>
  <si>
    <t>RWN37</t>
  </si>
  <si>
    <t>OPMH BEDFORD/W &amp; MID BEDS</t>
  </si>
  <si>
    <t>RWN26</t>
  </si>
  <si>
    <t>OPMH IVEL VALLEY</t>
  </si>
  <si>
    <t>Cley Gynaecology</t>
  </si>
  <si>
    <t>RWN39</t>
  </si>
  <si>
    <t>OPMH LUTON</t>
  </si>
  <si>
    <t>Cley Obstetrics</t>
  </si>
  <si>
    <t>RWN27</t>
  </si>
  <si>
    <t>OPMH SOUTH BEDS</t>
  </si>
  <si>
    <t>Coltishall Ward</t>
  </si>
  <si>
    <t>RWNL3</t>
  </si>
  <si>
    <t>OTHER COMMUNITY PREMISES</t>
  </si>
  <si>
    <t>Cringleford Ward</t>
  </si>
  <si>
    <t>RWNN3</t>
  </si>
  <si>
    <t>POPLARS</t>
  </si>
  <si>
    <t>RWN85</t>
  </si>
  <si>
    <t>PRINCESS ALEXANDRA HOSPITAL</t>
  </si>
  <si>
    <t>RWNE9</t>
  </si>
  <si>
    <t>RAYLEIGH CRIMINAL JUSTICE</t>
  </si>
  <si>
    <t>Denton Ward</t>
  </si>
  <si>
    <t>RWN31</t>
  </si>
  <si>
    <t>Dilham Ward</t>
  </si>
  <si>
    <t>RWNN2</t>
  </si>
  <si>
    <t>Docking Ward</t>
  </si>
  <si>
    <t>RWN10</t>
  </si>
  <si>
    <t>Dunston Ward</t>
  </si>
  <si>
    <t>RWN20</t>
  </si>
  <si>
    <t>RUNWELL HOSPITAL</t>
  </si>
  <si>
    <t>Earsham Ward</t>
  </si>
  <si>
    <t>RWNTH</t>
  </si>
  <si>
    <t>Easton Ward</t>
  </si>
  <si>
    <t>RWNP4</t>
  </si>
  <si>
    <t>SOBEDAS (SUBSTANCE ABUSE)</t>
  </si>
  <si>
    <t>Edgefield Ward</t>
  </si>
  <si>
    <t>RWN93</t>
  </si>
  <si>
    <t>SOUTHEND CDAS</t>
  </si>
  <si>
    <t>Elsing Ward</t>
  </si>
  <si>
    <t>RWN97</t>
  </si>
  <si>
    <t>SOUTHEND RESOUCE THERAPY</t>
  </si>
  <si>
    <t>Gateley Ward</t>
  </si>
  <si>
    <t>RWNT1</t>
  </si>
  <si>
    <t>Guist Ward</t>
  </si>
  <si>
    <t>RWNL8</t>
  </si>
  <si>
    <t>THE GLADES</t>
  </si>
  <si>
    <t>Gunthorpe Ward</t>
  </si>
  <si>
    <t>RWN88</t>
  </si>
  <si>
    <t>THE OLD MILL</t>
  </si>
  <si>
    <t>Hethel Ward</t>
  </si>
  <si>
    <t>RWN50</t>
  </si>
  <si>
    <t>Heydon Ward</t>
  </si>
  <si>
    <t>RWNJ7</t>
  </si>
  <si>
    <t>WARLEY HOSPITAL</t>
  </si>
  <si>
    <t>Kilverstone</t>
  </si>
  <si>
    <t>RWN56</t>
  </si>
  <si>
    <t>Kimberley Ward</t>
  </si>
  <si>
    <t>RWN60</t>
  </si>
  <si>
    <t>WEYMARKS</t>
  </si>
  <si>
    <t>Langley Ward</t>
  </si>
  <si>
    <t>RWNL7</t>
  </si>
  <si>
    <t>WHICHELLO'S WHARF</t>
  </si>
  <si>
    <t>Loddon Ward</t>
  </si>
  <si>
    <t>RWP01</t>
  </si>
  <si>
    <t>RWP</t>
  </si>
  <si>
    <t>Mattishall Ward</t>
  </si>
  <si>
    <t>RWP31</t>
  </si>
  <si>
    <t>KIDDERMINSTER HOSPITAL</t>
  </si>
  <si>
    <t>MLBU</t>
  </si>
  <si>
    <t>RWPTC</t>
  </si>
  <si>
    <t>KIDDERMINSTER TREATMENT CENTRE</t>
  </si>
  <si>
    <t>Mulbarton Ward</t>
  </si>
  <si>
    <t>RWP50</t>
  </si>
  <si>
    <t>RWR08</t>
  </si>
  <si>
    <t>(SOVEREIGN HOUSE) HILL END LANE (SITE 3)</t>
  </si>
  <si>
    <t>RWR</t>
  </si>
  <si>
    <t>Dragonfly Unit</t>
  </si>
  <si>
    <t>RWR12</t>
  </si>
  <si>
    <t>ABBEY &amp; DEACON UNITS</t>
  </si>
  <si>
    <t>RWRP6</t>
  </si>
  <si>
    <t>ADTU (SHRODELLS)</t>
  </si>
  <si>
    <t>Suffolk Rehabilitation and Recovery Service</t>
  </si>
  <si>
    <t>RWRPF</t>
  </si>
  <si>
    <t>ADTU EAST AND NORTH</t>
  </si>
  <si>
    <t>Glaven Ward</t>
  </si>
  <si>
    <t>RWR79</t>
  </si>
  <si>
    <t>Kingfisher Mother and Baby Unit</t>
  </si>
  <si>
    <t>RWR78</t>
  </si>
  <si>
    <t>Rollesby Ward</t>
  </si>
  <si>
    <t>RWRPA</t>
  </si>
  <si>
    <t>AOT N HERTS &amp; STEVENAGE</t>
  </si>
  <si>
    <t>Thurne Ward</t>
  </si>
  <si>
    <t>RWR15</t>
  </si>
  <si>
    <t>APPLETREES &amp; CHERRYTREES</t>
  </si>
  <si>
    <t>Waveney Ward</t>
  </si>
  <si>
    <t>RWRP9</t>
  </si>
  <si>
    <t>CATT NORTH HERTS</t>
  </si>
  <si>
    <t>Whitlingham Ward</t>
  </si>
  <si>
    <t>RWR73</t>
  </si>
  <si>
    <t>COMMUNITY DRUG AND ALCOHOL UNIT (STATION RD)</t>
  </si>
  <si>
    <t>Walker Close</t>
  </si>
  <si>
    <t>RWR19</t>
  </si>
  <si>
    <t>COMMUNITY SUPPORT UNIT (WATFORD)</t>
  </si>
  <si>
    <t>Beach Ward</t>
  </si>
  <si>
    <t>RWRF5</t>
  </si>
  <si>
    <t>DAY HOSPITAL</t>
  </si>
  <si>
    <t>Reed Ward</t>
  </si>
  <si>
    <t>RWR77</t>
  </si>
  <si>
    <t>ELDERLY MENTAL AND INFIRM UNIT ELIZABETH COURT</t>
  </si>
  <si>
    <t>RWR76</t>
  </si>
  <si>
    <t>Sandringham Ward</t>
  </si>
  <si>
    <t>RWR23</t>
  </si>
  <si>
    <t>Great Yarmouth Acute Services</t>
  </si>
  <si>
    <t>RWR98</t>
  </si>
  <si>
    <t>RWR26</t>
  </si>
  <si>
    <t>Catton Ward</t>
  </si>
  <si>
    <t>RWR29</t>
  </si>
  <si>
    <t>HORNETS WARD</t>
  </si>
  <si>
    <t>RWR96</t>
  </si>
  <si>
    <t>Samphire Ward</t>
  </si>
  <si>
    <t>RWR31</t>
  </si>
  <si>
    <t>Foxhall House</t>
  </si>
  <si>
    <t>RWRG7</t>
  </si>
  <si>
    <t>Abbeygate Ward</t>
  </si>
  <si>
    <t>RWRA3</t>
  </si>
  <si>
    <t>LISTER ADULT ASTON WARD MENTAL HEALTH UNIT</t>
  </si>
  <si>
    <t>Northgate Ward</t>
  </si>
  <si>
    <t>RWRA4</t>
  </si>
  <si>
    <t>LISTER ADULT WILBURY WARD MHU</t>
  </si>
  <si>
    <t>Southgate Ward</t>
  </si>
  <si>
    <t>RWRA5</t>
  </si>
  <si>
    <t>LISTER ELDERLY EDENBROOK WARD MENTAL HEALTH UNIT</t>
  </si>
  <si>
    <t>RWRA6</t>
  </si>
  <si>
    <t>LISTER ELDERLY FAIRLANDS WARD MENTAL HEALTH UNIT</t>
  </si>
  <si>
    <t>Lark Ward</t>
  </si>
  <si>
    <t>RWR97</t>
  </si>
  <si>
    <t>Poppy Ward</t>
  </si>
  <si>
    <t>RWRF3</t>
  </si>
  <si>
    <t>RWRP2</t>
  </si>
  <si>
    <t>LOGANDENE</t>
  </si>
  <si>
    <t>Colman Hospital</t>
  </si>
  <si>
    <t>Caroline House</t>
  </si>
  <si>
    <t>RWR32</t>
  </si>
  <si>
    <t>Pine Cottage</t>
  </si>
  <si>
    <t>RWR13</t>
  </si>
  <si>
    <t>Priscilla Bacon Centre</t>
  </si>
  <si>
    <t>RWR34</t>
  </si>
  <si>
    <t>Dereham Hospital</t>
  </si>
  <si>
    <t>Foxley Ward</t>
  </si>
  <si>
    <t>RWR60</t>
  </si>
  <si>
    <t>MENTAL HEALTH SERVICE (THE MEADOWS)</t>
  </si>
  <si>
    <t>Kelling Hospital</t>
  </si>
  <si>
    <t>Pineheath Ward</t>
  </si>
  <si>
    <t>RWRA1</t>
  </si>
  <si>
    <t>MHU SHRODELLS (ADULT ESSEX WARD)</t>
  </si>
  <si>
    <t>Mill Lodges (3 Mill Close)</t>
  </si>
  <si>
    <t>Mill Lodge Ward</t>
  </si>
  <si>
    <t>RWRA2</t>
  </si>
  <si>
    <t>MHU SHRODELLS (ADULT MALDEN WARD)</t>
  </si>
  <si>
    <t>North Walsham Hospital</t>
  </si>
  <si>
    <t>North Walsham Ward</t>
  </si>
  <si>
    <t>RWR37</t>
  </si>
  <si>
    <t>NASCOT LAWN</t>
  </si>
  <si>
    <t>Norwich Community Hospital</t>
  </si>
  <si>
    <t>RWR45</t>
  </si>
  <si>
    <t>PROSPECT HOUSE</t>
  </si>
  <si>
    <t>RWRA8</t>
  </si>
  <si>
    <t>QE2 ADULT MYMMS WARD MENTAL HEALTH UNIT</t>
  </si>
  <si>
    <t>Ogden Court</t>
  </si>
  <si>
    <t>Ogden Court Ward</t>
  </si>
  <si>
    <t>RWRA7</t>
  </si>
  <si>
    <t>QE2 ADULT WELWYN WARD MENTAL HEALTH UNIT</t>
  </si>
  <si>
    <t>Squirrels (5 Mill Close)</t>
  </si>
  <si>
    <t>Squirrels</t>
  </si>
  <si>
    <t>RWRA9</t>
  </si>
  <si>
    <t>QE2 MOTHER &amp; BABY THUMBSWOOD UNIT MENTAL HEALTH UNIT</t>
  </si>
  <si>
    <t>Swaffham Community Hospital</t>
  </si>
  <si>
    <t>Swaffham Ward</t>
  </si>
  <si>
    <t>RWRPL</t>
  </si>
  <si>
    <t>RAID - NORTH EAST</t>
  </si>
  <si>
    <t>CSH_CSHBtS</t>
  </si>
  <si>
    <t>RWRPK</t>
  </si>
  <si>
    <t>RAID - SOUTH WEST HERTS</t>
  </si>
  <si>
    <t>BBS_L0G31aMU</t>
  </si>
  <si>
    <t>RWRF7</t>
  </si>
  <si>
    <t>SAFFRON GROUND</t>
  </si>
  <si>
    <t>BBS_L1G32a</t>
  </si>
  <si>
    <t>RWRG8</t>
  </si>
  <si>
    <t>BBS_L1G32b</t>
  </si>
  <si>
    <t>RWR47</t>
  </si>
  <si>
    <t>BBS_L2G19</t>
  </si>
  <si>
    <t>RWR74</t>
  </si>
  <si>
    <t>SHRODELLS UNIT</t>
  </si>
  <si>
    <t>BBS_L2G25a</t>
  </si>
  <si>
    <t>RWRE7</t>
  </si>
  <si>
    <t>SOUTH WEST HERTS COMMUNITY DRUG ALCOHOL UNIT (CDAT)</t>
  </si>
  <si>
    <t>BBS_L2G25b</t>
  </si>
  <si>
    <t>RWR50</t>
  </si>
  <si>
    <t>SPECIAL CARE BABY UNIT (HEMEL HEMPSTEAD GENERAL HOSPITAL)</t>
  </si>
  <si>
    <t>BBS_L2G33a</t>
  </si>
  <si>
    <t>RWR51</t>
  </si>
  <si>
    <t>SPECIAL CARE BABY UNIT (WATFORD GENERAL HOSPITAL)</t>
  </si>
  <si>
    <t>BBS_L2G33b</t>
  </si>
  <si>
    <t>RWR53</t>
  </si>
  <si>
    <t>ST ALBANS CDC</t>
  </si>
  <si>
    <t>BBS_L2G37I</t>
  </si>
  <si>
    <t>RWR09</t>
  </si>
  <si>
    <t>ST ALBANS ROAD</t>
  </si>
  <si>
    <t>BBS_L2G6b</t>
  </si>
  <si>
    <t>RWR54</t>
  </si>
  <si>
    <t>ST CLAIRES</t>
  </si>
  <si>
    <t>BBS_L3G26a</t>
  </si>
  <si>
    <t>RWR55</t>
  </si>
  <si>
    <t>ST JULIANS</t>
  </si>
  <si>
    <t>BBS_L3G26b</t>
  </si>
  <si>
    <t>RWRG1</t>
  </si>
  <si>
    <t>BBS_L3G34a</t>
  </si>
  <si>
    <t>RWR57</t>
  </si>
  <si>
    <t>ST NICHOLAS WARD</t>
  </si>
  <si>
    <t>BBS_L3G34b</t>
  </si>
  <si>
    <t>RWR58</t>
  </si>
  <si>
    <t>ST PAULS (HEMEL HEMPSTEAD)</t>
  </si>
  <si>
    <t>BBS_L3G7a</t>
  </si>
  <si>
    <t>RWRP4</t>
  </si>
  <si>
    <t>STEVENAGE CDAT</t>
  </si>
  <si>
    <t>BBS_L3G7b</t>
  </si>
  <si>
    <t>RWR59</t>
  </si>
  <si>
    <t>STEVENAGE CMHC</t>
  </si>
  <si>
    <t>BBS_L4G27a</t>
  </si>
  <si>
    <t>RWRP7</t>
  </si>
  <si>
    <t>SW CATT</t>
  </si>
  <si>
    <t>BBS_L4G27b</t>
  </si>
  <si>
    <t>RWRG9</t>
  </si>
  <si>
    <t>BBS_L4G8a</t>
  </si>
  <si>
    <t>RWR66</t>
  </si>
  <si>
    <t>THE KESTRELS</t>
  </si>
  <si>
    <t>BBS_L4G8b</t>
  </si>
  <si>
    <t>RWR61</t>
  </si>
  <si>
    <t>THE ORCHARDS</t>
  </si>
  <si>
    <t>BBS_L5G28a</t>
  </si>
  <si>
    <t>RWR62</t>
  </si>
  <si>
    <t>THE STEWARTS</t>
  </si>
  <si>
    <t>BBS_L5G28b</t>
  </si>
  <si>
    <t>RWVCY</t>
  </si>
  <si>
    <t>AOT(EEM)&amp; RIL(EXETER S&amp;W)</t>
  </si>
  <si>
    <t>RWV</t>
  </si>
  <si>
    <t>BBS_L5G9a</t>
  </si>
  <si>
    <t>RWV05</t>
  </si>
  <si>
    <t>BIDEFORD AND DISTRICT HOSPITAL</t>
  </si>
  <si>
    <t>BBS_L5G9b</t>
  </si>
  <si>
    <t>RWV90</t>
  </si>
  <si>
    <t>CHANNINGS WOOD (HEALTH)</t>
  </si>
  <si>
    <t>BBS_Medi</t>
  </si>
  <si>
    <t>RWVDT</t>
  </si>
  <si>
    <t>COOMBEHAVEN WARD</t>
  </si>
  <si>
    <t>MAT_CENDSU</t>
  </si>
  <si>
    <t>RWVCH</t>
  </si>
  <si>
    <t>CRHT EAST DEVON</t>
  </si>
  <si>
    <t>MAT_MENWAR</t>
  </si>
  <si>
    <t>RWVCR</t>
  </si>
  <si>
    <t>CRHT EXETER</t>
  </si>
  <si>
    <t>MAT_NEOICU</t>
  </si>
  <si>
    <t>RWVDD</t>
  </si>
  <si>
    <t>CRHT MID DEVON</t>
  </si>
  <si>
    <t>MAT_PERPWD</t>
  </si>
  <si>
    <t>RWVAE</t>
  </si>
  <si>
    <t>CRS TEIGNBRIDGE</t>
  </si>
  <si>
    <t>MAT_QUANWD</t>
  </si>
  <si>
    <t>RWV09</t>
  </si>
  <si>
    <t>CULVERHAY</t>
  </si>
  <si>
    <t>SMD_COTSWD</t>
  </si>
  <si>
    <t>RWV91</t>
  </si>
  <si>
    <t>DARTMOOR (HEALTH)</t>
  </si>
  <si>
    <t>SMD_ROSABC</t>
  </si>
  <si>
    <t>RWVDV</t>
  </si>
  <si>
    <t>DELDERFIELD WARD</t>
  </si>
  <si>
    <t>SMD_Wd1</t>
  </si>
  <si>
    <t>RWVC1</t>
  </si>
  <si>
    <t>DEVON DRUG SERV (EEM P/C)</t>
  </si>
  <si>
    <t>SMD_Wd2</t>
  </si>
  <si>
    <t>RWVCA</t>
  </si>
  <si>
    <t>DEVON DRUG SERV (EEM)</t>
  </si>
  <si>
    <t>AMU Acute Med Unit</t>
  </si>
  <si>
    <t>RWVN5</t>
  </si>
  <si>
    <t>DEVON DRUG SERV (EEM) NMP</t>
  </si>
  <si>
    <t>BEECH A</t>
  </si>
  <si>
    <t>RWVN3</t>
  </si>
  <si>
    <t>DEVON DRUG SERV (S&amp;W) NMP</t>
  </si>
  <si>
    <t xml:space="preserve">BEECH B </t>
  </si>
  <si>
    <t>RWVN7</t>
  </si>
  <si>
    <t>DEVON DRUG SERV(NORTH)NMP</t>
  </si>
  <si>
    <t>BEECH C</t>
  </si>
  <si>
    <t>RWVD1</t>
  </si>
  <si>
    <t>DEVON DRUG SERV(NRTH P/C)</t>
  </si>
  <si>
    <t>BEECH D</t>
  </si>
  <si>
    <t>RWVN6</t>
  </si>
  <si>
    <t>DEVON DRUG SV(EEM P/C)NMP</t>
  </si>
  <si>
    <t>ELM A</t>
  </si>
  <si>
    <t>RWVN8</t>
  </si>
  <si>
    <t>DEVON DRUG SV(NTH P/C)NMP</t>
  </si>
  <si>
    <t>ELM B</t>
  </si>
  <si>
    <t>RWVN4</t>
  </si>
  <si>
    <t>DEVON DRUG SV(S&amp;W P/C)NMP</t>
  </si>
  <si>
    <t>ELM C</t>
  </si>
  <si>
    <t>RWV58</t>
  </si>
  <si>
    <t>DIX'S FIELD</t>
  </si>
  <si>
    <t>EMERGENCY ADMISSIONS UNIT</t>
  </si>
  <si>
    <t>RWV86</t>
  </si>
  <si>
    <t>EXETER (HEALTH)</t>
  </si>
  <si>
    <t>ESAU</t>
  </si>
  <si>
    <t>RWVNG</t>
  </si>
  <si>
    <t>EXETER CRS (NMP)</t>
  </si>
  <si>
    <t>HAZEL WARD</t>
  </si>
  <si>
    <t>RWV98</t>
  </si>
  <si>
    <t>ICU WARD</t>
  </si>
  <si>
    <t>RWVDL</t>
  </si>
  <si>
    <t>HALDON UNIT</t>
  </si>
  <si>
    <t>MAPLE A</t>
  </si>
  <si>
    <t>RWV18</t>
  </si>
  <si>
    <t>HARBOURNE UNIT</t>
  </si>
  <si>
    <t xml:space="preserve">MAPLE B &amp; D </t>
  </si>
  <si>
    <t>RWV43</t>
  </si>
  <si>
    <t>HILLBANK (CREDITON)</t>
  </si>
  <si>
    <t>MAPLE C</t>
  </si>
  <si>
    <t>RWV67</t>
  </si>
  <si>
    <t>RWV34</t>
  </si>
  <si>
    <t>LARKBY</t>
  </si>
  <si>
    <t>PAEDIATRIC UNIT</t>
  </si>
  <si>
    <t>RWVEH</t>
  </si>
  <si>
    <t>LDS SOUTH AND WEST DEVON</t>
  </si>
  <si>
    <t>RWV70</t>
  </si>
  <si>
    <t>THE HEART CENTRE</t>
  </si>
  <si>
    <t>RWVNF</t>
  </si>
  <si>
    <t>MENTAL HEALTH NORTH DEVON (NMP)</t>
  </si>
  <si>
    <t xml:space="preserve">WILLOW A </t>
  </si>
  <si>
    <t>RWVNK</t>
  </si>
  <si>
    <t>MID DEVON R &amp; IL</t>
  </si>
  <si>
    <t xml:space="preserve">WILLOW B </t>
  </si>
  <si>
    <t>RWV27</t>
  </si>
  <si>
    <t>NEW LEAF</t>
  </si>
  <si>
    <t xml:space="preserve">WILLOW C </t>
  </si>
  <si>
    <t>RWV37</t>
  </si>
  <si>
    <t>CHILDREN AND YOUNG PEOPLES UNIT</t>
  </si>
  <si>
    <t>RWV46</t>
  </si>
  <si>
    <t>NORTH DEVON DAS</t>
  </si>
  <si>
    <t>CORONARY CARE</t>
  </si>
  <si>
    <t>RWV12</t>
  </si>
  <si>
    <t>EMERG ADMISSIONS UNIT</t>
  </si>
  <si>
    <t>RWV13</t>
  </si>
  <si>
    <t>OKEHAMPTON COMMUNITY HOSPITAL</t>
  </si>
  <si>
    <t>RWVDN</t>
  </si>
  <si>
    <t>OPMH (CREDITON)</t>
  </si>
  <si>
    <t>RWVCP</t>
  </si>
  <si>
    <t>OPMH (SIDMOUTH &amp; SEATON)</t>
  </si>
  <si>
    <t>RWVDM</t>
  </si>
  <si>
    <t>OPMH (TIVERTON/CULLOMPTON)</t>
  </si>
  <si>
    <t>RWVCN</t>
  </si>
  <si>
    <t>OPMH EAST DEVON COASTAL</t>
  </si>
  <si>
    <t>WARD 2</t>
  </si>
  <si>
    <t>RWVCM</t>
  </si>
  <si>
    <t>OPMH EXETER</t>
  </si>
  <si>
    <t>RWVCQ</t>
  </si>
  <si>
    <t>WARD 4</t>
  </si>
  <si>
    <t>RWVCV</t>
  </si>
  <si>
    <t>OPMH EXETER 2</t>
  </si>
  <si>
    <t>Marigold</t>
  </si>
  <si>
    <t>RWVCT</t>
  </si>
  <si>
    <t>OPMH FRANKLYN HOSPITAL</t>
  </si>
  <si>
    <t>Thorndon Ward</t>
  </si>
  <si>
    <t>RWVDQ</t>
  </si>
  <si>
    <t>OPMH NORTH - TORRIDGESIDE</t>
  </si>
  <si>
    <t>Brookside</t>
  </si>
  <si>
    <t>RWVND</t>
  </si>
  <si>
    <t>OPMH NORTH DEVON - WEST (NMP)</t>
  </si>
  <si>
    <t>Cook Ward</t>
  </si>
  <si>
    <t>RWVDP</t>
  </si>
  <si>
    <t>OPMH NORTH DEVON (EAST)</t>
  </si>
  <si>
    <t>Kahlo Ward</t>
  </si>
  <si>
    <t>RWV99</t>
  </si>
  <si>
    <t>PSYCHOLOGY DEPARTMENT FOR NORTH DEVON</t>
  </si>
  <si>
    <t>Knight
(formally Hepworth)</t>
  </si>
  <si>
    <t>RWV50</t>
  </si>
  <si>
    <t>REDHILLS</t>
  </si>
  <si>
    <t>Monet</t>
  </si>
  <si>
    <t>RWVCL</t>
  </si>
  <si>
    <t>RIL &amp; MWA EXMOUTH</t>
  </si>
  <si>
    <t>Moore Ward</t>
  </si>
  <si>
    <t>RWVCJ</t>
  </si>
  <si>
    <t>RIL &amp; MWA HONITON</t>
  </si>
  <si>
    <t>Morris Ward</t>
  </si>
  <si>
    <t>RWVDC</t>
  </si>
  <si>
    <t>RIL &amp; MWA TIVERTON</t>
  </si>
  <si>
    <t>Ogura Ward</t>
  </si>
  <si>
    <t>RWV78</t>
  </si>
  <si>
    <t>RIVERSIDE</t>
  </si>
  <si>
    <t>Picasso Ward</t>
  </si>
  <si>
    <t>RWV61</t>
  </si>
  <si>
    <t>SOUTHAMPTON ADRC</t>
  </si>
  <si>
    <t>Stage Ward</t>
  </si>
  <si>
    <t>RWVCK</t>
  </si>
  <si>
    <t>STEP EEM &amp; MWA EXETER</t>
  </si>
  <si>
    <t>Titian Ward</t>
  </si>
  <si>
    <t>RWVNJ</t>
  </si>
  <si>
    <t>STEP EXETER EAST &amp; MID (NMP)</t>
  </si>
  <si>
    <t>Turner Ward</t>
  </si>
  <si>
    <t>RWVDF</t>
  </si>
  <si>
    <t>STEP NORTH DEVON (NMP)</t>
  </si>
  <si>
    <t>Woodbury Unit 1</t>
  </si>
  <si>
    <t>RWVAD</t>
  </si>
  <si>
    <t>STEP/RIL/WBA SH&amp;WEST</t>
  </si>
  <si>
    <t>Foxglove Ward</t>
  </si>
  <si>
    <t>RWVNN</t>
  </si>
  <si>
    <t>TEIGNBRIDGE CRS (NMP)</t>
  </si>
  <si>
    <t>Japonica</t>
  </si>
  <si>
    <t>RWV10</t>
  </si>
  <si>
    <t>TEIGNVIEW</t>
  </si>
  <si>
    <t>Mayfield Ward</t>
  </si>
  <si>
    <t>RWV93</t>
  </si>
  <si>
    <t>Ainslie Rehabilitation Unit - Ground Floor</t>
  </si>
  <si>
    <t>RWV21</t>
  </si>
  <si>
    <t>THE GABLES, ILFRACOMBE</t>
  </si>
  <si>
    <t>Ainslie Rehabilitation Unit - Top Floor</t>
  </si>
  <si>
    <t>RWVAK</t>
  </si>
  <si>
    <t>RWV83</t>
  </si>
  <si>
    <t>THE QUAY</t>
  </si>
  <si>
    <t>RWV29</t>
  </si>
  <si>
    <t>TIVERTON HOSPITAL</t>
  </si>
  <si>
    <t>RWVAH</t>
  </si>
  <si>
    <t>TORBAY CRS</t>
  </si>
  <si>
    <t>Charles Coward</t>
  </si>
  <si>
    <t>RWVN2</t>
  </si>
  <si>
    <t>TORBAY DRUG SERV(CJT) NMP</t>
  </si>
  <si>
    <t>RWV55</t>
  </si>
  <si>
    <t>RWV15</t>
  </si>
  <si>
    <t>WAVERLEY</t>
  </si>
  <si>
    <t>Maternity ward</t>
  </si>
  <si>
    <t>RWVAL</t>
  </si>
  <si>
    <t>WEST DEVON CRS</t>
  </si>
  <si>
    <t>Michael Bates</t>
  </si>
  <si>
    <t>RWV60</t>
  </si>
  <si>
    <t>WILTSHIRE ADPR</t>
  </si>
  <si>
    <t>Podium Ward 1</t>
  </si>
  <si>
    <t>RWWHG</t>
  </si>
  <si>
    <t>HALTON HOSPITAL</t>
  </si>
  <si>
    <t>RWW</t>
  </si>
  <si>
    <t>Pymmes0</t>
  </si>
  <si>
    <t>RWW46</t>
  </si>
  <si>
    <t>HIGHFIELD HOSPITAL</t>
  </si>
  <si>
    <t>Rainbow</t>
  </si>
  <si>
    <t>RWWH0</t>
  </si>
  <si>
    <t>HOUGHTON HALL</t>
  </si>
  <si>
    <t>S3 Orthopaedics</t>
  </si>
  <si>
    <t>RWWWH</t>
  </si>
  <si>
    <t>WARRINGTON HOSPITAL</t>
  </si>
  <si>
    <t>RWXNW</t>
  </si>
  <si>
    <t>ABINGDON HOSPITAL OUT-PATIENTS DEPARTMENT</t>
  </si>
  <si>
    <t>RWX</t>
  </si>
  <si>
    <t>Sunrise</t>
  </si>
  <si>
    <t>RWXHT</t>
  </si>
  <si>
    <t>ALL SAINTS ANNEXE</t>
  </si>
  <si>
    <t>Surgical Ward 2</t>
  </si>
  <si>
    <t>RWX77</t>
  </si>
  <si>
    <t>BATTLE HOSPITAL</t>
  </si>
  <si>
    <t>T3S</t>
  </si>
  <si>
    <t>RWXKY</t>
  </si>
  <si>
    <t>BUCKLEBURY MEMORIAL HALL</t>
  </si>
  <si>
    <t>T4 Winter Pressure - up to here</t>
  </si>
  <si>
    <t>RWXMH</t>
  </si>
  <si>
    <t>BUTRITION &amp; DIETETICS AT WOKINGHAM HOSPITAL</t>
  </si>
  <si>
    <t>T5 Medical Ward  - up to here</t>
  </si>
  <si>
    <t>RWXHG</t>
  </si>
  <si>
    <t>CALCOT BRANCH</t>
  </si>
  <si>
    <t>T6 Medical Ward</t>
  </si>
  <si>
    <t>RWXPG</t>
  </si>
  <si>
    <t>T7 Medical Ward</t>
  </si>
  <si>
    <t>RWXNV</t>
  </si>
  <si>
    <t>CHURCHILL HOSPITAL OXFORD</t>
  </si>
  <si>
    <t>T8 Medical Ward</t>
  </si>
  <si>
    <t>RWX7C</t>
  </si>
  <si>
    <t>COMMUNITY PAEDIATRIC - P7C</t>
  </si>
  <si>
    <t>Darwin Centre</t>
  </si>
  <si>
    <t>RWX9A</t>
  </si>
  <si>
    <t>COMMUNITY PAEDIATRIC -P9A</t>
  </si>
  <si>
    <t>RWX7D</t>
  </si>
  <si>
    <t>DAY HOSPITAL - P7D</t>
  </si>
  <si>
    <t>A&amp;T</t>
  </si>
  <si>
    <t>RWXMQ</t>
  </si>
  <si>
    <t>Edward Myers</t>
  </si>
  <si>
    <t>RWX5H</t>
  </si>
  <si>
    <t>DIABETES CTR - WAM P5H</t>
  </si>
  <si>
    <t>RWXJG</t>
  </si>
  <si>
    <t>FIRST WOOSEHILL SCOUT HUT</t>
  </si>
  <si>
    <t>RWXAJ</t>
  </si>
  <si>
    <t>FOUNDATION</t>
  </si>
  <si>
    <t>RWX97</t>
  </si>
  <si>
    <t>RWX79</t>
  </si>
  <si>
    <t>RWXAE</t>
  </si>
  <si>
    <t>RWX6C</t>
  </si>
  <si>
    <t>HENRY TUDOR - P6C</t>
  </si>
  <si>
    <t>RWX2A</t>
  </si>
  <si>
    <t>INTERMEDIATE CARE - P2A</t>
  </si>
  <si>
    <t>RWX2C</t>
  </si>
  <si>
    <t>INTERMEDIATE CARE - P2C</t>
  </si>
  <si>
    <t>Summers View</t>
  </si>
  <si>
    <t>RWX2D</t>
  </si>
  <si>
    <t>INTERMEDIATE CARE - P2D</t>
  </si>
  <si>
    <t>Elective Care Unit</t>
  </si>
  <si>
    <t>RWX80</t>
  </si>
  <si>
    <t>KING EDWARD VII</t>
  </si>
  <si>
    <t>Ward 3 (Holdforth Unit)</t>
  </si>
  <si>
    <t>RWXNQ</t>
  </si>
  <si>
    <t>LD BRACKNELL</t>
  </si>
  <si>
    <t>Acute Cardiology Unit</t>
  </si>
  <si>
    <t>RWXAF</t>
  </si>
  <si>
    <t>NEW HOPE</t>
  </si>
  <si>
    <t>Critical Care North Tees</t>
  </si>
  <si>
    <t>RWX75</t>
  </si>
  <si>
    <t>NEW HORIZONS</t>
  </si>
  <si>
    <t>RWXMG</t>
  </si>
  <si>
    <t>NUTRITION &amp; DIETETICS AT WEST BERKS HOSPITAL</t>
  </si>
  <si>
    <t>Emergency AMB</t>
  </si>
  <si>
    <t>RWXMJ</t>
  </si>
  <si>
    <t>NUTRITION &amp; DIETETICS SUPPORT &amp; LD AT WOKINGHAM HOSPITAL</t>
  </si>
  <si>
    <t>RWX51</t>
  </si>
  <si>
    <t>RWXX3</t>
  </si>
  <si>
    <t>PSYCHIATRY OLDER AGED NEWBURY CONS3</t>
  </si>
  <si>
    <t>Ward 22 (Post Natal)</t>
  </si>
  <si>
    <t>RWX6D</t>
  </si>
  <si>
    <t>RAPID ASSESSMENT - WAMP6D</t>
  </si>
  <si>
    <t>Ward 24 (Respiratory)</t>
  </si>
  <si>
    <t>RWX82</t>
  </si>
  <si>
    <t>RAVENSWOOD VILLAGE</t>
  </si>
  <si>
    <t>Ward 25 (Respiratory)</t>
  </si>
  <si>
    <t>RWX83</t>
  </si>
  <si>
    <t>Ward 26 (Gastroenterology)</t>
  </si>
  <si>
    <t>RWXLV</t>
  </si>
  <si>
    <t>SHINFIELD PARISH HALL</t>
  </si>
  <si>
    <t>Ward 27 (Gastroenterology)</t>
  </si>
  <si>
    <t>RWX64</t>
  </si>
  <si>
    <t>SIX OAKS</t>
  </si>
  <si>
    <t>Ward 28 (Surgery)</t>
  </si>
  <si>
    <t>RWXAH</t>
  </si>
  <si>
    <t>SLOUGH HOMELESS - OUR CONCERN</t>
  </si>
  <si>
    <t>Ward 29 (Cardio Diabetes Gen Med)</t>
  </si>
  <si>
    <t>RWXMF</t>
  </si>
  <si>
    <t>SLT AT WOKINGHAM HOSPITAL</t>
  </si>
  <si>
    <t>Ward 30 (Womens Health)</t>
  </si>
  <si>
    <t>RWXAP</t>
  </si>
  <si>
    <t>SPACE</t>
  </si>
  <si>
    <t>Ward 31 (Surgical Observation Unit)</t>
  </si>
  <si>
    <t>RWX84</t>
  </si>
  <si>
    <t>Ward 32 (Fragility Fracture)</t>
  </si>
  <si>
    <t>RWXLC</t>
  </si>
  <si>
    <t>ST MARY THE VIRGIN HALL (READING)</t>
  </si>
  <si>
    <t>Ward 33 (Orthopaedic &amp; Spinal)</t>
  </si>
  <si>
    <t>RWXJL</t>
  </si>
  <si>
    <t>ST MARY THE VIRGIN HALL (WOKINGHAM)</t>
  </si>
  <si>
    <t>Ward 36</t>
  </si>
  <si>
    <t>RWXAV</t>
  </si>
  <si>
    <t>ST PETERS HOSPITAL</t>
  </si>
  <si>
    <t>RWXKN</t>
  </si>
  <si>
    <t>SWALLOWFIELD PARISH HALL</t>
  </si>
  <si>
    <t>Ward 40 (Acutev Elderly)</t>
  </si>
  <si>
    <t>RWXAW</t>
  </si>
  <si>
    <t>T2, MAIDENHEAD</t>
  </si>
  <si>
    <t>Ward 41 (Stroke Unit)</t>
  </si>
  <si>
    <t>RWXGA</t>
  </si>
  <si>
    <t>TANFIELD</t>
  </si>
  <si>
    <t>Ward 42 (Elderly Rehabilitation)</t>
  </si>
  <si>
    <t>RWXFQ</t>
  </si>
  <si>
    <t>THATCHAM CATHOLIC HALL</t>
  </si>
  <si>
    <t>Acute Assessment Unit (AAU)</t>
  </si>
  <si>
    <t>RWXDT</t>
  </si>
  <si>
    <t>THE OLD FORGE</t>
  </si>
  <si>
    <t>Apple Tree Ward</t>
  </si>
  <si>
    <t>RWXDR</t>
  </si>
  <si>
    <t>THEALE</t>
  </si>
  <si>
    <t>Bay Tree Ward</t>
  </si>
  <si>
    <t>RWXAC</t>
  </si>
  <si>
    <t>TIME SQUARE</t>
  </si>
  <si>
    <t>Birch Ward</t>
  </si>
  <si>
    <t>RWXLF</t>
  </si>
  <si>
    <t>Cherry Tree Ward</t>
  </si>
  <si>
    <t>RWXAK</t>
  </si>
  <si>
    <t>TURNING POINT, NEWBURY</t>
  </si>
  <si>
    <t>Critical Care Centre</t>
  </si>
  <si>
    <t>RWXKG</t>
  </si>
  <si>
    <t>UNIVERSITY OF READING</t>
  </si>
  <si>
    <t>RWX7A</t>
  </si>
  <si>
    <t>UPTON ELDERLY - P7A</t>
  </si>
  <si>
    <t>Lilac Ward</t>
  </si>
  <si>
    <t>RWX85</t>
  </si>
  <si>
    <t>Medical Short Stay Unit</t>
  </si>
  <si>
    <t>RWX7E</t>
  </si>
  <si>
    <t>UPTON PAEDIATRIC - P7E</t>
  </si>
  <si>
    <t>RWX86</t>
  </si>
  <si>
    <t>Plum Tree Ward</t>
  </si>
  <si>
    <t>RWX87</t>
  </si>
  <si>
    <t>Walnut Ward</t>
  </si>
  <si>
    <t>RWXLL</t>
  </si>
  <si>
    <t>WINDSOR DIALYSIS UNIT</t>
  </si>
  <si>
    <t>Amazon ward</t>
  </si>
  <si>
    <t>RWXPE</t>
  </si>
  <si>
    <t>Cardiac Ward</t>
  </si>
  <si>
    <t>RWX70</t>
  </si>
  <si>
    <t>RWY02</t>
  </si>
  <si>
    <t>RWY</t>
  </si>
  <si>
    <t>RWY01</t>
  </si>
  <si>
    <t>RX1BC</t>
  </si>
  <si>
    <t>KINGS MILL HOSPITAL SITE</t>
  </si>
  <si>
    <t>RX1</t>
  </si>
  <si>
    <t>Frail Elderly Unit</t>
  </si>
  <si>
    <t>RX1CC</t>
  </si>
  <si>
    <t>NOTTINGHAM UNIVERSITY HOSPITALS NHS TRUST - CITY CAMPUS</t>
  </si>
  <si>
    <t>Haematology/Oncology Ward</t>
  </si>
  <si>
    <t>RX1RA</t>
  </si>
  <si>
    <t>NOTTINGHAM UNIVERSITY HOSPITALS NHS TRUST - QUEEN'S MEDICAL CENTRE CAMPUS</t>
  </si>
  <si>
    <t>Maternity Inpatients</t>
  </si>
  <si>
    <t>RX224</t>
  </si>
  <si>
    <t>ACRE DAY HOSPITAL</t>
  </si>
  <si>
    <t>RX2</t>
  </si>
  <si>
    <t>RX22K</t>
  </si>
  <si>
    <t>AHTT BRIGHTON</t>
  </si>
  <si>
    <t>RX2YD</t>
  </si>
  <si>
    <t>ALAN GARDNER COTTAGE</t>
  </si>
  <si>
    <t>RX218</t>
  </si>
  <si>
    <t>ALEXANDRA VILLAS SITE</t>
  </si>
  <si>
    <t>Transitional Care</t>
  </si>
  <si>
    <t>RX2F3</t>
  </si>
  <si>
    <t>AMBERSTONE HOSPITAL</t>
  </si>
  <si>
    <t>Ward A10</t>
  </si>
  <si>
    <t>RX22M</t>
  </si>
  <si>
    <t>AOT BRIGHTON</t>
  </si>
  <si>
    <t>Ward A15</t>
  </si>
  <si>
    <t>RX25J</t>
  </si>
  <si>
    <t>AOT/REHAB EASTBOURNE &amp; WEALD</t>
  </si>
  <si>
    <t>RX21Q</t>
  </si>
  <si>
    <t>B &amp; H ATS EAST (SC)</t>
  </si>
  <si>
    <t>Ward A3</t>
  </si>
  <si>
    <t>RX21V</t>
  </si>
  <si>
    <t>B &amp; H ATS EAST (SY)</t>
  </si>
  <si>
    <t>RX21R</t>
  </si>
  <si>
    <t>B &amp; H ATS EAST (TS)</t>
  </si>
  <si>
    <t>Ward A8</t>
  </si>
  <si>
    <t>RX21J</t>
  </si>
  <si>
    <t>B &amp; H ATS WEST (GP)</t>
  </si>
  <si>
    <t>Ward A9</t>
  </si>
  <si>
    <t>RX21W</t>
  </si>
  <si>
    <t>B &amp; H ATS WEST (MA)</t>
  </si>
  <si>
    <t>Ward B1</t>
  </si>
  <si>
    <t>RX21Y</t>
  </si>
  <si>
    <t>B &amp; H ATS WEST (RG)</t>
  </si>
  <si>
    <t>Ward B11</t>
  </si>
  <si>
    <t>RX21X</t>
  </si>
  <si>
    <t>B &amp; H ATS WEST (VL)</t>
  </si>
  <si>
    <t>Ward B12</t>
  </si>
  <si>
    <t>RX22W</t>
  </si>
  <si>
    <t>B &amp; H CENTRAL RECOVERY</t>
  </si>
  <si>
    <t>Ward B14</t>
  </si>
  <si>
    <t>RX22X</t>
  </si>
  <si>
    <t>B&amp;H ATS EAST (SB)</t>
  </si>
  <si>
    <t>RX22Y</t>
  </si>
  <si>
    <t>B&amp;H ATS WEST (PL)</t>
  </si>
  <si>
    <t>RX20C</t>
  </si>
  <si>
    <t>B&amp;H DEMENTIA CARE AT HOME</t>
  </si>
  <si>
    <t>Ward B7</t>
  </si>
  <si>
    <t>RX2E0</t>
  </si>
  <si>
    <t>BARLAVINGTON MANOR</t>
  </si>
  <si>
    <t>Womens Health Ward</t>
  </si>
  <si>
    <t>RX2D6</t>
  </si>
  <si>
    <t>BEECHMONT</t>
  </si>
  <si>
    <t>John Van Geest Unit</t>
  </si>
  <si>
    <t>RX2L8</t>
  </si>
  <si>
    <t>BEECHWOOD UNIT</t>
  </si>
  <si>
    <t>RX2M4</t>
  </si>
  <si>
    <t>BEXHILL COMMUNITY HOSPITAL</t>
  </si>
  <si>
    <t>Golborne</t>
  </si>
  <si>
    <t>RX2H7</t>
  </si>
  <si>
    <t>BOWHILL</t>
  </si>
  <si>
    <t>Parsonage</t>
  </si>
  <si>
    <t>RX2Y4</t>
  </si>
  <si>
    <t>BRAMBLYS</t>
  </si>
  <si>
    <t>Priestners</t>
  </si>
  <si>
    <t>RX21M</t>
  </si>
  <si>
    <t>BRIGHTON EAST LWWDT (SC)</t>
  </si>
  <si>
    <t>Sovereign</t>
  </si>
  <si>
    <t>RX2M5</t>
  </si>
  <si>
    <t>Westleigh</t>
  </si>
  <si>
    <t>RX21T</t>
  </si>
  <si>
    <t>BRIGHTON SMS</t>
  </si>
  <si>
    <t>Bridge</t>
  </si>
  <si>
    <t>RX21L</t>
  </si>
  <si>
    <t>BRIGHTON WEST LWWDT (MA)</t>
  </si>
  <si>
    <t>Weaver</t>
  </si>
  <si>
    <t>RX21N</t>
  </si>
  <si>
    <t>BRIGHTON WEST LWWDT (VL)</t>
  </si>
  <si>
    <t>Austen</t>
  </si>
  <si>
    <t>RX20D</t>
  </si>
  <si>
    <t>BRUNSWICK WARD</t>
  </si>
  <si>
    <t>RX2XP</t>
  </si>
  <si>
    <t>Chesterton</t>
  </si>
  <si>
    <t>RX2T0</t>
  </si>
  <si>
    <t>CARE CO-OPS</t>
  </si>
  <si>
    <t>RX25M</t>
  </si>
  <si>
    <t>CATCH-22 24/7</t>
  </si>
  <si>
    <t>Marlowe</t>
  </si>
  <si>
    <t>RX29N</t>
  </si>
  <si>
    <t>CFOT WEST SUSSEX</t>
  </si>
  <si>
    <t>Sheridan</t>
  </si>
  <si>
    <t>RX2N9</t>
  </si>
  <si>
    <t>CHAILEY HERITAGE</t>
  </si>
  <si>
    <t>RX2X4</t>
  </si>
  <si>
    <t>CHALKHILL</t>
  </si>
  <si>
    <t>RX2G2</t>
  </si>
  <si>
    <t>CHALLENGING BEHAVIOUR UNIT</t>
  </si>
  <si>
    <t>Taylor</t>
  </si>
  <si>
    <t>RX293</t>
  </si>
  <si>
    <t>CHANCTONBURY WARD</t>
  </si>
  <si>
    <t>Coniston</t>
  </si>
  <si>
    <t>RX2YV</t>
  </si>
  <si>
    <t>Grasmere</t>
  </si>
  <si>
    <t>RX27C</t>
  </si>
  <si>
    <t>CHICHESTER AOT</t>
  </si>
  <si>
    <t>Rydal</t>
  </si>
  <si>
    <t>RX27D</t>
  </si>
  <si>
    <t>CHICHESTER CRT</t>
  </si>
  <si>
    <t>Abington Ward (NOF)</t>
  </si>
  <si>
    <t>RX250</t>
  </si>
  <si>
    <t>CLAYTON WARD</t>
  </si>
  <si>
    <t>Allebone Ward (Stroke)</t>
  </si>
  <si>
    <t>RX2M0</t>
  </si>
  <si>
    <t>CLERMONT</t>
  </si>
  <si>
    <t>Althorp (T&amp;O)</t>
  </si>
  <si>
    <t>RX20M</t>
  </si>
  <si>
    <t>COBURN WARD</t>
  </si>
  <si>
    <t>Barratt Birth Centre</t>
  </si>
  <si>
    <t>RX266</t>
  </si>
  <si>
    <t>COLWOOD ADOLESCENT UNIT</t>
  </si>
  <si>
    <t>Becket Ward</t>
  </si>
  <si>
    <t>RX2M1</t>
  </si>
  <si>
    <t>Brampton Ward</t>
  </si>
  <si>
    <t>RX28K</t>
  </si>
  <si>
    <t>CRAWLEY - OPMHS</t>
  </si>
  <si>
    <t>Cedar Ward (TRAUMA)</t>
  </si>
  <si>
    <t>RX28T</t>
  </si>
  <si>
    <t>CRAWLEY &amp; HORSHAM ATC (GS)</t>
  </si>
  <si>
    <t>Collingtree Medical (40)</t>
  </si>
  <si>
    <t>RX28Q</t>
  </si>
  <si>
    <t>CRAWLEY &amp; HORSHAM ATC (SR)</t>
  </si>
  <si>
    <t>Compton Ward</t>
  </si>
  <si>
    <t>RX2C9</t>
  </si>
  <si>
    <t>Disney Ward</t>
  </si>
  <si>
    <t>RX2XV</t>
  </si>
  <si>
    <t>CRAWLEY RECOVERY AND WELL-BEING</t>
  </si>
  <si>
    <t>Dryden Ward</t>
  </si>
  <si>
    <t>RX25H</t>
  </si>
  <si>
    <t>CRHT EASTBOURNE/WEALDON</t>
  </si>
  <si>
    <t>Eleanor Ward</t>
  </si>
  <si>
    <t>RX23V</t>
  </si>
  <si>
    <t>CRHT HASTINGS/ROTHER</t>
  </si>
  <si>
    <t>Esther White (Nye Bevan)</t>
  </si>
  <si>
    <t>RX2XG</t>
  </si>
  <si>
    <t>CRI LEWISHAM</t>
  </si>
  <si>
    <t>Finedon Ward</t>
  </si>
  <si>
    <t>RX2XK</t>
  </si>
  <si>
    <t>CRI MAIDSTONE</t>
  </si>
  <si>
    <t>Gosset Ward</t>
  </si>
  <si>
    <t>RX2XH</t>
  </si>
  <si>
    <t>CRI TONBRIDGE</t>
  </si>
  <si>
    <t>Hawthorn &amp; SAU</t>
  </si>
  <si>
    <t>RX294</t>
  </si>
  <si>
    <t>CRICKET PAVILLION</t>
  </si>
  <si>
    <t>Head &amp; Neck Ward</t>
  </si>
  <si>
    <t>RX2XN</t>
  </si>
  <si>
    <t>DAISY DCS ENFIELD</t>
  </si>
  <si>
    <t>Holcot Ward</t>
  </si>
  <si>
    <t>RX2XM</t>
  </si>
  <si>
    <t>DAISY DCS READING</t>
  </si>
  <si>
    <t>RX2E7</t>
  </si>
  <si>
    <t>Knightley Ward</t>
  </si>
  <si>
    <t>RX292</t>
  </si>
  <si>
    <t>DOCTORS ON CALL BASE</t>
  </si>
  <si>
    <t>Paddington Ward</t>
  </si>
  <si>
    <t>RX297</t>
  </si>
  <si>
    <t>DOVE DAY HOSPITAL</t>
  </si>
  <si>
    <t>Quinton Ward</t>
  </si>
  <si>
    <t>RX298</t>
  </si>
  <si>
    <t>Robert Watson</t>
  </si>
  <si>
    <t>RX2DF</t>
  </si>
  <si>
    <t>Rowan (LSSD)</t>
  </si>
  <si>
    <t>RX24Y</t>
  </si>
  <si>
    <t>E SX. YOUNGER PERSONS SMS</t>
  </si>
  <si>
    <t>Spencer Ward</t>
  </si>
  <si>
    <t>RX24X</t>
  </si>
  <si>
    <t>EASTBOURNE / OUSE VALLY SMS</t>
  </si>
  <si>
    <t>Sturtridge Ward</t>
  </si>
  <si>
    <t>RX2W7</t>
  </si>
  <si>
    <t>Talbot Butler Ward</t>
  </si>
  <si>
    <t>RX248</t>
  </si>
  <si>
    <t>EASTERGATE BUILDING</t>
  </si>
  <si>
    <t>RX2P7</t>
  </si>
  <si>
    <t>FERNLEIGH</t>
  </si>
  <si>
    <t>Walter Tull (Nye Bevan)</t>
  </si>
  <si>
    <t>RX24R</t>
  </si>
  <si>
    <t>FORENSIC BRIGHTON AND HOVE</t>
  </si>
  <si>
    <t>Willow Ward (+ Level 1)</t>
  </si>
  <si>
    <t>RX24T</t>
  </si>
  <si>
    <t>FORENSIC EASTBOURNE / WEALDEN</t>
  </si>
  <si>
    <t>1 Willow Close</t>
  </si>
  <si>
    <t>RX24V</t>
  </si>
  <si>
    <t>FORENSIC HASTINGS/ROTHER</t>
  </si>
  <si>
    <t>(B768) Brookview</t>
  </si>
  <si>
    <t>RX2YX</t>
  </si>
  <si>
    <t>FORT SOUTHWICK</t>
  </si>
  <si>
    <t>(B769) Riverside</t>
  </si>
  <si>
    <t>RX251</t>
  </si>
  <si>
    <t>FOXHOLME COTTAGES (1&amp;2)</t>
  </si>
  <si>
    <t>Bay</t>
  </si>
  <si>
    <t>RX2D7</t>
  </si>
  <si>
    <t>GLEBELANDS CMTHE</t>
  </si>
  <si>
    <t>RX2Y8</t>
  </si>
  <si>
    <t>RX2F6</t>
  </si>
  <si>
    <t>GRANGEMEAD</t>
  </si>
  <si>
    <t>Marina PICU</t>
  </si>
  <si>
    <t>RX2A8</t>
  </si>
  <si>
    <t>RX20W</t>
  </si>
  <si>
    <t>GROVE WARD</t>
  </si>
  <si>
    <t>The Burrows</t>
  </si>
  <si>
    <t>RX2AY</t>
  </si>
  <si>
    <t>H &amp; ROTHER SMHT (CS)</t>
  </si>
  <si>
    <t>Wheatfield</t>
  </si>
  <si>
    <t>RX2CC</t>
  </si>
  <si>
    <t>H &amp; ROTHER SMHT (MA)</t>
  </si>
  <si>
    <t>Corby</t>
  </si>
  <si>
    <t>RX2AV</t>
  </si>
  <si>
    <t>H &amp; ROTHER SMHT (RMB)</t>
  </si>
  <si>
    <t>Danetre</t>
  </si>
  <si>
    <t>RX2CA</t>
  </si>
  <si>
    <t>H &amp; ROTHER SMHT (RS)</t>
  </si>
  <si>
    <t>RX2AW</t>
  </si>
  <si>
    <t>H &amp; ROTHER SMHT (SA)</t>
  </si>
  <si>
    <t>RX2AX</t>
  </si>
  <si>
    <t>H &amp; ROTHER SMHT (SM)</t>
  </si>
  <si>
    <t>CRISIS House</t>
  </si>
  <si>
    <t>RX2CD</t>
  </si>
  <si>
    <t>H &amp; ROTHER SMHT (SV)</t>
  </si>
  <si>
    <t>Cynthia Spencer Hospice</t>
  </si>
  <si>
    <t>RX25K</t>
  </si>
  <si>
    <t>HAILSHAM &amp; EASTBOURNE EIS</t>
  </si>
  <si>
    <t>John Greenwood Shipman Centre</t>
  </si>
  <si>
    <t>RX2DN</t>
  </si>
  <si>
    <t>HASTINGS &amp; ROTHER EIS</t>
  </si>
  <si>
    <t>Avocet</t>
  </si>
  <si>
    <t>RX23H</t>
  </si>
  <si>
    <t>HASTINGS &amp; ROTHER OP (CS)</t>
  </si>
  <si>
    <t>Cransley Hospice</t>
  </si>
  <si>
    <t>RX23F</t>
  </si>
  <si>
    <t>HASTINGS &amp; ROTHER OP (IKM)</t>
  </si>
  <si>
    <t>RX2AN</t>
  </si>
  <si>
    <t>HASTINGS &amp; ROTHER SMS</t>
  </si>
  <si>
    <t>Orchard</t>
  </si>
  <si>
    <t>RX23D</t>
  </si>
  <si>
    <t>HASTINGS AND ROTHER LDS</t>
  </si>
  <si>
    <t>Sandpiper</t>
  </si>
  <si>
    <t>RX23G</t>
  </si>
  <si>
    <t>HASTINGS DEMENTIA</t>
  </si>
  <si>
    <t>Shearwater</t>
  </si>
  <si>
    <t>RX20F</t>
  </si>
  <si>
    <t>HAVEN WARD</t>
  </si>
  <si>
    <t>Spinney</t>
  </si>
  <si>
    <t>RX23Y</t>
  </si>
  <si>
    <t>HEATHFIELD WARD</t>
  </si>
  <si>
    <t>The Sett</t>
  </si>
  <si>
    <t>RX2E8</t>
  </si>
  <si>
    <t>HIGHMORE</t>
  </si>
  <si>
    <t>The Squirrels</t>
  </si>
  <si>
    <t>RX2F1</t>
  </si>
  <si>
    <t>HOMEFIELD PLACE</t>
  </si>
  <si>
    <t>Alexandra Ward</t>
  </si>
  <si>
    <t>RX2YN</t>
  </si>
  <si>
    <t>HOMEOPATHIC HOSPITAL</t>
  </si>
  <si>
    <t>Capener Ward</t>
  </si>
  <si>
    <t>RX2J7</t>
  </si>
  <si>
    <t>HOMESTEAD</t>
  </si>
  <si>
    <t>Caroline Thorpe Ward</t>
  </si>
  <si>
    <t>RX2C8</t>
  </si>
  <si>
    <t>Fortescue Ward</t>
  </si>
  <si>
    <t>RX2H6</t>
  </si>
  <si>
    <t>HORTICULTURE REHABILITATION UNIT</t>
  </si>
  <si>
    <t>Glossop Ward</t>
  </si>
  <si>
    <t>RX24K</t>
  </si>
  <si>
    <t>HW, L&amp;H ATS DEMENTIA (AK)</t>
  </si>
  <si>
    <t>RX24N</t>
  </si>
  <si>
    <t>HW, L&amp;H ATS DEMENTIA (NT)</t>
  </si>
  <si>
    <t>King George V</t>
  </si>
  <si>
    <t>RX24L</t>
  </si>
  <si>
    <t>HW, L&amp;H ATS FUNCTIONAL (AK)</t>
  </si>
  <si>
    <t>Lundy Ward</t>
  </si>
  <si>
    <t>RX25A</t>
  </si>
  <si>
    <t>HW, L&amp;H ATS FUNCTIONAL (MP)</t>
  </si>
  <si>
    <t>RX25G</t>
  </si>
  <si>
    <t>HW, L&amp;H ATS FUNCTIONAL (SA)</t>
  </si>
  <si>
    <t>RX25L</t>
  </si>
  <si>
    <t>HW, L&amp;H ATS FUNCTIONAL (SO)</t>
  </si>
  <si>
    <t>RX2DD</t>
  </si>
  <si>
    <t>HW,L&amp;H ATS FUNCTIONAL(NT)</t>
  </si>
  <si>
    <t>Staples Stroke Unit</t>
  </si>
  <si>
    <t>RX2X6</t>
  </si>
  <si>
    <t>Tarka Ward</t>
  </si>
  <si>
    <t>RX28L</t>
  </si>
  <si>
    <t>IRIS WARD</t>
  </si>
  <si>
    <t>RX2XL</t>
  </si>
  <si>
    <t>South Molton Ward</t>
  </si>
  <si>
    <t>RX2P0</t>
  </si>
  <si>
    <t>LANGLEY GREEN HOSPITAL</t>
  </si>
  <si>
    <t>RX267</t>
  </si>
  <si>
    <t>LARCHWOOD CHILDRENS UNIT</t>
  </si>
  <si>
    <t>Amethyst</t>
  </si>
  <si>
    <t>RX24F</t>
  </si>
  <si>
    <t>LEWES &amp; WEALDEN LDS</t>
  </si>
  <si>
    <t>B2</t>
  </si>
  <si>
    <t>RX2K8</t>
  </si>
  <si>
    <t>LEWES VICTORIA HOSPITAL</t>
  </si>
  <si>
    <t>Blueberry/Holly DPoW</t>
  </si>
  <si>
    <t>RX2E2</t>
  </si>
  <si>
    <t>LILAC WARD</t>
  </si>
  <si>
    <t>HDU DPoW</t>
  </si>
  <si>
    <t>RX269</t>
  </si>
  <si>
    <t>LINWOOD</t>
  </si>
  <si>
    <t>ITU DPoW</t>
  </si>
  <si>
    <t>RX2G0</t>
  </si>
  <si>
    <t>LITTLECOTE CHILDRENS HOME</t>
  </si>
  <si>
    <t>Jasmine &amp; Honeysuckle</t>
  </si>
  <si>
    <t>RX220</t>
  </si>
  <si>
    <t>MARTINS FARM</t>
  </si>
  <si>
    <t>LAUREL WARD DPoW</t>
  </si>
  <si>
    <t>RX2J8</t>
  </si>
  <si>
    <t>MAYFIELD PLACE</t>
  </si>
  <si>
    <t>NICU DPoW</t>
  </si>
  <si>
    <t>RX277</t>
  </si>
  <si>
    <t>MEADOWFIELD</t>
  </si>
  <si>
    <t>Rainforest DPoW</t>
  </si>
  <si>
    <t>RX242</t>
  </si>
  <si>
    <t>MENTAL HEALTH BLOCK, HORSHAM HOSPITAL</t>
  </si>
  <si>
    <t>STROKE UNIT DPoW</t>
  </si>
  <si>
    <t>RX20H</t>
  </si>
  <si>
    <t>MERIDIAN WARD</t>
  </si>
  <si>
    <t>WARD B3 DPoW</t>
  </si>
  <si>
    <t>RX27K</t>
  </si>
  <si>
    <t>MID SUSSEX - LWWDT</t>
  </si>
  <si>
    <t>WARD B4 DPoW</t>
  </si>
  <si>
    <t>RX27P</t>
  </si>
  <si>
    <t>MID SUSSEX ATC (PJ)</t>
  </si>
  <si>
    <t>WARD B6 DPoW</t>
  </si>
  <si>
    <t>RX27N</t>
  </si>
  <si>
    <t>MID SUSSEX ATC (SE)</t>
  </si>
  <si>
    <t>WARD B7 DPoW</t>
  </si>
  <si>
    <t>RX254</t>
  </si>
  <si>
    <t>Ward C1 Glover</t>
  </si>
  <si>
    <t>RX213</t>
  </si>
  <si>
    <t>WARD C2</t>
  </si>
  <si>
    <t>RX2G1</t>
  </si>
  <si>
    <t>MILTON GRANGE</t>
  </si>
  <si>
    <t>WARD C5 DPoW</t>
  </si>
  <si>
    <t>RX2A4</t>
  </si>
  <si>
    <t>MINSTRELS GALLERY</t>
  </si>
  <si>
    <t>WARD C6 DPoW</t>
  </si>
  <si>
    <t>RX2G4</t>
  </si>
  <si>
    <t>MOAT CROFT</t>
  </si>
  <si>
    <t>NRC Nursing Team GDH</t>
  </si>
  <si>
    <t>RX2C3</t>
  </si>
  <si>
    <t>MORTUARY</t>
  </si>
  <si>
    <t>WARD 3 GDH</t>
  </si>
  <si>
    <t>RX2N0</t>
  </si>
  <si>
    <t>MOUNT DENYS</t>
  </si>
  <si>
    <t>WARD 6/7 GDH</t>
  </si>
  <si>
    <t>RX214</t>
  </si>
  <si>
    <t>CCU SGH</t>
  </si>
  <si>
    <t>RX2J9</t>
  </si>
  <si>
    <t>NEWHAVEN HILLRISE DAY HOSPITAL</t>
  </si>
  <si>
    <t>Clinical Decisions Unit</t>
  </si>
  <si>
    <t>RX28P</t>
  </si>
  <si>
    <t>NORTH WEST SUSSEX AOT</t>
  </si>
  <si>
    <t>Disney SGH</t>
  </si>
  <si>
    <t>RX2CQ</t>
  </si>
  <si>
    <t>NORTH WEST SUSSEX MAS</t>
  </si>
  <si>
    <t>ICU SGH</t>
  </si>
  <si>
    <t>RX28M</t>
  </si>
  <si>
    <t>NORTH WESTERN LWWDT</t>
  </si>
  <si>
    <t>NICU  SGH</t>
  </si>
  <si>
    <t>RX223</t>
  </si>
  <si>
    <t>NORTHDOWN</t>
  </si>
  <si>
    <t>Stroke Unit SGH</t>
  </si>
  <si>
    <t>RX28X</t>
  </si>
  <si>
    <t>NWS.CRS &amp; HTT</t>
  </si>
  <si>
    <t>WARD 16 SGH</t>
  </si>
  <si>
    <t>RX2Y7</t>
  </si>
  <si>
    <t>OAK PARK</t>
  </si>
  <si>
    <t>WARD 17 SGH</t>
  </si>
  <si>
    <t>RX26N</t>
  </si>
  <si>
    <t>OAKLANDS WARD</t>
  </si>
  <si>
    <t>WARD 18 SGH</t>
  </si>
  <si>
    <t>RX2C1</t>
  </si>
  <si>
    <t>OLD MILL SQUARE</t>
  </si>
  <si>
    <t>Ward 19/Gynaecology Outpatients SGH</t>
  </si>
  <si>
    <t>RX2T1</t>
  </si>
  <si>
    <t>OLD STEINE (YMCA)</t>
  </si>
  <si>
    <t>WARD 22 SGH</t>
  </si>
  <si>
    <t>RX20X</t>
  </si>
  <si>
    <t>ORCHARD WARD</t>
  </si>
  <si>
    <t>WARD 23 SGH</t>
  </si>
  <si>
    <t>RX291</t>
  </si>
  <si>
    <t>PACK-IT (UNIT 17)</t>
  </si>
  <si>
    <t>WARD 24 SGH</t>
  </si>
  <si>
    <t>RX20K</t>
  </si>
  <si>
    <t>PAVILLION WARD</t>
  </si>
  <si>
    <t>WARD 25 SGH</t>
  </si>
  <si>
    <t>RX2YC</t>
  </si>
  <si>
    <t>Ward 26 SGH</t>
  </si>
  <si>
    <t>RX2YA</t>
  </si>
  <si>
    <t>PRESTON SKREENS</t>
  </si>
  <si>
    <t>Ward 27 SGH</t>
  </si>
  <si>
    <t>RX241</t>
  </si>
  <si>
    <t>PRIMROSE COTTAGES (1&amp;2)</t>
  </si>
  <si>
    <t>WARD 28 SGH</t>
  </si>
  <si>
    <t>RX233</t>
  </si>
  <si>
    <t>BROOKE HOUSE</t>
  </si>
  <si>
    <t>RX2H5</t>
  </si>
  <si>
    <t>PRINTING REHABILITATION UNIT</t>
  </si>
  <si>
    <t>CAMPUS FOR AGEING &amp; VITALITY</t>
  </si>
  <si>
    <t>AKENSIDE</t>
  </si>
  <si>
    <t>RX20G</t>
  </si>
  <si>
    <t>PROMENADE WARD</t>
  </si>
  <si>
    <t>CASTLESIDE</t>
  </si>
  <si>
    <t>RX2Q3</t>
  </si>
  <si>
    <t>ELM HOUSE</t>
  </si>
  <si>
    <t>RX20L</t>
  </si>
  <si>
    <t>REGENCY WARD</t>
  </si>
  <si>
    <t>FERNDENE</t>
  </si>
  <si>
    <t>FRASER HOUSE</t>
  </si>
  <si>
    <t>RX22L</t>
  </si>
  <si>
    <t>REHABILITATION BRIGHTON</t>
  </si>
  <si>
    <t>REDBURN YPU</t>
  </si>
  <si>
    <t>RX2H3</t>
  </si>
  <si>
    <t>ROBOROUGH DAY HOSPITAL</t>
  </si>
  <si>
    <t>STEPHENSON HOUSE</t>
  </si>
  <si>
    <t>RX2E1</t>
  </si>
  <si>
    <t>ROSE WARD</t>
  </si>
  <si>
    <t>HOPEWOOD PARK</t>
  </si>
  <si>
    <t>ALDERVALE - MEADOW VIEW</t>
  </si>
  <si>
    <t>RX2Q5</t>
  </si>
  <si>
    <t>ROSEMARY PARK</t>
  </si>
  <si>
    <t>BECKFIELD - DENE</t>
  </si>
  <si>
    <t>RX259</t>
  </si>
  <si>
    <t>ROTHERFIELD MEWS (1&amp;2)</t>
  </si>
  <si>
    <t>BRIDGEWELL - MILL COTTAGE</t>
  </si>
  <si>
    <t>RX2N2</t>
  </si>
  <si>
    <t>CLEARBROOK - LOWER WILLOWS</t>
  </si>
  <si>
    <t>RX2C0</t>
  </si>
  <si>
    <t>RYE MEMORIAL HOSPITAL</t>
  </si>
  <si>
    <t>LONGVIEW - EAST WILLOWS</t>
  </si>
  <si>
    <t>RX2T8</t>
  </si>
  <si>
    <t>SHOREDRIFT - BEDE 1</t>
  </si>
  <si>
    <t>RX2F2</t>
  </si>
  <si>
    <t>SEAFORD DAY HOSPITAL</t>
  </si>
  <si>
    <t>SPRINGRISE - WEST WILLOWS</t>
  </si>
  <si>
    <t>RX2H0</t>
  </si>
  <si>
    <t>SEASIDE CHILDRENS HOME</t>
  </si>
  <si>
    <t>MONKWEARMOUTH HOSPITAL</t>
  </si>
  <si>
    <t>CLEADON - ROSEWOOD</t>
  </si>
  <si>
    <t>RX2AM</t>
  </si>
  <si>
    <t>SMS E'BOURNE - BUXTED</t>
  </si>
  <si>
    <t>MARSDEN</t>
  </si>
  <si>
    <t>RX2AL</t>
  </si>
  <si>
    <t>SMS E'BOURNE - CHAPEL ST</t>
  </si>
  <si>
    <t>MOWBRAY</t>
  </si>
  <si>
    <t>RX2AH</t>
  </si>
  <si>
    <t>SMS E'BOURNE - GREEN ST</t>
  </si>
  <si>
    <t>ROKER</t>
  </si>
  <si>
    <t>RX2AJ</t>
  </si>
  <si>
    <t>SMS E'BOURNE - SEASIDE</t>
  </si>
  <si>
    <t>NEWCASTLE GENERAL HOSPITAL</t>
  </si>
  <si>
    <t>COLLINGWOOD COURT</t>
  </si>
  <si>
    <t>RX2AK</t>
  </si>
  <si>
    <t>SMS E'BOURNE - ST ANDREWS</t>
  </si>
  <si>
    <t>LOWRY</t>
  </si>
  <si>
    <t>RX2AC</t>
  </si>
  <si>
    <t>SMS HASTINGS - CARISBROOKE</t>
  </si>
  <si>
    <t>RADS AT GIBSIDE</t>
  </si>
  <si>
    <t>RX2AD</t>
  </si>
  <si>
    <t>SMS HASTINGS - COLLINGTON</t>
  </si>
  <si>
    <t>NORTHGATE HOSPITAL SITE</t>
  </si>
  <si>
    <t>KDU CHEVIOT</t>
  </si>
  <si>
    <t>RX2AA</t>
  </si>
  <si>
    <t>SMS HASTINGS - CORNWALLIS</t>
  </si>
  <si>
    <t>KDU LINDISFARNE</t>
  </si>
  <si>
    <t>RX2AT</t>
  </si>
  <si>
    <t>SMS HASTINGS - HOLLINGTON</t>
  </si>
  <si>
    <t>KDU WANSBECK</t>
  </si>
  <si>
    <t>RX2AE</t>
  </si>
  <si>
    <t>SMS HASTINGS - SIDLEY</t>
  </si>
  <si>
    <t>MITFORD</t>
  </si>
  <si>
    <t>RX2AR</t>
  </si>
  <si>
    <t>SMS HASTINGS - SILVER</t>
  </si>
  <si>
    <t>TWEED UNIT</t>
  </si>
  <si>
    <t>RX275</t>
  </si>
  <si>
    <t>SOUTHDOWN</t>
  </si>
  <si>
    <t>TYNE UNIT</t>
  </si>
  <si>
    <t>RX226</t>
  </si>
  <si>
    <t>REGIONAL EATING DISORDERS</t>
  </si>
  <si>
    <t>WARD 31A</t>
  </si>
  <si>
    <t>RX270</t>
  </si>
  <si>
    <t>SPRINGVALE CMHC (EAST GRINSTEAD)</t>
  </si>
  <si>
    <t>ROSE LODGE</t>
  </si>
  <si>
    <t>RX2M7</t>
  </si>
  <si>
    <t>ST PETERS PLACE</t>
  </si>
  <si>
    <t>ST GEORGES HOSPITAL SITE (MORPETH)</t>
  </si>
  <si>
    <t>ALNMOUTH</t>
  </si>
  <si>
    <t>RX2YR</t>
  </si>
  <si>
    <t>BEADNELL</t>
  </si>
  <si>
    <t>RX209</t>
  </si>
  <si>
    <t>STOWFORD</t>
  </si>
  <si>
    <t>BLUEBELL COURT</t>
  </si>
  <si>
    <t>RX2G8</t>
  </si>
  <si>
    <t>STURTON PLACE</t>
  </si>
  <si>
    <t>EMBLETON</t>
  </si>
  <si>
    <t>RX271</t>
  </si>
  <si>
    <t>SUMMERFOLD CMHC (BURGESS HILL)</t>
  </si>
  <si>
    <t>HAUXLEY</t>
  </si>
  <si>
    <t>RX2Q8</t>
  </si>
  <si>
    <t>SUSSEX BEACON</t>
  </si>
  <si>
    <t>KINNERSLEY</t>
  </si>
  <si>
    <t>RX2Q9</t>
  </si>
  <si>
    <t>SUSSEX CARE</t>
  </si>
  <si>
    <t>NEWTON</t>
  </si>
  <si>
    <t>RX217</t>
  </si>
  <si>
    <t>TAKE TWO</t>
  </si>
  <si>
    <t>WARKWORTH</t>
  </si>
  <si>
    <t>RX2J0</t>
  </si>
  <si>
    <t>TEASEL CHILDRENS HOME</t>
  </si>
  <si>
    <t>WOODHORN</t>
  </si>
  <si>
    <t>RX2H4</t>
  </si>
  <si>
    <t>THE BOURNE</t>
  </si>
  <si>
    <t>ST NICHOLAS HOSPITAL (NEWCASTLE UPON TYNE)</t>
  </si>
  <si>
    <t>AIDAN</t>
  </si>
  <si>
    <t>RX2Y5</t>
  </si>
  <si>
    <t>ASHBY</t>
  </si>
  <si>
    <t>RX2H9</t>
  </si>
  <si>
    <t>BEDE</t>
  </si>
  <si>
    <t>RX2K4</t>
  </si>
  <si>
    <t>THE CHAPEL (HELLINGLY SITE)</t>
  </si>
  <si>
    <t>CUTHBERT</t>
  </si>
  <si>
    <t>RX278</t>
  </si>
  <si>
    <t>THE COTTAGE - HORSHAM HOSPITAL</t>
  </si>
  <si>
    <t>LENNOX</t>
  </si>
  <si>
    <t>RX2K5</t>
  </si>
  <si>
    <t>THE CRECHE</t>
  </si>
  <si>
    <t>OSWIN</t>
  </si>
  <si>
    <t>RX2C4</t>
  </si>
  <si>
    <t>THE CYGNETS NURSERY</t>
  </si>
  <si>
    <t>WILLOW VIEW</t>
  </si>
  <si>
    <t>RX2R1</t>
  </si>
  <si>
    <t>THE FIELDINGS</t>
  </si>
  <si>
    <t>TRANWELL UNIT</t>
  </si>
  <si>
    <t>FELLSIDE</t>
  </si>
  <si>
    <t>RX2L5</t>
  </si>
  <si>
    <t>LAMESLEY</t>
  </si>
  <si>
    <t>RX2R2</t>
  </si>
  <si>
    <t>WALKERGATE PARK HOSPITAL</t>
  </si>
  <si>
    <t>WALKERGATE WARD 1</t>
  </si>
  <si>
    <t>RX240</t>
  </si>
  <si>
    <t>THE HAROLD KIDD UNIT</t>
  </si>
  <si>
    <t>WALKERGATE WARD 2</t>
  </si>
  <si>
    <t>RX274</t>
  </si>
  <si>
    <t>THE LARCHES</t>
  </si>
  <si>
    <t>WALKERGATE WARD 3</t>
  </si>
  <si>
    <t>RX2E3</t>
  </si>
  <si>
    <t>THE MERTON</t>
  </si>
  <si>
    <t>WALKERGATE WARD 4</t>
  </si>
  <si>
    <t>RX253</t>
  </si>
  <si>
    <t>THE PEARSON UNIT, MIDHURST COMMUNITY HOSPITAL</t>
  </si>
  <si>
    <t>ALNW01</t>
  </si>
  <si>
    <t>RX252</t>
  </si>
  <si>
    <t>THE RICHARD HOTHAM UNIT</t>
  </si>
  <si>
    <t>BERW01</t>
  </si>
  <si>
    <t>RX2A6</t>
  </si>
  <si>
    <t>THE SALTINGS</t>
  </si>
  <si>
    <t>BLYT02</t>
  </si>
  <si>
    <t>RX2D0</t>
  </si>
  <si>
    <t>THE SANCTUARY</t>
  </si>
  <si>
    <t>HALTHALT</t>
  </si>
  <si>
    <t>RX2E5</t>
  </si>
  <si>
    <t>THE SCOTT UNIT &amp; PAEDIATRIC DEVELOPMENT UNIT</t>
  </si>
  <si>
    <t>HEXH02</t>
  </si>
  <si>
    <t>RX286</t>
  </si>
  <si>
    <t>THE SUMMIT</t>
  </si>
  <si>
    <t>HEXH03</t>
  </si>
  <si>
    <t>RX244</t>
  </si>
  <si>
    <t>THE WEALD DAY HOSPITAL</t>
  </si>
  <si>
    <t>HEXH04</t>
  </si>
  <si>
    <t>RX22N</t>
  </si>
  <si>
    <t>TRIAGE BRIGHTON</t>
  </si>
  <si>
    <t>HEXHMAT</t>
  </si>
  <si>
    <t>RX2W0</t>
  </si>
  <si>
    <t>UNIT 5 CIGNETS</t>
  </si>
  <si>
    <t>NTGH07</t>
  </si>
  <si>
    <t>RX2T6</t>
  </si>
  <si>
    <t>VANTAGE POINT</t>
  </si>
  <si>
    <t>NTGH08</t>
  </si>
  <si>
    <t>RX234</t>
  </si>
  <si>
    <t>VILLA WARD &amp; DOWNSVIEW</t>
  </si>
  <si>
    <t>NTGH12</t>
  </si>
  <si>
    <t>RX2DG</t>
  </si>
  <si>
    <t>W. SUSSEX MAS SOUTH (GB)</t>
  </si>
  <si>
    <t>NTGH15</t>
  </si>
  <si>
    <t>RX29P</t>
  </si>
  <si>
    <t>W. SX. YOUNG PERSONS SMT</t>
  </si>
  <si>
    <t>NTGH18</t>
  </si>
  <si>
    <t>RX249</t>
  </si>
  <si>
    <t>WARNINGLID DAY HOSPITAL</t>
  </si>
  <si>
    <t>NTGH20</t>
  </si>
  <si>
    <t>RX21P</t>
  </si>
  <si>
    <t>WEST B&amp;H DEMENTIA ATS</t>
  </si>
  <si>
    <t>NTGH21</t>
  </si>
  <si>
    <t>RX2DE</t>
  </si>
  <si>
    <t>WEST SUSSEX DCS WEST</t>
  </si>
  <si>
    <t>NTGH22</t>
  </si>
  <si>
    <t>RX27T</t>
  </si>
  <si>
    <t>WEST SUSSEX EIS NORTH</t>
  </si>
  <si>
    <t>NTGH23</t>
  </si>
  <si>
    <t>RX26C</t>
  </si>
  <si>
    <t>WEST SUSSEX EIS WEST</t>
  </si>
  <si>
    <t>NTGH24</t>
  </si>
  <si>
    <t>RX2CT</t>
  </si>
  <si>
    <t>WEST SUSSEX MAS SOUTH</t>
  </si>
  <si>
    <t>NTGHPCU</t>
  </si>
  <si>
    <t>RX2CV</t>
  </si>
  <si>
    <t>WEST SUSSEX MAS WEST</t>
  </si>
  <si>
    <t>NSEC01</t>
  </si>
  <si>
    <t>RX2DH</t>
  </si>
  <si>
    <t>WESTERN SUSSEX ATS (AC)</t>
  </si>
  <si>
    <t>NSEC03</t>
  </si>
  <si>
    <t>RX26Q</t>
  </si>
  <si>
    <t>WESTERN SUSSEX ATS (AW)</t>
  </si>
  <si>
    <t>NSEC04</t>
  </si>
  <si>
    <t>RX26W</t>
  </si>
  <si>
    <t>WESTERN SUSSEX ATS (BQ)</t>
  </si>
  <si>
    <t>NSEC09</t>
  </si>
  <si>
    <t>RX2DK</t>
  </si>
  <si>
    <t>WESTERN SUSSEX ATS (GK)</t>
  </si>
  <si>
    <t>NSEC10</t>
  </si>
  <si>
    <t>RX26X</t>
  </si>
  <si>
    <t>WESTERN SUSSEX ATS (JS)</t>
  </si>
  <si>
    <t>NSEC12</t>
  </si>
  <si>
    <t>RX26R</t>
  </si>
  <si>
    <t>WESTERN SUSSEX ATS (MB)</t>
  </si>
  <si>
    <t>NSEC15</t>
  </si>
  <si>
    <t>RX26T</t>
  </si>
  <si>
    <t>WESTERN SUSSEX ATS (SA)</t>
  </si>
  <si>
    <t>NSEC16</t>
  </si>
  <si>
    <t>RX26J</t>
  </si>
  <si>
    <t>WESTERN SUSSEX LWWD (AC)</t>
  </si>
  <si>
    <t>NSECCAU</t>
  </si>
  <si>
    <t>RX26M</t>
  </si>
  <si>
    <t>WESTERN SUSSEX LWWD (TC)</t>
  </si>
  <si>
    <t>NSECCRIT</t>
  </si>
  <si>
    <t>RX2L6</t>
  </si>
  <si>
    <t>NSECDEL</t>
  </si>
  <si>
    <t>RX23M</t>
  </si>
  <si>
    <t>WOODLANDS WARD</t>
  </si>
  <si>
    <t>NSECHASU</t>
  </si>
  <si>
    <t>RX2H8</t>
  </si>
  <si>
    <t>NSECSCBU</t>
  </si>
  <si>
    <t>RX2K7</t>
  </si>
  <si>
    <t>WOODSIDE ANNEXE</t>
  </si>
  <si>
    <t>WANS01</t>
  </si>
  <si>
    <t>RX2N1</t>
  </si>
  <si>
    <t>WANS02</t>
  </si>
  <si>
    <t>RX2R8</t>
  </si>
  <si>
    <t>YASMIN BYSIDE COMFORT</t>
  </si>
  <si>
    <t>WANS04</t>
  </si>
  <si>
    <t>RX2R9</t>
  </si>
  <si>
    <t>WANS05</t>
  </si>
  <si>
    <t>RX3XK</t>
  </si>
  <si>
    <t>ABDALE HOUSE - COMMUNITY UNIT</t>
  </si>
  <si>
    <t>RX3</t>
  </si>
  <si>
    <t>WANS08</t>
  </si>
  <si>
    <t>RX33V</t>
  </si>
  <si>
    <t>ACOMB GABLES (ACOMB GARTH)</t>
  </si>
  <si>
    <t>WANS09</t>
  </si>
  <si>
    <t>RX368</t>
  </si>
  <si>
    <t>ADT NORTH</t>
  </si>
  <si>
    <t>WANS10</t>
  </si>
  <si>
    <t>RX3TL</t>
  </si>
  <si>
    <t>AFFECTIVE - FOXRUSH</t>
  </si>
  <si>
    <t>WANS11A</t>
  </si>
  <si>
    <t>RX3PL</t>
  </si>
  <si>
    <t>ASTBURY</t>
  </si>
  <si>
    <t>WANS11B</t>
  </si>
  <si>
    <t>RX3AT</t>
  </si>
  <si>
    <t>AUCKLAND PARK HOSPITAL</t>
  </si>
  <si>
    <t>WANSPCU</t>
  </si>
  <si>
    <t>RX3FC</t>
  </si>
  <si>
    <t>AYSGARTH</t>
  </si>
  <si>
    <t>Adult Cardiac Unit</t>
  </si>
  <si>
    <t>RX3NT</t>
  </si>
  <si>
    <t>BANKFIELDS COURT ADMIN UNIT</t>
  </si>
  <si>
    <t>Barclay</t>
  </si>
  <si>
    <t>RX3FN</t>
  </si>
  <si>
    <t>BANKFIELDS COURT THE LODGE</t>
  </si>
  <si>
    <t>Beeston</t>
  </si>
  <si>
    <t>RX3JE</t>
  </si>
  <si>
    <t>BANKFIELDS COURT UNIT 1</t>
  </si>
  <si>
    <t>Berman 1</t>
  </si>
  <si>
    <t>RX3NP</t>
  </si>
  <si>
    <t>BANKFIELDS COURT UNIT 2</t>
  </si>
  <si>
    <t>Berman 2</t>
  </si>
  <si>
    <t>RX3NQ</t>
  </si>
  <si>
    <t>BANKFIELDS COURT UNIT 3</t>
  </si>
  <si>
    <t>Bonington</t>
  </si>
  <si>
    <t>RX3NR</t>
  </si>
  <si>
    <t>BANKFIELDS COURT UNIT 4</t>
  </si>
  <si>
    <t>Bramley</t>
  </si>
  <si>
    <t>RX350</t>
  </si>
  <si>
    <t>C &amp; YPS 1</t>
  </si>
  <si>
    <t>RX354</t>
  </si>
  <si>
    <t>C &amp; YPS 2</t>
  </si>
  <si>
    <t>Cardiac Intensive Care Unit</t>
  </si>
  <si>
    <t>RX358</t>
  </si>
  <si>
    <t>C &amp; YPS CLS</t>
  </si>
  <si>
    <t>Carrel</t>
  </si>
  <si>
    <t>RX30N</t>
  </si>
  <si>
    <t>CAMPHILL VILLAGE TRUST</t>
  </si>
  <si>
    <t>CAS Loxley</t>
  </si>
  <si>
    <t>RX30C</t>
  </si>
  <si>
    <t>CENTENARY SUITE</t>
  </si>
  <si>
    <t>Critical Care City</t>
  </si>
  <si>
    <t>RX35E</t>
  </si>
  <si>
    <t>CHERRY TREE HOUSE COMMUNITY</t>
  </si>
  <si>
    <t>Cystic Fibrosis Unit.</t>
  </si>
  <si>
    <t>RX31A</t>
  </si>
  <si>
    <t>CHILDRENS &amp; YOUNG PEOPLES(2)</t>
  </si>
  <si>
    <t>Edward 2</t>
  </si>
  <si>
    <t>RX31C</t>
  </si>
  <si>
    <t>CHILDRENS &amp; YOUNG PEOPLES(3)</t>
  </si>
  <si>
    <t>Fleming</t>
  </si>
  <si>
    <t>RX30H</t>
  </si>
  <si>
    <t>COATHAM MEMORIAL HALL</t>
  </si>
  <si>
    <t>RX3EY</t>
  </si>
  <si>
    <t>CROSS LANE HOSPITAL AYCKBOURN</t>
  </si>
  <si>
    <t>Fraser</t>
  </si>
  <si>
    <t>RX3MV</t>
  </si>
  <si>
    <t>CROSS LANE HOSPITAL ROWAN LEA</t>
  </si>
  <si>
    <t>Gervis Pearson</t>
  </si>
  <si>
    <t>RX3TD</t>
  </si>
  <si>
    <t>CYPS - NORTH YORKSHIRE 1</t>
  </si>
  <si>
    <t>Gillies</t>
  </si>
  <si>
    <t>RX3TE</t>
  </si>
  <si>
    <t>CYPS - NORTH YORKSHIRE 2</t>
  </si>
  <si>
    <t>Harvey 1</t>
  </si>
  <si>
    <t>RX3EA</t>
  </si>
  <si>
    <t>DARLINGTON MEMORIAL ROWAN BUILDING</t>
  </si>
  <si>
    <t>Harvey 2</t>
  </si>
  <si>
    <t>RX3AE</t>
  </si>
  <si>
    <t>EARLSTON HOUSE</t>
  </si>
  <si>
    <t>Hayward House</t>
  </si>
  <si>
    <t>RX3LR</t>
  </si>
  <si>
    <t>Hogarth</t>
  </si>
  <si>
    <t>RX3WM</t>
  </si>
  <si>
    <t>EATING DISORDERS OP</t>
  </si>
  <si>
    <t>Labour Suite City</t>
  </si>
  <si>
    <t>RX3LY</t>
  </si>
  <si>
    <t>EDEN HILL</t>
  </si>
  <si>
    <t>RX371</t>
  </si>
  <si>
    <t>EIP (NP)</t>
  </si>
  <si>
    <t>Linden Lodge</t>
  </si>
  <si>
    <t>RX3RE</t>
  </si>
  <si>
    <t>ESTON &amp; EAST CLEVELAND OLD AGE PSYCH</t>
  </si>
  <si>
    <t>Loxley Ward</t>
  </si>
  <si>
    <t>RX3TF</t>
  </si>
  <si>
    <t>FORENSIC LD</t>
  </si>
  <si>
    <t>RX3FQ</t>
  </si>
  <si>
    <t>FOXRUSH AFFECTIVE DISORDER</t>
  </si>
  <si>
    <t>Neonatal CITY</t>
  </si>
  <si>
    <t>RX3JA</t>
  </si>
  <si>
    <t>Newell</t>
  </si>
  <si>
    <t>RX30D</t>
  </si>
  <si>
    <t>GEORGE HARDWICK FOUNDATION</t>
  </si>
  <si>
    <t>Nightingale 2</t>
  </si>
  <si>
    <t>RX3A1</t>
  </si>
  <si>
    <t>GOODALL (NP)</t>
  </si>
  <si>
    <t>Oxton</t>
  </si>
  <si>
    <t>RX3MQ</t>
  </si>
  <si>
    <t>GROUND FLOOR</t>
  </si>
  <si>
    <t>Papplewick</t>
  </si>
  <si>
    <t>RX3LQ</t>
  </si>
  <si>
    <t>GUISBOROUGH GENERAL HOSPITAL</t>
  </si>
  <si>
    <t>Patience 1</t>
  </si>
  <si>
    <t>RX3RC</t>
  </si>
  <si>
    <t>H/POOL LD CHILDRENS SERV</t>
  </si>
  <si>
    <t>RAU</t>
  </si>
  <si>
    <t>RX3TJ</t>
  </si>
  <si>
    <t>HARROGATE IHTT</t>
  </si>
  <si>
    <t>Southwell</t>
  </si>
  <si>
    <t>RX31H</t>
  </si>
  <si>
    <t>HARTLEPOOL CARERS ASSOCIATION</t>
  </si>
  <si>
    <t>Specialist Receiving Unit</t>
  </si>
  <si>
    <t>RX3FV</t>
  </si>
  <si>
    <t>KILTON VIEW</t>
  </si>
  <si>
    <t>Toghill Ward</t>
  </si>
  <si>
    <t>RX3CL</t>
  </si>
  <si>
    <t>LANCHESTER ROAD HOSPITAL</t>
  </si>
  <si>
    <t>Winifred 2</t>
  </si>
  <si>
    <t>RX381</t>
  </si>
  <si>
    <t>LD - NORTH</t>
  </si>
  <si>
    <t>A23</t>
  </si>
  <si>
    <t>RX382</t>
  </si>
  <si>
    <t>LD - SOUTH</t>
  </si>
  <si>
    <t>Advanced Respiratory Care Unit</t>
  </si>
  <si>
    <t>RX388</t>
  </si>
  <si>
    <t>LD NORTH (1)</t>
  </si>
  <si>
    <t>AICU-Adult Critical Care</t>
  </si>
  <si>
    <t>RX389</t>
  </si>
  <si>
    <t>LD NORTH (2)</t>
  </si>
  <si>
    <t>B26</t>
  </si>
  <si>
    <t>RX390</t>
  </si>
  <si>
    <t>LD NORTH (3)</t>
  </si>
  <si>
    <t>B3 AMU</t>
  </si>
  <si>
    <t>RX361</t>
  </si>
  <si>
    <t>LD SOUTH 2</t>
  </si>
  <si>
    <t>B47</t>
  </si>
  <si>
    <t>RX3VY</t>
  </si>
  <si>
    <t>LUNEDALE</t>
  </si>
  <si>
    <t>B48</t>
  </si>
  <si>
    <t>RX3NJ</t>
  </si>
  <si>
    <t>LUSTRUM VALE</t>
  </si>
  <si>
    <t>B49</t>
  </si>
  <si>
    <t>RX3VV</t>
  </si>
  <si>
    <t>LUSTRUM VALE MHSOP NMP</t>
  </si>
  <si>
    <t>C25</t>
  </si>
  <si>
    <t>RX31L</t>
  </si>
  <si>
    <t>M'BRO MHSOP 3 NMP</t>
  </si>
  <si>
    <t>RX3RF</t>
  </si>
  <si>
    <t>M'BRO MHSOP SECTOR 2</t>
  </si>
  <si>
    <t>RX33Y</t>
  </si>
  <si>
    <t>MEADOWFIELDS COMMUNITY UNIT - AKA NELSON COURT CUE</t>
  </si>
  <si>
    <t>RX3XX</t>
  </si>
  <si>
    <t>MENTAL HEALTH UNIT - FRIARAGE HOSPITAL</t>
  </si>
  <si>
    <t>RX3A8</t>
  </si>
  <si>
    <t>MHSOP - APK NP 2</t>
  </si>
  <si>
    <t>RX3RW</t>
  </si>
  <si>
    <t>MHSOP - NORTH YORKSHIRE 1</t>
  </si>
  <si>
    <t>C51</t>
  </si>
  <si>
    <t>RX3RX</t>
  </si>
  <si>
    <t>MHSOP - NORTH YORKSHIRE 2</t>
  </si>
  <si>
    <t>C52</t>
  </si>
  <si>
    <t>RX3RY</t>
  </si>
  <si>
    <t>MHSOP - NORTH YORKSHIRE 3</t>
  </si>
  <si>
    <t>C53</t>
  </si>
  <si>
    <t>RX3A3</t>
  </si>
  <si>
    <t>MHSOP AP NP</t>
  </si>
  <si>
    <t>C54</t>
  </si>
  <si>
    <t>RX3A4</t>
  </si>
  <si>
    <t>MHSOP APK NP</t>
  </si>
  <si>
    <t>RX3A2</t>
  </si>
  <si>
    <t>MHSOP LR (NP)</t>
  </si>
  <si>
    <t>Childrens Assessment Unit</t>
  </si>
  <si>
    <t>RX3XF</t>
  </si>
  <si>
    <t>MHSOP M'BRO 1 NMP</t>
  </si>
  <si>
    <t>RX3XG</t>
  </si>
  <si>
    <t>MHSOP M'BRO 2 NMP</t>
  </si>
  <si>
    <t>D11</t>
  </si>
  <si>
    <t>RX357</t>
  </si>
  <si>
    <t>MHSOP NP</t>
  </si>
  <si>
    <t>D33</t>
  </si>
  <si>
    <t>RX3A0</t>
  </si>
  <si>
    <t>MHSOP SB (NP)</t>
  </si>
  <si>
    <t>D34</t>
  </si>
  <si>
    <t>RX3RQ</t>
  </si>
  <si>
    <t>NMP - FOXRUSH</t>
  </si>
  <si>
    <t>D35</t>
  </si>
  <si>
    <t>RX3TN</t>
  </si>
  <si>
    <t>NMP - H'POOL AFF &amp; PSYCH</t>
  </si>
  <si>
    <t>D55 Level One Unit</t>
  </si>
  <si>
    <t>RX31M</t>
  </si>
  <si>
    <t>NMP - LD H'GATE</t>
  </si>
  <si>
    <t>D57</t>
  </si>
  <si>
    <t>RX31K</t>
  </si>
  <si>
    <t>NMP - MHSOP H'GATE</t>
  </si>
  <si>
    <t>D58</t>
  </si>
  <si>
    <t>RX31Q</t>
  </si>
  <si>
    <t>NMP - MHSOP STOCKTON</t>
  </si>
  <si>
    <t>RX3VJ</t>
  </si>
  <si>
    <t>NMP EASINGTON</t>
  </si>
  <si>
    <t>E12</t>
  </si>
  <si>
    <t>RX3XE</t>
  </si>
  <si>
    <t>NMP LAKESIDE AFF DIS</t>
  </si>
  <si>
    <t>E14</t>
  </si>
  <si>
    <t>RX3WL</t>
  </si>
  <si>
    <t>NMP MHSOP HARTLEPOOL</t>
  </si>
  <si>
    <t>E15</t>
  </si>
  <si>
    <t>RX3TK</t>
  </si>
  <si>
    <t>NMP PARKSIDE PSYCHOSIS</t>
  </si>
  <si>
    <t>E16</t>
  </si>
  <si>
    <t>RX31E</t>
  </si>
  <si>
    <t>NMP STOCKTON AFFECTIVE DISORDERS</t>
  </si>
  <si>
    <t>E17</t>
  </si>
  <si>
    <t>RX3A5</t>
  </si>
  <si>
    <t>NORTH END NP</t>
  </si>
  <si>
    <t>F18</t>
  </si>
  <si>
    <t>RX359</t>
  </si>
  <si>
    <t>NP PETERLEE HC</t>
  </si>
  <si>
    <t>F19</t>
  </si>
  <si>
    <t>RX33W</t>
  </si>
  <si>
    <t>F20</t>
  </si>
  <si>
    <t>RX3KN</t>
  </si>
  <si>
    <t>OAKWOOD UNIT</t>
  </si>
  <si>
    <t>F21</t>
  </si>
  <si>
    <t>RX3RA</t>
  </si>
  <si>
    <t>OLD AGE PSYCH</t>
  </si>
  <si>
    <t>F22/CNU</t>
  </si>
  <si>
    <t>RX3PV</t>
  </si>
  <si>
    <t>PARK HOUSE</t>
  </si>
  <si>
    <t>Labour Suite QMC</t>
  </si>
  <si>
    <t>RX30P</t>
  </si>
  <si>
    <t>PARK VIEW</t>
  </si>
  <si>
    <t>Neonatal QMC</t>
  </si>
  <si>
    <t>RX3KR</t>
  </si>
  <si>
    <t>PARKSIDE BILLINGHAM</t>
  </si>
  <si>
    <t>Neuro &amp; Spinal Post Operative Unit</t>
  </si>
  <si>
    <t>RX3FG</t>
  </si>
  <si>
    <t>PARKSIDE MIDDLESBROUGH</t>
  </si>
  <si>
    <t>Paeds Neuro Ward</t>
  </si>
  <si>
    <t>RX3VM</t>
  </si>
  <si>
    <t>PARKSIDE PSYCHOSIS NMP</t>
  </si>
  <si>
    <t>Paeds Oncology Ward</t>
  </si>
  <si>
    <t>RX34L</t>
  </si>
  <si>
    <t>PEPPERMILL COURT COMMUNITY UNIT</t>
  </si>
  <si>
    <t>PHDU&amp;PICU</t>
  </si>
  <si>
    <t>RX3QP</t>
  </si>
  <si>
    <t>Cannock</t>
  </si>
  <si>
    <t>RX352</t>
  </si>
  <si>
    <t>POA</t>
  </si>
  <si>
    <t>RX314</t>
  </si>
  <si>
    <t>POA - CLS BL UNIT</t>
  </si>
  <si>
    <t>Foxton (was Helvellyn)</t>
  </si>
  <si>
    <t>RX319</t>
  </si>
  <si>
    <t>POA - DARLINGTON WEST PARK 1</t>
  </si>
  <si>
    <t>RX320</t>
  </si>
  <si>
    <t>POA - DARLINGTON WEST PARK 2</t>
  </si>
  <si>
    <t>RX317</t>
  </si>
  <si>
    <t>POA - DDALES APARK 1</t>
  </si>
  <si>
    <t>Tamar</t>
  </si>
  <si>
    <t>RX318</t>
  </si>
  <si>
    <t>POA - DDALES APARK 2</t>
  </si>
  <si>
    <t>Thornton (was Snowdon)</t>
  </si>
  <si>
    <t>RX312</t>
  </si>
  <si>
    <t>POA - DERWENTSIDE CH 1</t>
  </si>
  <si>
    <t>RX313</t>
  </si>
  <si>
    <t>POA - DERWENTSIDE CH 2</t>
  </si>
  <si>
    <t>B1</t>
  </si>
  <si>
    <t>RX315</t>
  </si>
  <si>
    <t>POA - DURHAM BL UNIT</t>
  </si>
  <si>
    <t>RX316</t>
  </si>
  <si>
    <t>POA - SEDGEFIELD</t>
  </si>
  <si>
    <t>RX3GG</t>
  </si>
  <si>
    <t>PRECRIBING MIDDLESBROUGH OLD AGE PSYCH</t>
  </si>
  <si>
    <t>Orion Unit</t>
  </si>
  <si>
    <t>RX3AD</t>
  </si>
  <si>
    <t>PRIMROSE LODGE</t>
  </si>
  <si>
    <t>Redwood 1</t>
  </si>
  <si>
    <t>RX3VT</t>
  </si>
  <si>
    <t>REDCAR AND CLEVELAND PSYCHOSIS NMP</t>
  </si>
  <si>
    <t>Redwood 2</t>
  </si>
  <si>
    <t>RX3YQ</t>
  </si>
  <si>
    <t>Rowan 1</t>
  </si>
  <si>
    <t>RX33A</t>
  </si>
  <si>
    <t>ROSEBERRY PARK HOSPITAL</t>
  </si>
  <si>
    <t>Rowan 2</t>
  </si>
  <si>
    <t>RX3NH</t>
  </si>
  <si>
    <t>SANDWELL PARK</t>
  </si>
  <si>
    <t>Silver Birch</t>
  </si>
  <si>
    <t>RX3YA</t>
  </si>
  <si>
    <t>SCARBOROUGH HOSPITAL</t>
  </si>
  <si>
    <t>RX3YC</t>
  </si>
  <si>
    <t>SHARROW VIEW</t>
  </si>
  <si>
    <t>Green Haven</t>
  </si>
  <si>
    <t>RX3AF</t>
  </si>
  <si>
    <t>SHILDON COMMUNITY EXTENDED CARE UNIT</t>
  </si>
  <si>
    <t>Hercules PICU</t>
  </si>
  <si>
    <t>RX3NN</t>
  </si>
  <si>
    <t>SHOTLEY BRIDGE GROUND FLOOR FLAT</t>
  </si>
  <si>
    <t>Pegasus</t>
  </si>
  <si>
    <t>RX3YG</t>
  </si>
  <si>
    <t>SKIPTON HOSPITAL</t>
  </si>
  <si>
    <t>RX3VH</t>
  </si>
  <si>
    <t>SMS STOCKTON</t>
  </si>
  <si>
    <t>RX3KW</t>
  </si>
  <si>
    <t>SPRINGWOOD</t>
  </si>
  <si>
    <t>CASTLE</t>
  </si>
  <si>
    <t>RX3QW</t>
  </si>
  <si>
    <t>ST HILDA'S HALL</t>
  </si>
  <si>
    <t>FOREST</t>
  </si>
  <si>
    <t>RX302</t>
  </si>
  <si>
    <t>TEES, ESK WEAR VALLEY NHS TRUST (TEES)</t>
  </si>
  <si>
    <t>JOHN PROCTOR</t>
  </si>
  <si>
    <t>RX301</t>
  </si>
  <si>
    <t>TEES, ESK, WEAR VALLEY NHS TRUST (DURHAM)</t>
  </si>
  <si>
    <t>Alexander House</t>
  </si>
  <si>
    <t>RX386</t>
  </si>
  <si>
    <t>TERTIARY PSYCHOSIS 2</t>
  </si>
  <si>
    <t>Bracken House</t>
  </si>
  <si>
    <t>RX3LL</t>
  </si>
  <si>
    <t>THE ANCHORAGE</t>
  </si>
  <si>
    <t>RX3YE</t>
  </si>
  <si>
    <t>THE BRIARY UNIT</t>
  </si>
  <si>
    <t>RX3NK</t>
  </si>
  <si>
    <t>THE DALES</t>
  </si>
  <si>
    <t>Lucy Wade</t>
  </si>
  <si>
    <t>RX3LW</t>
  </si>
  <si>
    <t>Orchid</t>
  </si>
  <si>
    <t>RX3PE</t>
  </si>
  <si>
    <t>THE FRIARAGE</t>
  </si>
  <si>
    <t>CHILDRENS DEVELOPMENT CENTRE</t>
  </si>
  <si>
    <t>RX3VF</t>
  </si>
  <si>
    <t>THE GATE</t>
  </si>
  <si>
    <t>Adwick Ward</t>
  </si>
  <si>
    <t>RX303</t>
  </si>
  <si>
    <t>Aintree Ward</t>
  </si>
  <si>
    <t>RX3QX</t>
  </si>
  <si>
    <t>Alford Ward</t>
  </si>
  <si>
    <t>RX3QD</t>
  </si>
  <si>
    <t>RX3VE</t>
  </si>
  <si>
    <t>Bonnard Ward</t>
  </si>
  <si>
    <t>RX3YK</t>
  </si>
  <si>
    <t>THE ORCHARDS DAY HOSPITAL</t>
  </si>
  <si>
    <t>Brecon Ward</t>
  </si>
  <si>
    <t>RX3PT</t>
  </si>
  <si>
    <t>THE RIDINGS</t>
  </si>
  <si>
    <t>Burne Ward</t>
  </si>
  <si>
    <t>RX3HK</t>
  </si>
  <si>
    <t>THE WILLOWS NH</t>
  </si>
  <si>
    <t>Cambridge Ward (was Juniper)</t>
  </si>
  <si>
    <t>RX3LE</t>
  </si>
  <si>
    <t>TRAFALGAR SQUARE</t>
  </si>
  <si>
    <t>Canterbury Ward (was Firs)</t>
  </si>
  <si>
    <t>RX3RJ</t>
  </si>
  <si>
    <t>UNIT 1</t>
  </si>
  <si>
    <t>Cheltenham Ward (was Newmarket)</t>
  </si>
  <si>
    <t>RX3EW</t>
  </si>
  <si>
    <t>Cheviot Ward</t>
  </si>
  <si>
    <t>RX3EP</t>
  </si>
  <si>
    <t>Coral Ward (was Emerald ICU)</t>
  </si>
  <si>
    <t>RX3FA</t>
  </si>
  <si>
    <t>Cotswold Ward</t>
  </si>
  <si>
    <t>RX3MF</t>
  </si>
  <si>
    <t>UNIVERSITY HOSPITAL OF NORTH TEES MENTAL HEALTH UNIT</t>
  </si>
  <si>
    <t>Eden Ward (was Erskine)</t>
  </si>
  <si>
    <t>RX3LF</t>
  </si>
  <si>
    <t>WEST LANE HOSPITAL</t>
  </si>
  <si>
    <t>RX3GV</t>
  </si>
  <si>
    <t>WEST LANE HOSPITAL WESTWOOD CENTRE</t>
  </si>
  <si>
    <t>Erskine Ward (was Anston)</t>
  </si>
  <si>
    <t>RX3MM</t>
  </si>
  <si>
    <t>Grampian Ward</t>
  </si>
  <si>
    <t>RX3RN</t>
  </si>
  <si>
    <t>WHITBY &amp; MALTON MHSOP</t>
  </si>
  <si>
    <t>Hambleton Ward</t>
  </si>
  <si>
    <t>RX34T</t>
  </si>
  <si>
    <t xml:space="preserve">WHITE HORSE VIEW </t>
  </si>
  <si>
    <t>RX304</t>
  </si>
  <si>
    <t>WOLFSON RESEARCH INSTITUTE</t>
  </si>
  <si>
    <t>Kempton Ward</t>
  </si>
  <si>
    <t>RX34X</t>
  </si>
  <si>
    <t>Malvern Ward</t>
  </si>
  <si>
    <t>RX401</t>
  </si>
  <si>
    <t>ACACIA HOUSE (ASHINGTON)</t>
  </si>
  <si>
    <t>RX4</t>
  </si>
  <si>
    <t>Newmarket Ward (was Cheltenham)</t>
  </si>
  <si>
    <t>RX4DT</t>
  </si>
  <si>
    <t>ACUTE PSYCH - TYNEDALE</t>
  </si>
  <si>
    <t>Quantock Ward</t>
  </si>
  <si>
    <t>RX4DN</t>
  </si>
  <si>
    <t>ACUTE PSYCH, MORPETH / WANSBECK</t>
  </si>
  <si>
    <t>RX45A</t>
  </si>
  <si>
    <t>ADHD - CHILD &amp; FAMILY</t>
  </si>
  <si>
    <t>RX44A</t>
  </si>
  <si>
    <t>ADHD [WAA]</t>
  </si>
  <si>
    <t>Lodges</t>
  </si>
  <si>
    <t>RX4DM</t>
  </si>
  <si>
    <t>ADOLESCENT FORENSIC NEWCASTLE, ROYCROFT UNIT</t>
  </si>
  <si>
    <t>RX4DK</t>
  </si>
  <si>
    <t>AFFECTIVE DISORDERS - LEAZES WING</t>
  </si>
  <si>
    <t>Porchester</t>
  </si>
  <si>
    <t>RX473</t>
  </si>
  <si>
    <t>ALNWICK INFIRMARY</t>
  </si>
  <si>
    <t>Prospect House</t>
  </si>
  <si>
    <t>RX482</t>
  </si>
  <si>
    <t>AVONRIDGE MENTAL HEALTH COMMUNITY UNIT</t>
  </si>
  <si>
    <t>Seacole</t>
  </si>
  <si>
    <t>RX4X6</t>
  </si>
  <si>
    <t>BAILIFFGATE</t>
  </si>
  <si>
    <t>Thurland</t>
  </si>
  <si>
    <t>RX4J4</t>
  </si>
  <si>
    <t>BARNES UNIT</t>
  </si>
  <si>
    <t>RX483</t>
  </si>
  <si>
    <t>BASRA MENTAL HEALTH COMMUNITY UNIT</t>
  </si>
  <si>
    <t>106&amp;145 Thorneywood Mount</t>
  </si>
  <si>
    <t>RX4AH</t>
  </si>
  <si>
    <t>BELSAY UNIT</t>
  </si>
  <si>
    <t>Assessment</t>
  </si>
  <si>
    <t>RX458</t>
  </si>
  <si>
    <t>BENSHAM HOSPITAL</t>
  </si>
  <si>
    <t>Concare</t>
  </si>
  <si>
    <t>RX4A9</t>
  </si>
  <si>
    <t>BENTON VIEW</t>
  </si>
  <si>
    <t>Rehab</t>
  </si>
  <si>
    <t>RX486</t>
  </si>
  <si>
    <t>BERRISHILL GROVE MENTAL HEALTH COMMUNITY UNIT</t>
  </si>
  <si>
    <t>RX472</t>
  </si>
  <si>
    <t>BERWICK INFIRMARY SITE</t>
  </si>
  <si>
    <t>OSRU</t>
  </si>
  <si>
    <t>RX405</t>
  </si>
  <si>
    <t>BLYTH ADVICE &amp; NEEDLE EXCHANGE FOR DRUG USERS</t>
  </si>
  <si>
    <t>Bicester</t>
  </si>
  <si>
    <t>RX436</t>
  </si>
  <si>
    <t>BRAESIDE</t>
  </si>
  <si>
    <t>Didcot</t>
  </si>
  <si>
    <t xml:space="preserve">RX438 </t>
  </si>
  <si>
    <t>Ashurst</t>
  </si>
  <si>
    <t>RX4FD</t>
  </si>
  <si>
    <t>Evenlode</t>
  </si>
  <si>
    <t>RX488</t>
  </si>
  <si>
    <t>CARRDALE MENTAL HEALTH COMMUNITY UNIT</t>
  </si>
  <si>
    <t>Glyme</t>
  </si>
  <si>
    <t>RX456</t>
  </si>
  <si>
    <t>CASAMINA</t>
  </si>
  <si>
    <t>RX489</t>
  </si>
  <si>
    <t>CEDAR GRANGE MENTAL HEALTH COMMUNITY UNIT</t>
  </si>
  <si>
    <t>Kestrel</t>
  </si>
  <si>
    <t>RX464</t>
  </si>
  <si>
    <t>CHERRY KNOWLE HOSPITAL</t>
  </si>
  <si>
    <t>RX4DX</t>
  </si>
  <si>
    <t>CHILD PSYCH CENTRAL - AISLING UNIT</t>
  </si>
  <si>
    <t>Lambourne House</t>
  </si>
  <si>
    <t>RX4EA</t>
  </si>
  <si>
    <t>CHILD PSYCH NORTHUMBERLAND</t>
  </si>
  <si>
    <t>RX4EC</t>
  </si>
  <si>
    <t>CHILD PSYCH SE NORTHUMBERLAND - LINHOPE UNIT</t>
  </si>
  <si>
    <t>Wenric</t>
  </si>
  <si>
    <t>RX4ED</t>
  </si>
  <si>
    <t>CHILD PSYCH TYNEDALE</t>
  </si>
  <si>
    <t>Chaffron</t>
  </si>
  <si>
    <t>RX44E</t>
  </si>
  <si>
    <t>CNDS</t>
  </si>
  <si>
    <t>Watling</t>
  </si>
  <si>
    <t>RX4W8</t>
  </si>
  <si>
    <t>COMMUNITY MENTAL HEALTH PARTNERSHIP</t>
  </si>
  <si>
    <t>Coswold House Marlborough</t>
  </si>
  <si>
    <t>RX4K9</t>
  </si>
  <si>
    <t>CRAIGAVON</t>
  </si>
  <si>
    <t>Marlborough House</t>
  </si>
  <si>
    <t>RX44H</t>
  </si>
  <si>
    <t>CRHT NORTHUMBERLAND</t>
  </si>
  <si>
    <t>Cherwell</t>
  </si>
  <si>
    <t>RX43Q</t>
  </si>
  <si>
    <t>DELIBERATE SELF HARM</t>
  </si>
  <si>
    <t>City</t>
  </si>
  <si>
    <t>RX490</t>
  </si>
  <si>
    <t>DENE COTTAGE MENTAL HEALTH COMMUNITY UNIT</t>
  </si>
  <si>
    <t>Sandford</t>
  </si>
  <si>
    <t>RX4E5</t>
  </si>
  <si>
    <t>DEPARTMENT OF PSYCHIATRY (ROYAL VICTORIA INFIRMARY)</t>
  </si>
  <si>
    <t>Wallingford</t>
  </si>
  <si>
    <t>RX444</t>
  </si>
  <si>
    <t>DUNSTON HILL DAY HOSPITAL SITE</t>
  </si>
  <si>
    <t>Allen</t>
  </si>
  <si>
    <t xml:space="preserve">RX461  </t>
  </si>
  <si>
    <t>Cotsworld House Oxford</t>
  </si>
  <si>
    <t>RX492</t>
  </si>
  <si>
    <t>ELSDEN MEWS MENTAL HEALTH COMMUNITY UNIT</t>
  </si>
  <si>
    <t>Highfield</t>
  </si>
  <si>
    <t>RX4CA</t>
  </si>
  <si>
    <t>Vaughan Thomas</t>
  </si>
  <si>
    <t>RX494</t>
  </si>
  <si>
    <t>FLAX COTTAGES MENTAL HEALTH COMMUNITY UNIT</t>
  </si>
  <si>
    <t>Wintle</t>
  </si>
  <si>
    <t>RX4A4</t>
  </si>
  <si>
    <t>FLEMING NUFFIELD</t>
  </si>
  <si>
    <t>RX4EH</t>
  </si>
  <si>
    <t>FORENSIC UNIT NEWCASTLE</t>
  </si>
  <si>
    <t>Opal</t>
  </si>
  <si>
    <t>RX495</t>
  </si>
  <si>
    <t>GRANGE PARK MENTAL HEALTH COMMUNITY UNIT</t>
  </si>
  <si>
    <t>RX4D3</t>
  </si>
  <si>
    <t>HEXHAM CPN</t>
  </si>
  <si>
    <t>RX4D4</t>
  </si>
  <si>
    <t>HEXHAM CSMT</t>
  </si>
  <si>
    <t>RX471</t>
  </si>
  <si>
    <t>HEXHAM GENERAL HOSPITAL</t>
  </si>
  <si>
    <t>Linfoot</t>
  </si>
  <si>
    <t>RX4V5</t>
  </si>
  <si>
    <t>HIRST VILLAS MENTAL HEALTH COMMUNITY UNIT</t>
  </si>
  <si>
    <t>Wenrisc</t>
  </si>
  <si>
    <t>RX499</t>
  </si>
  <si>
    <t>HOLLYBUSH VILLAS MENTAL HEALTH COMMUNITY UNIT</t>
  </si>
  <si>
    <t>Churchill Hospital - RTH02</t>
  </si>
  <si>
    <t>C-WD Blenheim</t>
  </si>
  <si>
    <t>RX4J8</t>
  </si>
  <si>
    <t>HOLMLEA</t>
  </si>
  <si>
    <t>C-WD Haem</t>
  </si>
  <si>
    <t>RX4Z3</t>
  </si>
  <si>
    <t>C-WD OCJAW</t>
  </si>
  <si>
    <t>RX4R0</t>
  </si>
  <si>
    <t>HYLTON BANK MENTAL HEALTH COMMUNITY UNIT</t>
  </si>
  <si>
    <t>C-WD Oncology</t>
  </si>
  <si>
    <t>RX44D</t>
  </si>
  <si>
    <t>ICTS</t>
  </si>
  <si>
    <t>C-WD Renal</t>
  </si>
  <si>
    <t>RX463</t>
  </si>
  <si>
    <t>LEATHAM</t>
  </si>
  <si>
    <t>C-WD Sobell</t>
  </si>
  <si>
    <t>RX4R1</t>
  </si>
  <si>
    <t>LYNDHURST GROVE MENTAL HEALTH COMMUNITY UNIT</t>
  </si>
  <si>
    <t>C-WD Upper GI</t>
  </si>
  <si>
    <t>RX450</t>
  </si>
  <si>
    <t>C-WD Urology</t>
  </si>
  <si>
    <t>RX4K2</t>
  </si>
  <si>
    <t>C-WD Wytham</t>
  </si>
  <si>
    <t>RX474</t>
  </si>
  <si>
    <t>MORPETH COTTAGE HOSPITAL</t>
  </si>
  <si>
    <t>Horton General Hospital</t>
  </si>
  <si>
    <t>H-WD Childrens</t>
  </si>
  <si>
    <t>RX4EL</t>
  </si>
  <si>
    <t>H-WD Crit Care</t>
  </si>
  <si>
    <t>RX4K4</t>
  </si>
  <si>
    <t>NEWBERRY COTTAGE</t>
  </si>
  <si>
    <t>H-WD Juniper</t>
  </si>
  <si>
    <t>RX4E6</t>
  </si>
  <si>
    <t>H-WD Laburnum</t>
  </si>
  <si>
    <t>RX4K5</t>
  </si>
  <si>
    <t>NEWHAVEN COTTAGE</t>
  </si>
  <si>
    <t>H-WD Trauma</t>
  </si>
  <si>
    <t>RX4P9</t>
  </si>
  <si>
    <t>NMP - CHILD &amp; FAMILY A</t>
  </si>
  <si>
    <t>John Radcliffe Hospital</t>
  </si>
  <si>
    <t>J-WD 5A</t>
  </si>
  <si>
    <t>RX43R</t>
  </si>
  <si>
    <t>NMP - CHILD &amp; FAMILY B</t>
  </si>
  <si>
    <t>J-WD 5F</t>
  </si>
  <si>
    <t>RX4P8</t>
  </si>
  <si>
    <t>NMP - WELLFIELD</t>
  </si>
  <si>
    <t>J-WD 6A</t>
  </si>
  <si>
    <t>RX4A6</t>
  </si>
  <si>
    <t>NORTH TYNESIDE GENERAL HOSPITAL</t>
  </si>
  <si>
    <t>J-WD 6B Stroke</t>
  </si>
  <si>
    <t>RX4DG</t>
  </si>
  <si>
    <t>J-WD 6C SSW</t>
  </si>
  <si>
    <t>RX467</t>
  </si>
  <si>
    <t>J-WD 7E Osler</t>
  </si>
  <si>
    <t>RX4X2</t>
  </si>
  <si>
    <t>NORTHUMBERLAND BAIT</t>
  </si>
  <si>
    <t>J-WD 7F Trauma</t>
  </si>
  <si>
    <t>RX4EF</t>
  </si>
  <si>
    <t>OLD AGE PSYCHIATRY - TYNEDALE</t>
  </si>
  <si>
    <t>J-WD AdamTrauma</t>
  </si>
  <si>
    <t>RX4EN</t>
  </si>
  <si>
    <t>OLD AGE PSYCHIATRY NEWCASTLE EAST - AKENSIDE</t>
  </si>
  <si>
    <t>J-WD Adult ICU</t>
  </si>
  <si>
    <t>RX4EP</t>
  </si>
  <si>
    <t>OLD AGE PSYCHIATRY NEWCASTLE NORTH - GIBSIDE</t>
  </si>
  <si>
    <t>J-WD Bell-Dray</t>
  </si>
  <si>
    <t>RX4EQ</t>
  </si>
  <si>
    <t>OLD AGE PSYCHIATRY NEWCASTLE WEST - CASTLESIDE</t>
  </si>
  <si>
    <t>J-WD Card</t>
  </si>
  <si>
    <t>RX449</t>
  </si>
  <si>
    <t>J-WD CMU-A</t>
  </si>
  <si>
    <t>RX4DH</t>
  </si>
  <si>
    <t>PRUDHOE HOSPITAL</t>
  </si>
  <si>
    <t>J-WD CMU-B</t>
  </si>
  <si>
    <t>RX468</t>
  </si>
  <si>
    <t>PRUDHOE HOSPITAL SITE</t>
  </si>
  <si>
    <t>J-WD CMU-C</t>
  </si>
  <si>
    <t>RX41M</t>
  </si>
  <si>
    <t>J-WD CMU-D</t>
  </si>
  <si>
    <t>RX4DE</t>
  </si>
  <si>
    <t>REHABILITATION - CHERRY KNOWLE HOSPITAL</t>
  </si>
  <si>
    <t>J-WD CT Surgery</t>
  </si>
  <si>
    <t>RX4AY</t>
  </si>
  <si>
    <t>REHABILITATION - TRANWELL UNIT</t>
  </si>
  <si>
    <t>J-WD CTVCC</t>
  </si>
  <si>
    <t>RX4FA</t>
  </si>
  <si>
    <t>REHABILITATION NORTHUMBERLAND - SOUTH WING</t>
  </si>
  <si>
    <t>J-WD Delivery</t>
  </si>
  <si>
    <t xml:space="preserve">RX4Y0  </t>
  </si>
  <si>
    <t>J-WD Gynae</t>
  </si>
  <si>
    <t>RX4T0</t>
  </si>
  <si>
    <t>ROSLIN MENTAL HEALTH COMMUNITY UNIT</t>
  </si>
  <si>
    <t>J-WD John Warin</t>
  </si>
  <si>
    <t>RX434</t>
  </si>
  <si>
    <t>SHEKINAH</t>
  </si>
  <si>
    <t>J-WD Kamrans</t>
  </si>
  <si>
    <t>RX4T3</t>
  </si>
  <si>
    <t>SHIAN MENTAL HEALTH COMMUNITY UNIT</t>
  </si>
  <si>
    <t>J-WD Maty L5</t>
  </si>
  <si>
    <t>RX4V7</t>
  </si>
  <si>
    <t>SOLINGEN</t>
  </si>
  <si>
    <t>J-WD Maty L6</t>
  </si>
  <si>
    <t>RX454</t>
  </si>
  <si>
    <t>SOUTH TYNESIDE DISTRICT GENERAL HOSPITAL</t>
  </si>
  <si>
    <t>J-WD Maty OA</t>
  </si>
  <si>
    <t>RX4EX</t>
  </si>
  <si>
    <t>SPECIAL CARE / REHAB NEWCASTLE</t>
  </si>
  <si>
    <t>J-WD Melanies</t>
  </si>
  <si>
    <t>RX4V6</t>
  </si>
  <si>
    <t>SPITTAL</t>
  </si>
  <si>
    <t>J-WD Neuro ICU</t>
  </si>
  <si>
    <t>RX4X3</t>
  </si>
  <si>
    <t>SPITTAL MEWS MENTAL HEALTH COMMUNITY UNIT</t>
  </si>
  <si>
    <t>J-WD Neuro Red</t>
  </si>
  <si>
    <t>RX4V3</t>
  </si>
  <si>
    <t>SPRINGDALE MENTAL HEALTH COMMUNITY UNIT</t>
  </si>
  <si>
    <t>J-WD NeuroBlue</t>
  </si>
  <si>
    <t>RX4T5</t>
  </si>
  <si>
    <t>ST ALBANS MENTAL HEALTH COMMUNITY UNIT</t>
  </si>
  <si>
    <t>J-WD NeuroGreen</t>
  </si>
  <si>
    <t>RX4E2</t>
  </si>
  <si>
    <t>J-WD NeuroPurpl</t>
  </si>
  <si>
    <t>RX4E4</t>
  </si>
  <si>
    <t>J-WD Newborn IC</t>
  </si>
  <si>
    <t>RX4T6</t>
  </si>
  <si>
    <t>STONECRAFT MENTAL HEALTH COMMUNITY UNIT</t>
  </si>
  <si>
    <t>J-WD Paed ICU</t>
  </si>
  <si>
    <t>RX4J2</t>
  </si>
  <si>
    <t>J-WD Robins</t>
  </si>
  <si>
    <t>RX4J5</t>
  </si>
  <si>
    <t>J-WD SEU D</t>
  </si>
  <si>
    <t>RX445</t>
  </si>
  <si>
    <t>SWALWELL</t>
  </si>
  <si>
    <t>J-WD SEU E</t>
  </si>
  <si>
    <t>RX4T7</t>
  </si>
  <si>
    <t>TAVISTOCK SQUARE MENTAL HEALTH COMMUNITY UNIT</t>
  </si>
  <si>
    <t>J-WD SEU F</t>
  </si>
  <si>
    <t>RX4T8</t>
  </si>
  <si>
    <t>THE CHESTERS MENTAL HEALTH COMMUNITY UNIT</t>
  </si>
  <si>
    <t>J-WD Spires</t>
  </si>
  <si>
    <t>RX480</t>
  </si>
  <si>
    <t>THE CONSULTING ROOMS</t>
  </si>
  <si>
    <t>J-WD SSIP</t>
  </si>
  <si>
    <t>RX4A5</t>
  </si>
  <si>
    <t>J-WD Toms</t>
  </si>
  <si>
    <t>RX481</t>
  </si>
  <si>
    <t>THE RIDING MENTAL HEALTH COMMUNITY UNIT</t>
  </si>
  <si>
    <t>NOC-HDU</t>
  </si>
  <si>
    <t>RX406</t>
  </si>
  <si>
    <t>THE WILLOWS (MORPETH)</t>
  </si>
  <si>
    <t>NOC-OCE</t>
  </si>
  <si>
    <t>RX442</t>
  </si>
  <si>
    <t>NOC-Ward B</t>
  </si>
  <si>
    <t>RX4K7</t>
  </si>
  <si>
    <t>TREATMENT UNIT</t>
  </si>
  <si>
    <t>NOC-Ward E</t>
  </si>
  <si>
    <t>RX4E3</t>
  </si>
  <si>
    <t>WALKERGATE HOSPITAL</t>
  </si>
  <si>
    <t>NOC-Ward F</t>
  </si>
  <si>
    <t>RX4W4</t>
  </si>
  <si>
    <t>NOC-Ward OSSU</t>
  </si>
  <si>
    <t>RX4C4</t>
  </si>
  <si>
    <t>WANSBECK GENERAL HOSPITAL</t>
  </si>
  <si>
    <t>Bluebell House</t>
  </si>
  <si>
    <t>RX4T9</t>
  </si>
  <si>
    <t>WARRINGTON MENTAL HEALTH COMMUNITY UNIT</t>
  </si>
  <si>
    <t>Barefoot</t>
  </si>
  <si>
    <t>RX4V0</t>
  </si>
  <si>
    <t>WEST VIEW MENTAL HEALTH COMMUNITY UNIT</t>
  </si>
  <si>
    <t>Belmarsh</t>
  </si>
  <si>
    <t>RX4E1</t>
  </si>
  <si>
    <t>WESTBRIDGE UNIT</t>
  </si>
  <si>
    <t>Birchwood</t>
  </si>
  <si>
    <t>RX435</t>
  </si>
  <si>
    <t>WHITBY RISE</t>
  </si>
  <si>
    <t>Burgess</t>
  </si>
  <si>
    <t>RX4C2</t>
  </si>
  <si>
    <t>WHITLEY BAY</t>
  </si>
  <si>
    <t>Crofton</t>
  </si>
  <si>
    <t>RX4W6</t>
  </si>
  <si>
    <t>WOODLAND VIEW</t>
  </si>
  <si>
    <t>Danson</t>
  </si>
  <si>
    <t>RX4V1</t>
  </si>
  <si>
    <t>WOODLANDS COTTAGE MENTAL HEALTH COMMUNITY UNIT</t>
  </si>
  <si>
    <t>Heath</t>
  </si>
  <si>
    <t>RX4L5</t>
  </si>
  <si>
    <t>WOODLEY HALL</t>
  </si>
  <si>
    <t>Joydens</t>
  </si>
  <si>
    <t>RX4V2</t>
  </si>
  <si>
    <t>WOOLSINGTON MENTAL HEALTH COMMUNITY UNIT</t>
  </si>
  <si>
    <t>Eltham Community Beds</t>
  </si>
  <si>
    <t>RX4EY</t>
  </si>
  <si>
    <t>YOUNG PEOPLES UNIT</t>
  </si>
  <si>
    <t>Atlas House</t>
  </si>
  <si>
    <t>RXAG5</t>
  </si>
  <si>
    <t>RXA</t>
  </si>
  <si>
    <t>Betts</t>
  </si>
  <si>
    <t>RXA19</t>
  </si>
  <si>
    <t>Goddington</t>
  </si>
  <si>
    <t>RXA32</t>
  </si>
  <si>
    <t>CHERRYBANK</t>
  </si>
  <si>
    <t>Norman</t>
  </si>
  <si>
    <t>RXA54</t>
  </si>
  <si>
    <t>Scadbury Ward</t>
  </si>
  <si>
    <t>RXA52</t>
  </si>
  <si>
    <t>Greenwood</t>
  </si>
  <si>
    <t>RXAWE</t>
  </si>
  <si>
    <t>RXAAE</t>
  </si>
  <si>
    <t>JOCELYN SOLLY</t>
  </si>
  <si>
    <t>Oaktree Lodge</t>
  </si>
  <si>
    <t>RXAWA</t>
  </si>
  <si>
    <t>KEMPLE UNIT</t>
  </si>
  <si>
    <t>Avery</t>
  </si>
  <si>
    <t>RXAD6</t>
  </si>
  <si>
    <t>Maryon</t>
  </si>
  <si>
    <t>RXA20</t>
  </si>
  <si>
    <t>LEIGHTON MENTAL HEALTH UNIT</t>
  </si>
  <si>
    <t>Shepherdleas Ward</t>
  </si>
  <si>
    <t>RXAC6</t>
  </si>
  <si>
    <t>LIASON PSYCHIATRY WEST</t>
  </si>
  <si>
    <t>Shrewsbury</t>
  </si>
  <si>
    <t>RXA34</t>
  </si>
  <si>
    <t>LIME WALK HOUSE</t>
  </si>
  <si>
    <t>Tarn</t>
  </si>
  <si>
    <t>RXAWK</t>
  </si>
  <si>
    <t>Bexley Meadowview</t>
  </si>
  <si>
    <t>RXA72</t>
  </si>
  <si>
    <t>Thameside</t>
  </si>
  <si>
    <t>RXA55</t>
  </si>
  <si>
    <t>RESPITE THORN HEYS</t>
  </si>
  <si>
    <t>Holbrook</t>
  </si>
  <si>
    <t>RXA35</t>
  </si>
  <si>
    <t>Lesney</t>
  </si>
  <si>
    <t>RXAE9</t>
  </si>
  <si>
    <t>SOUTH CHESHIRE &amp; VALE ROYAL</t>
  </si>
  <si>
    <t>Milbrook</t>
  </si>
  <si>
    <t>RXADK</t>
  </si>
  <si>
    <t>SPRINGBANK</t>
  </si>
  <si>
    <t>Floyd Unit</t>
  </si>
  <si>
    <t>RXA02</t>
  </si>
  <si>
    <t>ST CATHERINES HOSPITAL</t>
  </si>
  <si>
    <t>Ward 10 (ITU/HDU)</t>
  </si>
  <si>
    <t>RXAQA</t>
  </si>
  <si>
    <t>TRAFFORD LD</t>
  </si>
  <si>
    <t>Ward 11a</t>
  </si>
  <si>
    <t>RXA01</t>
  </si>
  <si>
    <t>Ward 11b (Stroke)</t>
  </si>
  <si>
    <t>RXA53</t>
  </si>
  <si>
    <t>YPC- PINE LODGE</t>
  </si>
  <si>
    <t>RXC03</t>
  </si>
  <si>
    <t>BEXHILL HOSPITAL</t>
  </si>
  <si>
    <t>RXC</t>
  </si>
  <si>
    <t>Ward 2 CCU</t>
  </si>
  <si>
    <t>RXC01</t>
  </si>
  <si>
    <t>RXC14</t>
  </si>
  <si>
    <t>CROWBOROUGH BIRTHING CENTRE</t>
  </si>
  <si>
    <t>RXC02</t>
  </si>
  <si>
    <t>RXCHR</t>
  </si>
  <si>
    <t>MASTER'S HOUSE</t>
  </si>
  <si>
    <t>RXEDC</t>
  </si>
  <si>
    <t>DONCASTER - CYP&amp;F</t>
  </si>
  <si>
    <t>RXE</t>
  </si>
  <si>
    <t>RXECT</t>
  </si>
  <si>
    <t>DONCASTER - CYP&amp;F (EAST)</t>
  </si>
  <si>
    <t>RXEDJ</t>
  </si>
  <si>
    <t>DONCASTER - CYP&amp;F 2</t>
  </si>
  <si>
    <t>AnteNatal Ward</t>
  </si>
  <si>
    <t>RXECA</t>
  </si>
  <si>
    <t>DONCASTER - ST MARY'S INTERMEDIATE CARE</t>
  </si>
  <si>
    <t>RXEA2</t>
  </si>
  <si>
    <t>DONCASTER COMMUNITY - OLDER PEOPLE'S DAY HOSPITAL</t>
  </si>
  <si>
    <t>RXECL</t>
  </si>
  <si>
    <t>DONCASTER DCIS - (OTW)</t>
  </si>
  <si>
    <t>RXECF</t>
  </si>
  <si>
    <t>DONCASTER DCIS - (OTW) BENTLEY MYPLACE</t>
  </si>
  <si>
    <t>RXEX3</t>
  </si>
  <si>
    <t>NEW BEGINNINGS - DONCASTER</t>
  </si>
  <si>
    <t>PostNatal Ward</t>
  </si>
  <si>
    <t>RXE92</t>
  </si>
  <si>
    <t>NTH LINCS - GREAT OAKS INPATIENT UNIT</t>
  </si>
  <si>
    <t>RXECJ</t>
  </si>
  <si>
    <t>NTH LINCS - ICT</t>
  </si>
  <si>
    <t>RXE93</t>
  </si>
  <si>
    <t>NTH LINCS - OT (COMMUNITY)</t>
  </si>
  <si>
    <t>Ward C5</t>
  </si>
  <si>
    <t>RXE96</t>
  </si>
  <si>
    <t>NTH LINCS PSYCHOLOGICAL THERAPIES 2</t>
  </si>
  <si>
    <t>Ward C6</t>
  </si>
  <si>
    <t>RXE12</t>
  </si>
  <si>
    <t>ROTHERHAM  EARLY INTERVENTION (SWALLOWNEST)</t>
  </si>
  <si>
    <t>Ward CCU G4</t>
  </si>
  <si>
    <t>RXEC8</t>
  </si>
  <si>
    <t>ROTHERHAM COMMUNITY MHSOP</t>
  </si>
  <si>
    <t>Ward D5</t>
  </si>
  <si>
    <t>RXECD</t>
  </si>
  <si>
    <t>ROTHERHAM INTENSIVE COMMUNITY THERAPIES</t>
  </si>
  <si>
    <t>Ward D6</t>
  </si>
  <si>
    <t>RXEC4</t>
  </si>
  <si>
    <t>ROTHERHAM LEARNING DISABILITIES ASSESSMENT AND TREATMENT UNIT</t>
  </si>
  <si>
    <t>RXE07</t>
  </si>
  <si>
    <t>ROTHERHAM OPMHS WOODLANDS</t>
  </si>
  <si>
    <t>Ward F3</t>
  </si>
  <si>
    <t>RXEAA</t>
  </si>
  <si>
    <t>ST CATHERINE'S</t>
  </si>
  <si>
    <t>RXEDL</t>
  </si>
  <si>
    <t>ST. JOHN’S HOSPICE.</t>
  </si>
  <si>
    <t>Ward F5</t>
  </si>
  <si>
    <t>RXEA1</t>
  </si>
  <si>
    <t>TICKHILL ROAD</t>
  </si>
  <si>
    <t>Ward F6</t>
  </si>
  <si>
    <t>RXF04</t>
  </si>
  <si>
    <t>CLAYTON HOSPITAL</t>
  </si>
  <si>
    <t>RXF</t>
  </si>
  <si>
    <t>RXF10</t>
  </si>
  <si>
    <t>Ward I5</t>
  </si>
  <si>
    <t>RXF14</t>
  </si>
  <si>
    <t>MONUMENT HOUSE</t>
  </si>
  <si>
    <t>Ward I6</t>
  </si>
  <si>
    <t>RXF05</t>
  </si>
  <si>
    <t>Ward J3J4</t>
  </si>
  <si>
    <t>RXF03</t>
  </si>
  <si>
    <t>Ward J6</t>
  </si>
  <si>
    <t>RXF15</t>
  </si>
  <si>
    <t>QUEEN ELIZABETH HOUSE</t>
  </si>
  <si>
    <t>Ward STU</t>
  </si>
  <si>
    <t>RXF13</t>
  </si>
  <si>
    <t>WEST RIDINGS RESIDENTIAL AND NURSING HOME</t>
  </si>
  <si>
    <t>Clinical Admissions Unit</t>
  </si>
  <si>
    <t>RXGDT</t>
  </si>
  <si>
    <t>CALDERDALE SMS</t>
  </si>
  <si>
    <t>RXG</t>
  </si>
  <si>
    <t>Oasis Unit - RI</t>
  </si>
  <si>
    <t>RXG23</t>
  </si>
  <si>
    <t>CASTLE LODGE</t>
  </si>
  <si>
    <t>Wolstenholme Unit - RI</t>
  </si>
  <si>
    <t>RXG18</t>
  </si>
  <si>
    <t>CASTLEFORD &amp; NORMANTON DISTRICT HOSPITAL</t>
  </si>
  <si>
    <t>A&amp;E Observation Ward</t>
  </si>
  <si>
    <t>RXGDR</t>
  </si>
  <si>
    <t>CDIP</t>
  </si>
  <si>
    <t>RXG67</t>
  </si>
  <si>
    <t>CHERRY TREES</t>
  </si>
  <si>
    <t>RXGDN</t>
  </si>
  <si>
    <t>CHILD &amp; ADOLESCENT UNIT</t>
  </si>
  <si>
    <t>RXG1F</t>
  </si>
  <si>
    <t>CNDH</t>
  </si>
  <si>
    <t>RXG61</t>
  </si>
  <si>
    <t>DOVECOTE</t>
  </si>
  <si>
    <t>RXG36</t>
  </si>
  <si>
    <t>ENFIELD DOWN</t>
  </si>
  <si>
    <t>RXG76</t>
  </si>
  <si>
    <t>F MILL</t>
  </si>
  <si>
    <t>Ward AMU</t>
  </si>
  <si>
    <t>RXG10</t>
  </si>
  <si>
    <t>FIELDHEAD HOSPITAL</t>
  </si>
  <si>
    <t>Ward CCU</t>
  </si>
  <si>
    <t>RXG77</t>
  </si>
  <si>
    <t>FOLLY HALL</t>
  </si>
  <si>
    <t>Ward F1</t>
  </si>
  <si>
    <t>RXG50</t>
  </si>
  <si>
    <t>Ward F10</t>
  </si>
  <si>
    <t>RXG60</t>
  </si>
  <si>
    <t>GREENDALE</t>
  </si>
  <si>
    <t>Ward F11</t>
  </si>
  <si>
    <t>RXG12</t>
  </si>
  <si>
    <t>HEATH UNIT</t>
  </si>
  <si>
    <t>Ward F7</t>
  </si>
  <si>
    <t>RXG22</t>
  </si>
  <si>
    <t>HYDE PARK</t>
  </si>
  <si>
    <t>Ward F8</t>
  </si>
  <si>
    <t>RXG82</t>
  </si>
  <si>
    <t>KENDRAY HOSPITAL</t>
  </si>
  <si>
    <t>Ward F9</t>
  </si>
  <si>
    <t>RXG45</t>
  </si>
  <si>
    <t>KERSHAW GRANGE</t>
  </si>
  <si>
    <t>Ward G1</t>
  </si>
  <si>
    <t>RXG58</t>
  </si>
  <si>
    <t>Ward G2</t>
  </si>
  <si>
    <t>RXG74</t>
  </si>
  <si>
    <t>MANYGATES</t>
  </si>
  <si>
    <t>Ward T3</t>
  </si>
  <si>
    <t>RXG84</t>
  </si>
  <si>
    <t>Ward T4 STU</t>
  </si>
  <si>
    <t>RXGDD</t>
  </si>
  <si>
    <t>PRIESTLEY UNIT</t>
  </si>
  <si>
    <t>Ward T5</t>
  </si>
  <si>
    <t>RXG32</t>
  </si>
  <si>
    <t>ST JOHN'S FLATS</t>
  </si>
  <si>
    <t>Ward T6</t>
  </si>
  <si>
    <t>RXGHH</t>
  </si>
  <si>
    <t>Ward T7</t>
  </si>
  <si>
    <t>RXG41</t>
  </si>
  <si>
    <t>Bealeys</t>
  </si>
  <si>
    <t>RXG28</t>
  </si>
  <si>
    <t>THE DANCER</t>
  </si>
  <si>
    <t>Bury - North Ward</t>
  </si>
  <si>
    <t>RXG31</t>
  </si>
  <si>
    <t>THE POPLARS</t>
  </si>
  <si>
    <t>Bury - Ramsbottom Ward</t>
  </si>
  <si>
    <t>RXG30</t>
  </si>
  <si>
    <t>THE SYCAMORES</t>
  </si>
  <si>
    <t>Bury - South Ward</t>
  </si>
  <si>
    <t>RXG89</t>
  </si>
  <si>
    <t>WALDERSLADE</t>
  </si>
  <si>
    <t>Bury - The Hope Unit</t>
  </si>
  <si>
    <t>RXG79</t>
  </si>
  <si>
    <t>YOT</t>
  </si>
  <si>
    <t>Bury - The Horizon Unit</t>
  </si>
  <si>
    <t>RXH18</t>
  </si>
  <si>
    <t>ASHDOWN NUFFIELD HOSPITAL</t>
  </si>
  <si>
    <t>RXH</t>
  </si>
  <si>
    <t>Butler Green - Green Ward</t>
  </si>
  <si>
    <t>RXH05</t>
  </si>
  <si>
    <t>Oldham - Aspen Ward</t>
  </si>
  <si>
    <t>RXH21</t>
  </si>
  <si>
    <t>Oldham - Cedar</t>
  </si>
  <si>
    <t>RXH09</t>
  </si>
  <si>
    <t>Oldham - Oak Ward</t>
  </si>
  <si>
    <t>RXH01</t>
  </si>
  <si>
    <t>Oldham - Rowan</t>
  </si>
  <si>
    <t>RXH07</t>
  </si>
  <si>
    <t>SUSSEX EYE HOSPITAL</t>
  </si>
  <si>
    <t>Prospect Place</t>
  </si>
  <si>
    <t>RXH19</t>
  </si>
  <si>
    <t>SUSSEX NUFFIELD HOSPITAL</t>
  </si>
  <si>
    <t>Rochdale - Beech</t>
  </si>
  <si>
    <t>RXH06</t>
  </si>
  <si>
    <t>Rochdale - Hollingworth</t>
  </si>
  <si>
    <t>RXK03</t>
  </si>
  <si>
    <t>BIRMINGHAM MIDLAND EYE CENTRE (BMEC)</t>
  </si>
  <si>
    <t>RXK</t>
  </si>
  <si>
    <t>Rochdale - Moorside</t>
  </si>
  <si>
    <t>RXKTC</t>
  </si>
  <si>
    <t>BIRMINGHAM TREATMENT CENTRE</t>
  </si>
  <si>
    <t>Rochdale - Stansfield Place</t>
  </si>
  <si>
    <t>RXK02</t>
  </si>
  <si>
    <t>CITY HOSPITAL</t>
  </si>
  <si>
    <t>Stockport - Bevan Place</t>
  </si>
  <si>
    <t>RXK10</t>
  </si>
  <si>
    <t>ROWLEY REGIS HOSPITAL</t>
  </si>
  <si>
    <t>Stockport - Heathfield</t>
  </si>
  <si>
    <t>RXK01</t>
  </si>
  <si>
    <t>SANDWELL GENERAL HOSPITAL</t>
  </si>
  <si>
    <t>Stockport - P2 (Davenport)</t>
  </si>
  <si>
    <t>RXL08</t>
  </si>
  <si>
    <t>BISPHAM HOSPITAL REHABILITATION UNIT</t>
  </si>
  <si>
    <t>RXL</t>
  </si>
  <si>
    <t>Stockport - P3 (Norbury)</t>
  </si>
  <si>
    <t>RXL01</t>
  </si>
  <si>
    <t>Stockport - P4 (Arden)</t>
  </si>
  <si>
    <t>RXL06</t>
  </si>
  <si>
    <t>Stockport - PICU - The Cobden Unit</t>
  </si>
  <si>
    <t>RXL02</t>
  </si>
  <si>
    <t>DEVONSHIRE ROAD HOSPITAL</t>
  </si>
  <si>
    <t>Stockport - Rosewood</t>
  </si>
  <si>
    <t>RXL04</t>
  </si>
  <si>
    <t>Stockport - Saffron</t>
  </si>
  <si>
    <t>RXL03</t>
  </si>
  <si>
    <t>Tameside - Beckett Place</t>
  </si>
  <si>
    <t>RXL09</t>
  </si>
  <si>
    <t>ROSSALL HOSPITAL REHABILITATION UNIT</t>
  </si>
  <si>
    <t>Tameside - Hague Ward</t>
  </si>
  <si>
    <t>RXL05</t>
  </si>
  <si>
    <t>SOUTH SHORE HOSPITAL</t>
  </si>
  <si>
    <t>Tameside - Hurst Place</t>
  </si>
  <si>
    <t>RXL07</t>
  </si>
  <si>
    <t>WESHAM HOSPITAL REHABILITATION UNIT</t>
  </si>
  <si>
    <t>Tameside - Rhodes Place</t>
  </si>
  <si>
    <t>RXMT4</t>
  </si>
  <si>
    <t>RXM</t>
  </si>
  <si>
    <t>Tameside - Saxon Suite</t>
  </si>
  <si>
    <t>RXM57</t>
  </si>
  <si>
    <t>BANKGATE</t>
  </si>
  <si>
    <t>Tameside - Summers</t>
  </si>
  <si>
    <t>RXM55</t>
  </si>
  <si>
    <t>CHEVIN WARD</t>
  </si>
  <si>
    <t>Tameside - Tatton Ward</t>
  </si>
  <si>
    <t>RXM82</t>
  </si>
  <si>
    <t>Tameside - Taylor Ward</t>
  </si>
  <si>
    <t>RXM65</t>
  </si>
  <si>
    <t>CLAY CROSS COMMUNITY HOSPITAL</t>
  </si>
  <si>
    <t>A4 Arne</t>
  </si>
  <si>
    <t>RXM46</t>
  </si>
  <si>
    <t>CORBAR VIEW</t>
  </si>
  <si>
    <t>A5 Avonbourne</t>
  </si>
  <si>
    <t>RXM03</t>
  </si>
  <si>
    <t>CRAIGMORE</t>
  </si>
  <si>
    <t>RXMF6</t>
  </si>
  <si>
    <t>DALE BANK VIEW</t>
  </si>
  <si>
    <t>RXMF1</t>
  </si>
  <si>
    <t>DERBYSHIRE MENTAL HEALTH RESOURCE UNIT</t>
  </si>
  <si>
    <t>RXM18</t>
  </si>
  <si>
    <t>DOVEDALE DAY HOSPITAL</t>
  </si>
  <si>
    <t>B3 Trauma</t>
  </si>
  <si>
    <t>RXMT3</t>
  </si>
  <si>
    <t>DR R PROFESSOR HEUN (PSYCHIATRIC UNIT)</t>
  </si>
  <si>
    <t>B4 Surgery</t>
  </si>
  <si>
    <t>RXM37</t>
  </si>
  <si>
    <t>ELMS (ALCOHOL)</t>
  </si>
  <si>
    <t>RXME4</t>
  </si>
  <si>
    <t>EREWASH CLDT</t>
  </si>
  <si>
    <t>C4 Medicine</t>
  </si>
  <si>
    <t>RXM17</t>
  </si>
  <si>
    <t>FRIAR GATE FLATS</t>
  </si>
  <si>
    <t>Child Health</t>
  </si>
  <si>
    <t>RXM26</t>
  </si>
  <si>
    <t>FRIARGATE</t>
  </si>
  <si>
    <t>RXM51</t>
  </si>
  <si>
    <t>HARTINGTON WING</t>
  </si>
  <si>
    <t>Durlston</t>
  </si>
  <si>
    <t>RXMW6</t>
  </si>
  <si>
    <t>HIGHLY SPECIALIST COGNITIVE BEHAVIOURAL PSYCHOTHERAPIST</t>
  </si>
  <si>
    <t>RXM30</t>
  </si>
  <si>
    <t>Forest Holme</t>
  </si>
  <si>
    <t>RXM08</t>
  </si>
  <si>
    <t>KUFENA</t>
  </si>
  <si>
    <t>Kimmeridge</t>
  </si>
  <si>
    <t>RXM59</t>
  </si>
  <si>
    <t>MAPLETON DAY HOSPITAL</t>
  </si>
  <si>
    <t>RXM56</t>
  </si>
  <si>
    <t>MIDWAY DAY HOSPITAL</t>
  </si>
  <si>
    <t>Lytchett</t>
  </si>
  <si>
    <t>RXM70</t>
  </si>
  <si>
    <t>RXM64</t>
  </si>
  <si>
    <t>NEWHOLME HOSPITAL</t>
  </si>
  <si>
    <t>Maternity Labour Ward</t>
  </si>
  <si>
    <t>RXM13</t>
  </si>
  <si>
    <t>RXM90</t>
  </si>
  <si>
    <t>Portland</t>
  </si>
  <si>
    <t>RXM71</t>
  </si>
  <si>
    <t>RACE</t>
  </si>
  <si>
    <t>RXM91</t>
  </si>
  <si>
    <t>QUARN MILL</t>
  </si>
  <si>
    <t>Sandbanks</t>
  </si>
  <si>
    <t>RXM54</t>
  </si>
  <si>
    <t>Stroke Care Unit</t>
  </si>
  <si>
    <t>RXMA7</t>
  </si>
  <si>
    <t>RXM92</t>
  </si>
  <si>
    <t>ST KATHERINES</t>
  </si>
  <si>
    <t>A5,6</t>
  </si>
  <si>
    <t>RXM76</t>
  </si>
  <si>
    <t>RXM84</t>
  </si>
  <si>
    <t>THE MANSE</t>
  </si>
  <si>
    <t>RXM06</t>
  </si>
  <si>
    <t>THE NOOK</t>
  </si>
  <si>
    <t>RXM47</t>
  </si>
  <si>
    <t>CAU</t>
  </si>
  <si>
    <t>RXM95</t>
  </si>
  <si>
    <t>THE RITZ BUILDING</t>
  </si>
  <si>
    <t>RXMF2</t>
  </si>
  <si>
    <t>TURNING POINT</t>
  </si>
  <si>
    <t>RXM44</t>
  </si>
  <si>
    <t>RXM63</t>
  </si>
  <si>
    <t>RXM60</t>
  </si>
  <si>
    <t>RXM68</t>
  </si>
  <si>
    <t>WARD 32 THE PSYCHIATRIC UNIT</t>
  </si>
  <si>
    <t>D6</t>
  </si>
  <si>
    <t>RXM77</t>
  </si>
  <si>
    <t>RXM78</t>
  </si>
  <si>
    <t>RXM81</t>
  </si>
  <si>
    <t>RXM74</t>
  </si>
  <si>
    <t>RXMF4</t>
  </si>
  <si>
    <t>WARDS 1 &amp; 2</t>
  </si>
  <si>
    <t>RXN06</t>
  </si>
  <si>
    <t>RXN</t>
  </si>
  <si>
    <t>E5 (ITU)</t>
  </si>
  <si>
    <t>RXN07</t>
  </si>
  <si>
    <t>BLACKBURN ROYAL INFIRMARY</t>
  </si>
  <si>
    <t>E6</t>
  </si>
  <si>
    <t>RXN08</t>
  </si>
  <si>
    <t>E7</t>
  </si>
  <si>
    <t>RXN01</t>
  </si>
  <si>
    <t>E8</t>
  </si>
  <si>
    <t>RXN20</t>
  </si>
  <si>
    <t>RXN02</t>
  </si>
  <si>
    <t>RXPBA</t>
  </si>
  <si>
    <t>RXP</t>
  </si>
  <si>
    <t>RXPCC</t>
  </si>
  <si>
    <t>RXPDA</t>
  </si>
  <si>
    <t>F5,6,7</t>
  </si>
  <si>
    <t>RXPBB</t>
  </si>
  <si>
    <t>HOMELANDS HOSPITAL</t>
  </si>
  <si>
    <t>RXPCJ</t>
  </si>
  <si>
    <t>RXPCL</t>
  </si>
  <si>
    <t>RXPCW</t>
  </si>
  <si>
    <t>RXPCX</t>
  </si>
  <si>
    <t>SOUTH MOOR HOSPITAL SITE</t>
  </si>
  <si>
    <t>G5 (Private ward)</t>
  </si>
  <si>
    <t>RXPGA</t>
  </si>
  <si>
    <t>RXPWE</t>
  </si>
  <si>
    <t>G7</t>
  </si>
  <si>
    <t>RXPTC</t>
  </si>
  <si>
    <t>TREATMENT CENTRE</t>
  </si>
  <si>
    <t>RXPCP</t>
  </si>
  <si>
    <t>RXP69</t>
  </si>
  <si>
    <t>RXQ81</t>
  </si>
  <si>
    <t>AMERSHAM HEALTH CENTRE</t>
  </si>
  <si>
    <t>RXQ</t>
  </si>
  <si>
    <t>RXQ51</t>
  </si>
  <si>
    <t>AMERSHAM HOSPITAL</t>
  </si>
  <si>
    <t>Shipwreck</t>
  </si>
  <si>
    <t>RXQ88</t>
  </si>
  <si>
    <t>APPLEYARD</t>
  </si>
  <si>
    <t>RXQ89</t>
  </si>
  <si>
    <t>AYSGARTH MEDICAL CENTRE</t>
  </si>
  <si>
    <t>Surgical High Care</t>
  </si>
  <si>
    <t>RXQ61</t>
  </si>
  <si>
    <t>BUCKINGHAM HOSPITAL</t>
  </si>
  <si>
    <t>RXQFN</t>
  </si>
  <si>
    <t>FLORENCE NIGHTINGALE HOSPICE</t>
  </si>
  <si>
    <t>RXQ65</t>
  </si>
  <si>
    <t>MARLOW HOSPITAL</t>
  </si>
  <si>
    <t>Margaret Duncombe</t>
  </si>
  <si>
    <t>RXQ93</t>
  </si>
  <si>
    <t>MILTON KEYNES GENERAL HOSPITAL</t>
  </si>
  <si>
    <t>Ross Tilley</t>
  </si>
  <si>
    <t>RXQ80</t>
  </si>
  <si>
    <t>NORTH END SURGERY</t>
  </si>
  <si>
    <t>New Beginnings</t>
  </si>
  <si>
    <t>RXQ02</t>
  </si>
  <si>
    <t>STOKE MANDEVILLE HOSPITAL</t>
  </si>
  <si>
    <t>RXQ62</t>
  </si>
  <si>
    <t>THAME HOSPITAL</t>
  </si>
  <si>
    <t>RXQ50</t>
  </si>
  <si>
    <t>WYCOMBE HOSPITAL</t>
  </si>
  <si>
    <t>Goldcrest Ward</t>
  </si>
  <si>
    <t>RXR60</t>
  </si>
  <si>
    <t>RXR</t>
  </si>
  <si>
    <t>RXR78</t>
  </si>
  <si>
    <t>BLACKBURN BIRTH CENTRE</t>
  </si>
  <si>
    <t>Osprey Ward</t>
  </si>
  <si>
    <t>RXR01</t>
  </si>
  <si>
    <t>BLACKBURN HOSPITALS</t>
  </si>
  <si>
    <t>Sandpiper Ward</t>
  </si>
  <si>
    <t>RXR10</t>
  </si>
  <si>
    <t>Brambles</t>
  </si>
  <si>
    <t>RXR02</t>
  </si>
  <si>
    <t>BURNLEY HOSPITALS</t>
  </si>
  <si>
    <t>Glade Ward</t>
  </si>
  <si>
    <t>RXR70</t>
  </si>
  <si>
    <t>Amber Lodge</t>
  </si>
  <si>
    <t>RXR50</t>
  </si>
  <si>
    <t>Brodsworth Ward</t>
  </si>
  <si>
    <t>RXR40</t>
  </si>
  <si>
    <t>RXRE9</t>
  </si>
  <si>
    <t>ROSSENDALE PRIMARY CARE CENTRE</t>
  </si>
  <si>
    <t>Coral Lodge</t>
  </si>
  <si>
    <t>RXR20</t>
  </si>
  <si>
    <t>Cusworth Ward</t>
  </si>
  <si>
    <t>RXT05</t>
  </si>
  <si>
    <t>RXT</t>
  </si>
  <si>
    <t>Danes Court</t>
  </si>
  <si>
    <t>RXT06</t>
  </si>
  <si>
    <t>RXTYQ</t>
  </si>
  <si>
    <t>CHELMSLEY WOOD OPS CWOA</t>
  </si>
  <si>
    <t>Jubilee Close</t>
  </si>
  <si>
    <t>RXT96</t>
  </si>
  <si>
    <t>Skelbrooke Ward</t>
  </si>
  <si>
    <t>RXT15</t>
  </si>
  <si>
    <t>Windermere</t>
  </si>
  <si>
    <t>RXTVQ</t>
  </si>
  <si>
    <t>St Johns Hospice</t>
  </si>
  <si>
    <t>RXT99</t>
  </si>
  <si>
    <t>Hawthorne Ward</t>
  </si>
  <si>
    <t>RXT17</t>
  </si>
  <si>
    <t>EDENDALE/HILLDALE</t>
  </si>
  <si>
    <t>RXTYE</t>
  </si>
  <si>
    <t>EDGBASTON OPS EBOA</t>
  </si>
  <si>
    <t>Magnolia Ward</t>
  </si>
  <si>
    <t>RXT18</t>
  </si>
  <si>
    <t>RXT19</t>
  </si>
  <si>
    <t>Adelaide</t>
  </si>
  <si>
    <t>RXTYK</t>
  </si>
  <si>
    <t>ERDINGTON OPS EDOA</t>
  </si>
  <si>
    <t>Burghfield</t>
  </si>
  <si>
    <t>RXT20</t>
  </si>
  <si>
    <t>EXPRESS SIGNS</t>
  </si>
  <si>
    <t>Buscot</t>
  </si>
  <si>
    <t>RXT21</t>
  </si>
  <si>
    <t>FORMER WOMENS HOSPITAL</t>
  </si>
  <si>
    <t>RXT22</t>
  </si>
  <si>
    <t>Castle</t>
  </si>
  <si>
    <t>RXT23</t>
  </si>
  <si>
    <t>FRANTZ FANON</t>
  </si>
  <si>
    <t>Caversham</t>
  </si>
  <si>
    <t>RXTYP</t>
  </si>
  <si>
    <t>GENERAL OPS GNOA</t>
  </si>
  <si>
    <t>RXT24</t>
  </si>
  <si>
    <t>RXTYG</t>
  </si>
  <si>
    <t>HALL GREEN OPS HGOA</t>
  </si>
  <si>
    <t>Dorrell</t>
  </si>
  <si>
    <t>RXT27</t>
  </si>
  <si>
    <t>Emmer Green</t>
  </si>
  <si>
    <t>RXT28</t>
  </si>
  <si>
    <t>HIGHCROFT HOSPITAL</t>
  </si>
  <si>
    <t>General Surgical Unit</t>
  </si>
  <si>
    <t>RXT29</t>
  </si>
  <si>
    <t>Hopkins</t>
  </si>
  <si>
    <t>RXTYL</t>
  </si>
  <si>
    <t>HODGE HILL OPS HHOA</t>
  </si>
  <si>
    <t>Hurley</t>
  </si>
  <si>
    <t>RXT30</t>
  </si>
  <si>
    <t>HOLLYHILL</t>
  </si>
  <si>
    <t>Iffley</t>
  </si>
  <si>
    <t>RXT31</t>
  </si>
  <si>
    <t>RXT34</t>
  </si>
  <si>
    <t>JOHN BLACK DAY HOSPITAL</t>
  </si>
  <si>
    <t>Loddon</t>
  </si>
  <si>
    <t>RXTD5</t>
  </si>
  <si>
    <t>Marsh</t>
  </si>
  <si>
    <t>RXTYT</t>
  </si>
  <si>
    <t>JUNIPER INPATIENT JNIP POST 1</t>
  </si>
  <si>
    <t>RXTYR</t>
  </si>
  <si>
    <t>KNOWLE OPS KLOA</t>
  </si>
  <si>
    <t>Paediatric</t>
  </si>
  <si>
    <t>RXTYC</t>
  </si>
  <si>
    <t>LADYWOOD OPS LDOA</t>
  </si>
  <si>
    <t>Redlands</t>
  </si>
  <si>
    <t>RXT37</t>
  </si>
  <si>
    <t>LITTLE BROMWICH</t>
  </si>
  <si>
    <t>Sidmouth</t>
  </si>
  <si>
    <t>RXTYN</t>
  </si>
  <si>
    <t>LYNDON OPS LYOA</t>
  </si>
  <si>
    <t>Sonning</t>
  </si>
  <si>
    <t>RXT47</t>
  </si>
  <si>
    <t>RXTVX</t>
  </si>
  <si>
    <t>RXT51</t>
  </si>
  <si>
    <t>Whitley</t>
  </si>
  <si>
    <t>RXT54</t>
  </si>
  <si>
    <t>Woodley</t>
  </si>
  <si>
    <t>RXTYF</t>
  </si>
  <si>
    <t>NORTHFIELD OPS NFOA</t>
  </si>
  <si>
    <t>RXTWV</t>
  </si>
  <si>
    <t>NP BEN EIS NEEI</t>
  </si>
  <si>
    <t>HDU Harefield Ward</t>
  </si>
  <si>
    <t>RXTWK</t>
  </si>
  <si>
    <t>NP HANDSWORTH AOR HDAR</t>
  </si>
  <si>
    <t>RXTWX</t>
  </si>
  <si>
    <t>NP HOB EAST EIS HEEI</t>
  </si>
  <si>
    <t>RXTWW</t>
  </si>
  <si>
    <t>NP HOB WEST EIS HWEI</t>
  </si>
  <si>
    <t>RXTWJ</t>
  </si>
  <si>
    <t>NP KINGSTANDING AOR KGAR</t>
  </si>
  <si>
    <t>Oak/Acorn</t>
  </si>
  <si>
    <t>RXTWL</t>
  </si>
  <si>
    <t>NP LADYWOOD AOR LDAR</t>
  </si>
  <si>
    <t>Rowan/Fir Tree</t>
  </si>
  <si>
    <t>RXTWM</t>
  </si>
  <si>
    <t>NP NECHELLS AOR NCAR</t>
  </si>
  <si>
    <t>AICU</t>
  </si>
  <si>
    <t>RXTWR</t>
  </si>
  <si>
    <t>NP SOLIHULL AOR SLAR</t>
  </si>
  <si>
    <t>RXTWY</t>
  </si>
  <si>
    <t>NP SOLIHULL EIS SLEI</t>
  </si>
  <si>
    <t>Foulis Ward</t>
  </si>
  <si>
    <t>RXTWP</t>
  </si>
  <si>
    <t>NP SOUTH AOR AHAR</t>
  </si>
  <si>
    <t>Paul Wood Ward</t>
  </si>
  <si>
    <t>RXTWT</t>
  </si>
  <si>
    <t>NP SOUTH EIS STEI</t>
  </si>
  <si>
    <t>RXTWN</t>
  </si>
  <si>
    <t>NP SPARKBROOK AOR SKAR</t>
  </si>
  <si>
    <t>Princess Alexandra Ward</t>
  </si>
  <si>
    <t>RXTWQ</t>
  </si>
  <si>
    <t>NP YARDLEY AOR YDAR</t>
  </si>
  <si>
    <t>RXTYA</t>
  </si>
  <si>
    <t>PERRY BARR OPS PBOA</t>
  </si>
  <si>
    <t>Sir Reginald Wilson</t>
  </si>
  <si>
    <t>RXT62</t>
  </si>
  <si>
    <t>QUEEN ELIZABETH PSYCHIATRIC HOSPITAL</t>
  </si>
  <si>
    <t>RXT64</t>
  </si>
  <si>
    <t>York Ward</t>
  </si>
  <si>
    <t>RXT65</t>
  </si>
  <si>
    <t>Acute Maternity Staff</t>
  </si>
  <si>
    <t>RXT66</t>
  </si>
  <si>
    <t>RIVERSIDE PARK</t>
  </si>
  <si>
    <t>RXT67</t>
  </si>
  <si>
    <t>ROSS HOUSE</t>
  </si>
  <si>
    <t>Acute Paeds Staffing</t>
  </si>
  <si>
    <t>RXTD0</t>
  </si>
  <si>
    <t>SELLY OAK HOSPITAL</t>
  </si>
  <si>
    <t>Cardiac Investigations Unit</t>
  </si>
  <si>
    <t>RXTYH</t>
  </si>
  <si>
    <t>SELLY OAK OPS SOOA</t>
  </si>
  <si>
    <t>RXT74</t>
  </si>
  <si>
    <t>SOHO HILL</t>
  </si>
  <si>
    <t>RXT76</t>
  </si>
  <si>
    <t>Eden Ward</t>
  </si>
  <si>
    <t>RXTRM</t>
  </si>
  <si>
    <t>SPARKBROOK HT - SKHT</t>
  </si>
  <si>
    <t>Gastroenterology &amp; Liver Unit</t>
  </si>
  <si>
    <t>RXTYD</t>
  </si>
  <si>
    <t>SPARKHILL OPS SPOA</t>
  </si>
  <si>
    <t>Grenville Ward</t>
  </si>
  <si>
    <t>RXTA8</t>
  </si>
  <si>
    <t>STAFF SUPPORT</t>
  </si>
  <si>
    <t>Kerensa Ward</t>
  </si>
  <si>
    <t>RXTYJ</t>
  </si>
  <si>
    <t>SUTTON COLDFIELD OPS SCOA</t>
  </si>
  <si>
    <t>Kynance Independence Unit</t>
  </si>
  <si>
    <t>RXTA0</t>
  </si>
  <si>
    <t>TALL TREES</t>
  </si>
  <si>
    <t>Lowen Ward</t>
  </si>
  <si>
    <t>RXTD6</t>
  </si>
  <si>
    <t>RXTD3</t>
  </si>
  <si>
    <t>Pendennis Ward</t>
  </si>
  <si>
    <t>RXTNW</t>
  </si>
  <si>
    <t>THE BRIDGE GP</t>
  </si>
  <si>
    <t>Phoenix Stroke Ward</t>
  </si>
  <si>
    <t>RXTNV</t>
  </si>
  <si>
    <t>THE BRIDGE HP</t>
  </si>
  <si>
    <t>Roskear Ward</t>
  </si>
  <si>
    <t>RXTNX</t>
  </si>
  <si>
    <t>THE BRIDGE NP</t>
  </si>
  <si>
    <t>St Mawes Unit</t>
  </si>
  <si>
    <t>RXTD4</t>
  </si>
  <si>
    <t>Tintagel Ward</t>
  </si>
  <si>
    <t>RXTD2</t>
  </si>
  <si>
    <t>RXT89</t>
  </si>
  <si>
    <t>WEATHERDALE UNIT</t>
  </si>
  <si>
    <t>Wellington Ward</t>
  </si>
  <si>
    <t>RXTC2</t>
  </si>
  <si>
    <t>WOMENS THERAPY</t>
  </si>
  <si>
    <t>Wheal Coates Ward</t>
  </si>
  <si>
    <t>RXT92</t>
  </si>
  <si>
    <t>WOODSIDE CRESCENT</t>
  </si>
  <si>
    <t>Wheal Prosper Ward</t>
  </si>
  <si>
    <t>RXTYM</t>
  </si>
  <si>
    <t>YARDLEY OPS YDOA</t>
  </si>
  <si>
    <t>Marie Therese House Rehabilitation</t>
  </si>
  <si>
    <t>RXVJ1</t>
  </si>
  <si>
    <t>RXV</t>
  </si>
  <si>
    <t>St Josephs Ward &amp; St Michaels</t>
  </si>
  <si>
    <t>RXVA9</t>
  </si>
  <si>
    <t>WCH - Medical Unit 1</t>
  </si>
  <si>
    <t>RXV07</t>
  </si>
  <si>
    <t>BROOK HEYS - TRAFFORD</t>
  </si>
  <si>
    <t>WCH - Medical Unit 2</t>
  </si>
  <si>
    <t>RXV04</t>
  </si>
  <si>
    <t>Exmouth - Doris Heard</t>
  </si>
  <si>
    <t>RXVC8</t>
  </si>
  <si>
    <t>DISCOVER, WESTGATE</t>
  </si>
  <si>
    <t>RXV08</t>
  </si>
  <si>
    <t>HAVERIGG</t>
  </si>
  <si>
    <t>AMU Nursing</t>
  </si>
  <si>
    <t>RXVC3</t>
  </si>
  <si>
    <t>HUMPHREY BOOTH - SALFORD</t>
  </si>
  <si>
    <t>Ashburn</t>
  </si>
  <si>
    <t>RXVJ2</t>
  </si>
  <si>
    <t>RXV18</t>
  </si>
  <si>
    <t>MEADOWBROOK (ELDERLY)</t>
  </si>
  <si>
    <t>Bolham</t>
  </si>
  <si>
    <t>RXV17</t>
  </si>
  <si>
    <t>Bovey</t>
  </si>
  <si>
    <t>RXV80</t>
  </si>
  <si>
    <t>Bramble</t>
  </si>
  <si>
    <t>RXVL9</t>
  </si>
  <si>
    <t>Capener</t>
  </si>
  <si>
    <t>RXV06</t>
  </si>
  <si>
    <t>RXV60</t>
  </si>
  <si>
    <t>Clyst</t>
  </si>
  <si>
    <t>RXV47</t>
  </si>
  <si>
    <t>SDAS - ACTON SQUARE</t>
  </si>
  <si>
    <t>Creedy</t>
  </si>
  <si>
    <t>RXVD2</t>
  </si>
  <si>
    <t>SDAS - HAYSBROOK</t>
  </si>
  <si>
    <t>Culm East</t>
  </si>
  <si>
    <t>RXVD3</t>
  </si>
  <si>
    <t>SDAS - THE BASEMENT</t>
  </si>
  <si>
    <t>Culm West</t>
  </si>
  <si>
    <t>RXV20</t>
  </si>
  <si>
    <t>WENTWORTH HOUSE</t>
  </si>
  <si>
    <t>Dart</t>
  </si>
  <si>
    <t>RXVD0</t>
  </si>
  <si>
    <t>WHITEHAVEN</t>
  </si>
  <si>
    <t>Durbin</t>
  </si>
  <si>
    <t>RXV75</t>
  </si>
  <si>
    <t>WIGAN DRUG &amp; ALCOHOL SERVCE</t>
  </si>
  <si>
    <t>Dyball</t>
  </si>
  <si>
    <t>RXV15</t>
  </si>
  <si>
    <t>Exe</t>
  </si>
  <si>
    <t>RXV84</t>
  </si>
  <si>
    <t>YOUNG PERSONS UNIT</t>
  </si>
  <si>
    <t>ITU Teign Ward</t>
  </si>
  <si>
    <t>RXWMB</t>
  </si>
  <si>
    <t>BRIDGNORTH HOSPITAL (MATERNITY)</t>
  </si>
  <si>
    <t>RXW</t>
  </si>
  <si>
    <t>Kenn</t>
  </si>
  <si>
    <t>RXWML</t>
  </si>
  <si>
    <t>LUDLOW HOSPITAL (MATERNITY)</t>
  </si>
  <si>
    <t>Lowman</t>
  </si>
  <si>
    <t>RXWMJ</t>
  </si>
  <si>
    <t>ROBERT JONES &amp; AGNES HUNT ORTHOPAEDIC &amp; DISTRICT HOSPITAL</t>
  </si>
  <si>
    <t>Lyme</t>
  </si>
  <si>
    <t>RXWAS</t>
  </si>
  <si>
    <t>Mardon</t>
  </si>
  <si>
    <t>RXWMS</t>
  </si>
  <si>
    <t>ROYAL SHREWSBURY HOSPITAL (MATERNITY)</t>
  </si>
  <si>
    <t>RXWAT</t>
  </si>
  <si>
    <t>THE PRINCESS ROYAL HOSPITAL</t>
  </si>
  <si>
    <t>Mere</t>
  </si>
  <si>
    <t>RXWMT</t>
  </si>
  <si>
    <t>THE PRINCESS ROYAL HOSPITAL (MATERNITY)</t>
  </si>
  <si>
    <t>RXX10</t>
  </si>
  <si>
    <t>ABRAHAM COWLEY UNIT</t>
  </si>
  <si>
    <t>RXX</t>
  </si>
  <si>
    <t>Okement</t>
  </si>
  <si>
    <t>RXXX2</t>
  </si>
  <si>
    <t>ALBERT WARD</t>
  </si>
  <si>
    <t>Otter</t>
  </si>
  <si>
    <t>RXXHK</t>
  </si>
  <si>
    <t>APRIL COTTAGE</t>
  </si>
  <si>
    <t>Robin Ling (Tavy)</t>
  </si>
  <si>
    <t>RXXAM</t>
  </si>
  <si>
    <t>ARNSIDE</t>
  </si>
  <si>
    <t>Taw</t>
  </si>
  <si>
    <t>RXX15</t>
  </si>
  <si>
    <t>Torridge</t>
  </si>
  <si>
    <t>RXXFR</t>
  </si>
  <si>
    <t>ASHMOUNT</t>
  </si>
  <si>
    <t>Wynard Escalation</t>
  </si>
  <si>
    <t>RXXW5</t>
  </si>
  <si>
    <t>BLAKE WARD</t>
  </si>
  <si>
    <t>Wynard Ward</t>
  </si>
  <si>
    <t>RXXCE</t>
  </si>
  <si>
    <t>BRIARWOOD</t>
  </si>
  <si>
    <t>Yarty</t>
  </si>
  <si>
    <t>RXXW4</t>
  </si>
  <si>
    <t>CHARLTON WARD</t>
  </si>
  <si>
    <t>Yealm</t>
  </si>
  <si>
    <t>RXXHY</t>
  </si>
  <si>
    <t>CHERRY OAK</t>
  </si>
  <si>
    <t>Yeo</t>
  </si>
  <si>
    <t>RXX33</t>
  </si>
  <si>
    <t>CHERRYTREES RESIDENTIAL HOME</t>
  </si>
  <si>
    <t>Tiverton Inpatients</t>
  </si>
  <si>
    <t>RXXW3</t>
  </si>
  <si>
    <t>CLARE WARD</t>
  </si>
  <si>
    <t>Sidmouth Hospital</t>
  </si>
  <si>
    <t>RXXA7</t>
  </si>
  <si>
    <t>CMHRS SPELTHORNE</t>
  </si>
  <si>
    <t>Barnet CCU</t>
  </si>
  <si>
    <t>RXXX7</t>
  </si>
  <si>
    <t>COBGATES</t>
  </si>
  <si>
    <t>Barnet Intensive Therapy Unit (ITU)</t>
  </si>
  <si>
    <t>RXXHD</t>
  </si>
  <si>
    <t>COMMUNITY FORENSIC</t>
  </si>
  <si>
    <t>Barnet Neonatal Care Unit</t>
  </si>
  <si>
    <t>RXX1T</t>
  </si>
  <si>
    <t>CRANLEIGH HOSPITAL</t>
  </si>
  <si>
    <t>RXX28</t>
  </si>
  <si>
    <t>CRANLEIGH VILLAGE HOSPITAL</t>
  </si>
  <si>
    <t>RXX51</t>
  </si>
  <si>
    <t>DRUG AND ALCOHOL CJS</t>
  </si>
  <si>
    <t>Damson Ward</t>
  </si>
  <si>
    <t>RXX35</t>
  </si>
  <si>
    <t>Galaxy Ward</t>
  </si>
  <si>
    <t>RXX98</t>
  </si>
  <si>
    <t>RXXHA</t>
  </si>
  <si>
    <t>ELLEN TERRY</t>
  </si>
  <si>
    <t>RXX36</t>
  </si>
  <si>
    <t>EPSOM GENERAL HOSPITAL</t>
  </si>
  <si>
    <t>RXXAD</t>
  </si>
  <si>
    <t>FAIRMEAD</t>
  </si>
  <si>
    <t>RXX29</t>
  </si>
  <si>
    <t>Olive Ward</t>
  </si>
  <si>
    <t>RXX27</t>
  </si>
  <si>
    <t>FLEET HOSPITAL</t>
  </si>
  <si>
    <t>Palm Ward</t>
  </si>
  <si>
    <t>RXXA2</t>
  </si>
  <si>
    <t>FP10 - ARC 1 WARD</t>
  </si>
  <si>
    <t>RXXA3</t>
  </si>
  <si>
    <t>FP10 - ARC II WARD</t>
  </si>
  <si>
    <t>Spruce Ward</t>
  </si>
  <si>
    <t>RXXV4</t>
  </si>
  <si>
    <t>FP10 - NURSE RXXV4</t>
  </si>
  <si>
    <t>RXX21</t>
  </si>
  <si>
    <t>RXXFV</t>
  </si>
  <si>
    <t>GALLWEY</t>
  </si>
  <si>
    <t>RXX2J</t>
  </si>
  <si>
    <t>GEESEMERE</t>
  </si>
  <si>
    <t>Surgical Ward</t>
  </si>
  <si>
    <t>RXXA8</t>
  </si>
  <si>
    <t>GRANDVIEW</t>
  </si>
  <si>
    <t>Neuro Rehab</t>
  </si>
  <si>
    <t>RXXGW</t>
  </si>
  <si>
    <t>GREAT MEADOWS</t>
  </si>
  <si>
    <t>10 East</t>
  </si>
  <si>
    <t>RXXCA</t>
  </si>
  <si>
    <t>GREENLAWS</t>
  </si>
  <si>
    <t>10 North - HSEP</t>
  </si>
  <si>
    <t>RXXX4</t>
  </si>
  <si>
    <t>HALE WARD</t>
  </si>
  <si>
    <t>10 South</t>
  </si>
  <si>
    <t>RXXW6</t>
  </si>
  <si>
    <t>HALLIFORD WARD</t>
  </si>
  <si>
    <t>10 West</t>
  </si>
  <si>
    <t>RXX26</t>
  </si>
  <si>
    <t>11 East</t>
  </si>
  <si>
    <t>RXXEK</t>
  </si>
  <si>
    <t>HERMITAGE</t>
  </si>
  <si>
    <t>11 West</t>
  </si>
  <si>
    <t>RXX17</t>
  </si>
  <si>
    <t>HILLCROFT</t>
  </si>
  <si>
    <t>5 East B</t>
  </si>
  <si>
    <t>RXXEA</t>
  </si>
  <si>
    <t>HOLLY TREE</t>
  </si>
  <si>
    <t>5 North A</t>
  </si>
  <si>
    <t>RXXHL</t>
  </si>
  <si>
    <t>LARKFIELD</t>
  </si>
  <si>
    <t>5 South</t>
  </si>
  <si>
    <t>RXXW8</t>
  </si>
  <si>
    <t>LAUREATE WARD</t>
  </si>
  <si>
    <t>6 North</t>
  </si>
  <si>
    <t>RXX37</t>
  </si>
  <si>
    <t>6 South</t>
  </si>
  <si>
    <t>RXX08</t>
  </si>
  <si>
    <t>LODDON ALLIANCE</t>
  </si>
  <si>
    <t>6 West</t>
  </si>
  <si>
    <t>RXXX9</t>
  </si>
  <si>
    <t>MITCHELL HALL</t>
  </si>
  <si>
    <t>7 East A</t>
  </si>
  <si>
    <t>RXXX1</t>
  </si>
  <si>
    <t>NOEL LAVIN WARD</t>
  </si>
  <si>
    <t>7 North</t>
  </si>
  <si>
    <t>RXXR3</t>
  </si>
  <si>
    <t>NURSE R3</t>
  </si>
  <si>
    <t>RXXR7</t>
  </si>
  <si>
    <t>NURSE R7</t>
  </si>
  <si>
    <t>8 East</t>
  </si>
  <si>
    <t>RXXV1</t>
  </si>
  <si>
    <t>NURSE RXXV1</t>
  </si>
  <si>
    <t>8 North</t>
  </si>
  <si>
    <t>RXXV2</t>
  </si>
  <si>
    <t>NURSE RXXV2</t>
  </si>
  <si>
    <t>8 West</t>
  </si>
  <si>
    <t>RXXV3</t>
  </si>
  <si>
    <t>NURSE RXXV3</t>
  </si>
  <si>
    <t>9 North</t>
  </si>
  <si>
    <t>RXXV5</t>
  </si>
  <si>
    <t>NURSE RXXV5</t>
  </si>
  <si>
    <t>9 West</t>
  </si>
  <si>
    <t>RXXT3</t>
  </si>
  <si>
    <t>NURSE T3</t>
  </si>
  <si>
    <t>ICU 4</t>
  </si>
  <si>
    <t>RXXT5</t>
  </si>
  <si>
    <t>NURSE T5</t>
  </si>
  <si>
    <t>RF AAU</t>
  </si>
  <si>
    <t>RXXT6</t>
  </si>
  <si>
    <t>NURSE T6 - RESPOND</t>
  </si>
  <si>
    <t>BROADGREEN HOSPITAL - RQ601</t>
  </si>
  <si>
    <t>BG11</t>
  </si>
  <si>
    <t>RXXT7</t>
  </si>
  <si>
    <t>NURSE T7 - RESPOND</t>
  </si>
  <si>
    <t>RXXV6</t>
  </si>
  <si>
    <t>NURSE V6</t>
  </si>
  <si>
    <t>RXXV7</t>
  </si>
  <si>
    <t>NURSE V7</t>
  </si>
  <si>
    <t>Ward 1 BGH</t>
  </si>
  <si>
    <t>RXX88</t>
  </si>
  <si>
    <t>OLDER PEOPLE'S PSYCHIATRY</t>
  </si>
  <si>
    <t>RXX4H</t>
  </si>
  <si>
    <t>PORTSMOUTH DISABILITY FORUM</t>
  </si>
  <si>
    <t>RXXHE</t>
  </si>
  <si>
    <t>REHABILITATION</t>
  </si>
  <si>
    <t>Ward 2 BGH</t>
  </si>
  <si>
    <t>RXXHM</t>
  </si>
  <si>
    <t>ROSEWOOD</t>
  </si>
  <si>
    <t>RXX24</t>
  </si>
  <si>
    <t>Ward 4 BGH</t>
  </si>
  <si>
    <t>RXX18</t>
  </si>
  <si>
    <t>SHIELING</t>
  </si>
  <si>
    <t>RXX3L</t>
  </si>
  <si>
    <t>SOUTH EAST PUPIL REFERRAL UNIT</t>
  </si>
  <si>
    <t>Ward 5 BGH</t>
  </si>
  <si>
    <t>RXXW7</t>
  </si>
  <si>
    <t>SPENSER WARD</t>
  </si>
  <si>
    <t>Ward 8 BGH</t>
  </si>
  <si>
    <t>RXX2V</t>
  </si>
  <si>
    <t>ST EBBAS</t>
  </si>
  <si>
    <t>RXX16</t>
  </si>
  <si>
    <t>Ward 9 BGH</t>
  </si>
  <si>
    <t>RXX96</t>
  </si>
  <si>
    <t>TANDRIDGE CTPLD</t>
  </si>
  <si>
    <t>THE ROYAL LIVERPOOL UNIVERSITY HOSPITAL - RQ617</t>
  </si>
  <si>
    <t>RXX23</t>
  </si>
  <si>
    <t>RXXX3</t>
  </si>
  <si>
    <t>VICTORIA WARD</t>
  </si>
  <si>
    <t>2Y / SU</t>
  </si>
  <si>
    <t>RXX11</t>
  </si>
  <si>
    <t>WALTON COMMUNITY HOSPITAL</t>
  </si>
  <si>
    <t>RXX2T</t>
  </si>
  <si>
    <t>3X</t>
  </si>
  <si>
    <t>RXX13</t>
  </si>
  <si>
    <t>WEYBRIDGE COMMUNITY HOSPITAL</t>
  </si>
  <si>
    <t>3Y</t>
  </si>
  <si>
    <t>RXXFY</t>
  </si>
  <si>
    <t>RXXW1</t>
  </si>
  <si>
    <t>WILLOW WARD</t>
  </si>
  <si>
    <t>RXX93</t>
  </si>
  <si>
    <t>WINGFIELD - EAST</t>
  </si>
  <si>
    <t>5A</t>
  </si>
  <si>
    <t>RXXX5</t>
  </si>
  <si>
    <t>WINGFIELD WARD</t>
  </si>
  <si>
    <t>RXX12</t>
  </si>
  <si>
    <t>WOKING COMMUNITY HOSPITAL</t>
  </si>
  <si>
    <t>5X</t>
  </si>
  <si>
    <t>RXY3H</t>
  </si>
  <si>
    <t>RXY</t>
  </si>
  <si>
    <t>5Y</t>
  </si>
  <si>
    <t>RXY02</t>
  </si>
  <si>
    <t>ABBEY WOOD</t>
  </si>
  <si>
    <t>RXYA1</t>
  </si>
  <si>
    <t>ALEXANDER HOUSE STABLES BLOCK</t>
  </si>
  <si>
    <t>6X</t>
  </si>
  <si>
    <t>RXYA3</t>
  </si>
  <si>
    <t>ARNDALE HOUSE</t>
  </si>
  <si>
    <t>6Y</t>
  </si>
  <si>
    <t>RXYA4</t>
  </si>
  <si>
    <t>ARUNDEL UNIT</t>
  </si>
  <si>
    <t>RXYA5</t>
  </si>
  <si>
    <t>ASH ETON</t>
  </si>
  <si>
    <t>RXYA6</t>
  </si>
  <si>
    <t>AUDLEY HOUSE</t>
  </si>
  <si>
    <t>RXYA7</t>
  </si>
  <si>
    <t>AYLESHAM COMMUNITY CENTRE</t>
  </si>
  <si>
    <t>8HDU</t>
  </si>
  <si>
    <t>RXYAX</t>
  </si>
  <si>
    <t>BRANBRIDGES INDUSTRIAL UNIT</t>
  </si>
  <si>
    <t>8X</t>
  </si>
  <si>
    <t>RXYAR</t>
  </si>
  <si>
    <t>8Y</t>
  </si>
  <si>
    <t>RXYC1</t>
  </si>
  <si>
    <t>CANADA HOUSE</t>
  </si>
  <si>
    <t>RXY12</t>
  </si>
  <si>
    <t>CANTERBURY (BRENTWOOD)</t>
  </si>
  <si>
    <t>9HDU</t>
  </si>
  <si>
    <t>RXYCJ</t>
  </si>
  <si>
    <t>CANTERBURY D.T.S</t>
  </si>
  <si>
    <t>9X</t>
  </si>
  <si>
    <t>RXY2H</t>
  </si>
  <si>
    <t>CHERVILLES</t>
  </si>
  <si>
    <t>9Y</t>
  </si>
  <si>
    <t>RXYC7</t>
  </si>
  <si>
    <t>CORNERSTONES (TUNNEL ROAD)</t>
  </si>
  <si>
    <t>RXY2C</t>
  </si>
  <si>
    <t>COSSINGTON ROAD</t>
  </si>
  <si>
    <t>AIFU</t>
  </si>
  <si>
    <t>RXYCA</t>
  </si>
  <si>
    <t>COURT DRIVE</t>
  </si>
  <si>
    <t>RXY1P</t>
  </si>
  <si>
    <t>CRHT MAIDSTONE NMP</t>
  </si>
  <si>
    <t>APCU</t>
  </si>
  <si>
    <t>RXYCD</t>
  </si>
  <si>
    <t>CRISIS ASSESSMENT &amp; TREATMENT TEAM</t>
  </si>
  <si>
    <t>RXYCE</t>
  </si>
  <si>
    <t>CULVER HOUSE</t>
  </si>
  <si>
    <t>RXY10</t>
  </si>
  <si>
    <t>POCU</t>
  </si>
  <si>
    <t>RXYE8</t>
  </si>
  <si>
    <t>EAGLE COURT</t>
  </si>
  <si>
    <t>Alan Bray Unit</t>
  </si>
  <si>
    <t>RXYE9</t>
  </si>
  <si>
    <t>EATING DISORDERS NMP</t>
  </si>
  <si>
    <t>Children &amp; Teenage Unit</t>
  </si>
  <si>
    <t>RXYE2</t>
  </si>
  <si>
    <t>ELMSLEIGH LODGE</t>
  </si>
  <si>
    <t>Duke of Gloucester</t>
  </si>
  <si>
    <t>RXYE3</t>
  </si>
  <si>
    <t>ELWICK ROAD CENTRE</t>
  </si>
  <si>
    <t>Jubilee Rehab Ward</t>
  </si>
  <si>
    <t>RXY1A</t>
  </si>
  <si>
    <t>ETHELBERT ROAD</t>
  </si>
  <si>
    <t>London Irish Ward</t>
  </si>
  <si>
    <t>RXYF2</t>
  </si>
  <si>
    <t>Short Stay Unit</t>
  </si>
  <si>
    <t>RXY2P</t>
  </si>
  <si>
    <t>FERN</t>
  </si>
  <si>
    <t>Spinal Injuries Ward</t>
  </si>
  <si>
    <t>RXY24</t>
  </si>
  <si>
    <t>FOLKESTONE HEALTH CENTRE</t>
  </si>
  <si>
    <t>3 NORTH</t>
  </si>
  <si>
    <t>RXY41</t>
  </si>
  <si>
    <t>3 SOUTH</t>
  </si>
  <si>
    <t>RXYF6</t>
  </si>
  <si>
    <t>4 N&amp;S</t>
  </si>
  <si>
    <t>RXYG1</t>
  </si>
  <si>
    <t>GATLAND HOUSE</t>
  </si>
  <si>
    <t>5 NORTH</t>
  </si>
  <si>
    <t>RXYG4</t>
  </si>
  <si>
    <t>5 SOUTH</t>
  </si>
  <si>
    <t>RXY14</t>
  </si>
  <si>
    <t>HADLOW ROAD</t>
  </si>
  <si>
    <t>CCA</t>
  </si>
  <si>
    <t>RXYH2</t>
  </si>
  <si>
    <t>HEATHSIDE HOUSE</t>
  </si>
  <si>
    <t>DAY WARD</t>
  </si>
  <si>
    <t>RXY6A</t>
  </si>
  <si>
    <t>HIGH STREET</t>
  </si>
  <si>
    <t>Albury</t>
  </si>
  <si>
    <t>RXYH4</t>
  </si>
  <si>
    <t>HIGHLANDS HOUSE</t>
  </si>
  <si>
    <t>Bramshott</t>
  </si>
  <si>
    <t>RXYH6</t>
  </si>
  <si>
    <t>HOLY TRINITY CHURCH</t>
  </si>
  <si>
    <t>RXYH7</t>
  </si>
  <si>
    <t>Clandon</t>
  </si>
  <si>
    <t>RXYH8</t>
  </si>
  <si>
    <t>HUCKING HILL HOUSE</t>
  </si>
  <si>
    <t>Compton</t>
  </si>
  <si>
    <t>RXYJ1</t>
  </si>
  <si>
    <t>JASMINE CENTRE</t>
  </si>
  <si>
    <t>Eashing</t>
  </si>
  <si>
    <t>RXY1J</t>
  </si>
  <si>
    <t>KCC SOCIAL SERVICES</t>
  </si>
  <si>
    <t>RXYK1</t>
  </si>
  <si>
    <t>KELSTON</t>
  </si>
  <si>
    <t>Elstead</t>
  </si>
  <si>
    <t>RXY17</t>
  </si>
  <si>
    <t>Ewhurst</t>
  </si>
  <si>
    <t>RXY09</t>
  </si>
  <si>
    <t>KENT &amp; SUSSEX HOSPITAL</t>
  </si>
  <si>
    <t>Frensham</t>
  </si>
  <si>
    <t>RXY04</t>
  </si>
  <si>
    <t>KINGS HILL</t>
  </si>
  <si>
    <t>Hascombe</t>
  </si>
  <si>
    <t>RXYK3</t>
  </si>
  <si>
    <t>KINGSLEY HOUSE</t>
  </si>
  <si>
    <t>Haslemere Wards</t>
  </si>
  <si>
    <t>RXYK4</t>
  </si>
  <si>
    <t>KINGSWOOD COMMUNITY MENTAL HEALTH CENTRE</t>
  </si>
  <si>
    <t>Hindhead</t>
  </si>
  <si>
    <t>RXY22</t>
  </si>
  <si>
    <t>KRONER HOUSE</t>
  </si>
  <si>
    <t>RXY7A</t>
  </si>
  <si>
    <t>LANGDALE RISE</t>
  </si>
  <si>
    <t>RXYL1</t>
  </si>
  <si>
    <t>LAUREL HOUSE</t>
  </si>
  <si>
    <t>Merrow</t>
  </si>
  <si>
    <t>RXY98</t>
  </si>
  <si>
    <t>Milford Wards</t>
  </si>
  <si>
    <t>RXY63</t>
  </si>
  <si>
    <t>LD MAIDSTONE</t>
  </si>
  <si>
    <t>Millbridge</t>
  </si>
  <si>
    <t>RXY9C</t>
  </si>
  <si>
    <t>LD SOUTHLANDS</t>
  </si>
  <si>
    <t>Onslow</t>
  </si>
  <si>
    <t>RXY99</t>
  </si>
  <si>
    <t>LD SWALE</t>
  </si>
  <si>
    <t>RXY8E</t>
  </si>
  <si>
    <t>LONDON ROAD</t>
  </si>
  <si>
    <t>RXY1W</t>
  </si>
  <si>
    <t>MAGNITUDE</t>
  </si>
  <si>
    <t>Wisley</t>
  </si>
  <si>
    <t>RXY08</t>
  </si>
  <si>
    <t>Chippenham  Birthing Centre</t>
  </si>
  <si>
    <t>RXY2V</t>
  </si>
  <si>
    <t>MEDICAL CENTRE, EUREKA PLACE</t>
  </si>
  <si>
    <t>Frome Birthing centre</t>
  </si>
  <si>
    <t>RXY1Y</t>
  </si>
  <si>
    <t>MILLER HOUSE</t>
  </si>
  <si>
    <t>Paulton Birthing centre</t>
  </si>
  <si>
    <t>RXY23</t>
  </si>
  <si>
    <t>MONTAGUE HOUSE</t>
  </si>
  <si>
    <t>Violet Prince ward</t>
  </si>
  <si>
    <t>RXY29</t>
  </si>
  <si>
    <t>MONTGOMERY AVENUE</t>
  </si>
  <si>
    <t>ACE</t>
  </si>
  <si>
    <t>RXY1V</t>
  </si>
  <si>
    <t>MULBERRY DAY CENTRE</t>
  </si>
  <si>
    <t>RXY1N</t>
  </si>
  <si>
    <t>NELSON ROAD COMMUNITY DAY RESOURCE CENTRE</t>
  </si>
  <si>
    <t>RXYN4</t>
  </si>
  <si>
    <t>NEUROPSYCHIATRY SERVICE</t>
  </si>
  <si>
    <t>Charlotte Ward</t>
  </si>
  <si>
    <t>RXYN1</t>
  </si>
  <si>
    <t>NEW COURT (UNIT 2 &amp; PART 4)</t>
  </si>
  <si>
    <t>Cheselden Ward</t>
  </si>
  <si>
    <t>RXY7C</t>
  </si>
  <si>
    <t>NEWHAVEN LODGE</t>
  </si>
  <si>
    <t>RXYTJ</t>
  </si>
  <si>
    <t>OAKAPPLE LANE REHAB. CENTRE</t>
  </si>
  <si>
    <t>Combe Ward</t>
  </si>
  <si>
    <t>RXYP8</t>
  </si>
  <si>
    <t>OAKWOOD M.H.</t>
  </si>
  <si>
    <t>RXY45</t>
  </si>
  <si>
    <t>OPMH ASHFORD</t>
  </si>
  <si>
    <t>Forrester Brown Ward A</t>
  </si>
  <si>
    <t>RXY62</t>
  </si>
  <si>
    <t>OPMH ASHFORD NMP</t>
  </si>
  <si>
    <t>Haygarth Ward</t>
  </si>
  <si>
    <t>RXY49</t>
  </si>
  <si>
    <t>OPMH CANTERBURY</t>
  </si>
  <si>
    <t>Helena Ward</t>
  </si>
  <si>
    <t>RXY80</t>
  </si>
  <si>
    <t>OPMH DARTFORD</t>
  </si>
  <si>
    <t>Intensive Therapy Unit</t>
  </si>
  <si>
    <t>RXY91</t>
  </si>
  <si>
    <t>OPMH DARTFORD NMP</t>
  </si>
  <si>
    <t>Mary Ward and Central delivery suite</t>
  </si>
  <si>
    <t>RXY54</t>
  </si>
  <si>
    <t>OPMH DOVER</t>
  </si>
  <si>
    <t>RXY79</t>
  </si>
  <si>
    <t>RXY82</t>
  </si>
  <si>
    <t>OPMH MAIDSTONE NORTH</t>
  </si>
  <si>
    <t>Midford Ward</t>
  </si>
  <si>
    <t>RXY1Q</t>
  </si>
  <si>
    <t>OPMH MAIDSTONE NORTH NMP</t>
  </si>
  <si>
    <t>RXY81</t>
  </si>
  <si>
    <t>OPMH MAIDSTONE SOUTH</t>
  </si>
  <si>
    <t>Parry Ward</t>
  </si>
  <si>
    <t>RXY95</t>
  </si>
  <si>
    <t>OPMH MAIDSTONE SOUTH NMP</t>
  </si>
  <si>
    <t>Phillip Yeoman Ward</t>
  </si>
  <si>
    <t>RXY76</t>
  </si>
  <si>
    <t>OPMH SEVENOAKS</t>
  </si>
  <si>
    <t>Pierce</t>
  </si>
  <si>
    <t>RXY90</t>
  </si>
  <si>
    <t>OPMH SEVENOAKS NMP</t>
  </si>
  <si>
    <t>Pulteney Ward</t>
  </si>
  <si>
    <t>RXY78</t>
  </si>
  <si>
    <t>OPMH SWALE</t>
  </si>
  <si>
    <t>Respiratory Ward</t>
  </si>
  <si>
    <t>RXY94</t>
  </si>
  <si>
    <t>OPMH SWALE NMP</t>
  </si>
  <si>
    <t>Robin Smith Ward</t>
  </si>
  <si>
    <t>RXY56</t>
  </si>
  <si>
    <t>OPMH THANET</t>
  </si>
  <si>
    <t>Surgical Admissions Unit</t>
  </si>
  <si>
    <t>RXY77</t>
  </si>
  <si>
    <t>OPMH TUNBRIDGE WELLS</t>
  </si>
  <si>
    <t>Surgical Short Stay Unit</t>
  </si>
  <si>
    <t>RXY97</t>
  </si>
  <si>
    <t>OPMH TUNBRIDGE WELLS NMP</t>
  </si>
  <si>
    <t>Waterhouse Ward</t>
  </si>
  <si>
    <t>RXY2W</t>
  </si>
  <si>
    <t>ORCHARD HOUSE, ORCHARD STREET</t>
  </si>
  <si>
    <t>William Budd Ward</t>
  </si>
  <si>
    <t>RXY2G</t>
  </si>
  <si>
    <t>PARK AVENUE</t>
  </si>
  <si>
    <t>Trowbridge birthing centre</t>
  </si>
  <si>
    <t>RXYP2</t>
  </si>
  <si>
    <t>PARK ROAD</t>
  </si>
  <si>
    <t>ANU</t>
  </si>
  <si>
    <t>RXY1D</t>
  </si>
  <si>
    <t>PARKVIEW SURGERY</t>
  </si>
  <si>
    <t>ASU</t>
  </si>
  <si>
    <t>RXYQ1</t>
  </si>
  <si>
    <t>QUEEN ANNE CAR PARK (LAND ONLY)</t>
  </si>
  <si>
    <t>B5</t>
  </si>
  <si>
    <t>RXY18</t>
  </si>
  <si>
    <t>B6</t>
  </si>
  <si>
    <t>RXYR6</t>
  </si>
  <si>
    <t>RAINHAM HEALTH CLINIC</t>
  </si>
  <si>
    <t>B7</t>
  </si>
  <si>
    <t>RXYR2</t>
  </si>
  <si>
    <t>B8</t>
  </si>
  <si>
    <t>RXYR3</t>
  </si>
  <si>
    <t>RIVERSIDE HOUSE</t>
  </si>
  <si>
    <t>RXYR4</t>
  </si>
  <si>
    <t>ROCHESTER AIRPORT (C.E.L.S)</t>
  </si>
  <si>
    <t>RXYRG</t>
  </si>
  <si>
    <t>SHEERNESS HEALTH CENTRE</t>
  </si>
  <si>
    <t>RXYR1</t>
  </si>
  <si>
    <t>SHEPWAY COMMUNITY MENTAL HEALTH TEAM</t>
  </si>
  <si>
    <t>RXYRJ</t>
  </si>
  <si>
    <t>SITTINGBOURNE CMHC</t>
  </si>
  <si>
    <t>RXYRK</t>
  </si>
  <si>
    <t>SOUTHLANDS</t>
  </si>
  <si>
    <t>HB1</t>
  </si>
  <si>
    <t>RXYRL</t>
  </si>
  <si>
    <t>SPA HOUSE</t>
  </si>
  <si>
    <t>HB2</t>
  </si>
  <si>
    <t>RXYRM</t>
  </si>
  <si>
    <t>SPRINGWOOD CLOSE</t>
  </si>
  <si>
    <t>HCU</t>
  </si>
  <si>
    <t>RXYRP</t>
  </si>
  <si>
    <t>ST ANDREWS ROAD (LAND ONLY)</t>
  </si>
  <si>
    <t>HH1M</t>
  </si>
  <si>
    <t>RXYRQ</t>
  </si>
  <si>
    <t>ST JOHNS CENTRE - DORSET HOUSE</t>
  </si>
  <si>
    <t>HH2</t>
  </si>
  <si>
    <t>RXYRR</t>
  </si>
  <si>
    <t>ST JOHNS LODGE</t>
  </si>
  <si>
    <t>HH3</t>
  </si>
  <si>
    <t>RXY03</t>
  </si>
  <si>
    <t>HH4</t>
  </si>
  <si>
    <t>RXYRF</t>
  </si>
  <si>
    <t>ST MARTINS HOSPITAL STAFF FLATS</t>
  </si>
  <si>
    <t>HH5</t>
  </si>
  <si>
    <t>RXY2R</t>
  </si>
  <si>
    <t>HH6</t>
  </si>
  <si>
    <t>RXY2T</t>
  </si>
  <si>
    <t>ST MICHAELS HOUSE</t>
  </si>
  <si>
    <t>HH7</t>
  </si>
  <si>
    <t>RXYRV</t>
  </si>
  <si>
    <t>STAFF RESIDENCES</t>
  </si>
  <si>
    <t>HH8</t>
  </si>
  <si>
    <t>RXYRW</t>
  </si>
  <si>
    <t>STANLEY HOUSE</t>
  </si>
  <si>
    <t>L1</t>
  </si>
  <si>
    <t>RXYT1</t>
  </si>
  <si>
    <t>L2</t>
  </si>
  <si>
    <t>RXYT2</t>
  </si>
  <si>
    <t>L3</t>
  </si>
  <si>
    <t>RXYT5</t>
  </si>
  <si>
    <t>THE COURTYARD</t>
  </si>
  <si>
    <t>RXYT8</t>
  </si>
  <si>
    <t>RXYT9</t>
  </si>
  <si>
    <t>THE HEALTH CLINIC</t>
  </si>
  <si>
    <t>L6</t>
  </si>
  <si>
    <t>RXYTC</t>
  </si>
  <si>
    <t>THE PAGODA</t>
  </si>
  <si>
    <t>M2</t>
  </si>
  <si>
    <t>RXYTK</t>
  </si>
  <si>
    <t>THE SPRINGS</t>
  </si>
  <si>
    <t>M2SS</t>
  </si>
  <si>
    <t>RXY1C</t>
  </si>
  <si>
    <t>RXY4C</t>
  </si>
  <si>
    <t>MAPL</t>
  </si>
  <si>
    <t>RXYTQ</t>
  </si>
  <si>
    <t>TOWNLOCK DAY CENTRE</t>
  </si>
  <si>
    <t>NSSU</t>
  </si>
  <si>
    <t>RXY26</t>
  </si>
  <si>
    <t>TOWNLOCK DAY UNIT</t>
  </si>
  <si>
    <t>RXYTT</t>
  </si>
  <si>
    <t>TWISLETON COURT</t>
  </si>
  <si>
    <t>STU</t>
  </si>
  <si>
    <t>RXY19</t>
  </si>
  <si>
    <t>Amesbury</t>
  </si>
  <si>
    <t>RXYW6</t>
  </si>
  <si>
    <t>WOODEND</t>
  </si>
  <si>
    <t>RXYW3</t>
  </si>
  <si>
    <t>WROTHAM ROAD</t>
  </si>
  <si>
    <t>RY197</t>
  </si>
  <si>
    <t>ABACUS FAZAKERLEY</t>
  </si>
  <si>
    <t>RY1</t>
  </si>
  <si>
    <t>Breamore</t>
  </si>
  <si>
    <t>RY135</t>
  </si>
  <si>
    <t>BRIDGE CHAPEL</t>
  </si>
  <si>
    <t>Britford</t>
  </si>
  <si>
    <t>RY127</t>
  </si>
  <si>
    <t>BUILDING BRIDGES</t>
  </si>
  <si>
    <t>Chilmark</t>
  </si>
  <si>
    <t>RY194</t>
  </si>
  <si>
    <t>COMMUNITY INTEGRATED DISCHARGE UNIT</t>
  </si>
  <si>
    <t>Downton</t>
  </si>
  <si>
    <t>RY192</t>
  </si>
  <si>
    <t>DERMATOLOGY ICATS</t>
  </si>
  <si>
    <t>Durrington</t>
  </si>
  <si>
    <t>RY163</t>
  </si>
  <si>
    <t>HOME LOANS</t>
  </si>
  <si>
    <t>Farley</t>
  </si>
  <si>
    <t>RY148</t>
  </si>
  <si>
    <t>Hospice</t>
  </si>
  <si>
    <t>RY143</t>
  </si>
  <si>
    <t>LIFEBANK</t>
  </si>
  <si>
    <t>RY1C4</t>
  </si>
  <si>
    <t>LITHERLAND SPORTS PARK</t>
  </si>
  <si>
    <t>RY101</t>
  </si>
  <si>
    <t>LIVERPOOL COMMUNITY HEALTH NHS TRUST</t>
  </si>
  <si>
    <t>Odstock</t>
  </si>
  <si>
    <t>RY115</t>
  </si>
  <si>
    <t>LIVERPOOL HEALTH PROMOTION</t>
  </si>
  <si>
    <t>RY122</t>
  </si>
  <si>
    <t>MOORGATE POINT</t>
  </si>
  <si>
    <t>Pitton</t>
  </si>
  <si>
    <t>RY175</t>
  </si>
  <si>
    <t>NATURAL BREAKS MERSEYSIDE</t>
  </si>
  <si>
    <t>Radnor</t>
  </si>
  <si>
    <t>RY1C1</t>
  </si>
  <si>
    <t>NETHERTON FEELGOOD FACTORY</t>
  </si>
  <si>
    <t>Redlynch</t>
  </si>
  <si>
    <t>RY161</t>
  </si>
  <si>
    <t>NEWHALL CAMPUS (COTTAGE 2)</t>
  </si>
  <si>
    <t>Sarum</t>
  </si>
  <si>
    <t>RY162</t>
  </si>
  <si>
    <t>NEWHALL CAMPUS (COTTAGE 7)</t>
  </si>
  <si>
    <t>Spire</t>
  </si>
  <si>
    <t>RY1C7</t>
  </si>
  <si>
    <t>OPTOPLAST</t>
  </si>
  <si>
    <t>RY156</t>
  </si>
  <si>
    <t>PAVILLION 6</t>
  </si>
  <si>
    <t>Tisbury</t>
  </si>
  <si>
    <t>RY119</t>
  </si>
  <si>
    <t>PPU/NPC</t>
  </si>
  <si>
    <t>Whiteparish</t>
  </si>
  <si>
    <t>RY131</t>
  </si>
  <si>
    <t>Ophthalmic Unit - City</t>
  </si>
  <si>
    <t>RY146</t>
  </si>
  <si>
    <t>RL &amp; BUHT IM&amp;T DEPARTMENT</t>
  </si>
  <si>
    <t>AMUs - City</t>
  </si>
  <si>
    <t>RY138</t>
  </si>
  <si>
    <t>ROTUNDA DEMOGRAPHIC THERAPUTIC COMMUNITY</t>
  </si>
  <si>
    <t>CCS - Critical Care Services - City</t>
  </si>
  <si>
    <t>RY118</t>
  </si>
  <si>
    <t>ST JAMES</t>
  </si>
  <si>
    <t>City Surgical Unit (CSU)</t>
  </si>
  <si>
    <t>RY174</t>
  </si>
  <si>
    <t>TEA FACTORY</t>
  </si>
  <si>
    <t>D11 - Male Older Adult</t>
  </si>
  <si>
    <t>RY124</t>
  </si>
  <si>
    <t>UC24</t>
  </si>
  <si>
    <t>D15/D16 Gastro/Resp</t>
  </si>
  <si>
    <t>RY145</t>
  </si>
  <si>
    <t>UNPLANNED CARE</t>
  </si>
  <si>
    <t>D17 (Gynae Ward)</t>
  </si>
  <si>
    <t>RY1E1</t>
  </si>
  <si>
    <t>WARD 35 COMMUNITY INTERMEDIATE CARE UNIT</t>
  </si>
  <si>
    <t>D19 - Paediatric Medicine</t>
  </si>
  <si>
    <t>RY28A</t>
  </si>
  <si>
    <t>ALTRINCHAM GENERAL HOSPITAL</t>
  </si>
  <si>
    <t>RY2</t>
  </si>
  <si>
    <t>D26 - Female Older Adult</t>
  </si>
  <si>
    <t>RY2V3</t>
  </si>
  <si>
    <t>CINNAMON BROW UNIT</t>
  </si>
  <si>
    <t>D43 - Community RTG</t>
  </si>
  <si>
    <t>RY28R</t>
  </si>
  <si>
    <t>HALTON GENERAL HOSPITAL</t>
  </si>
  <si>
    <t>D47 - City</t>
  </si>
  <si>
    <t>RY28J</t>
  </si>
  <si>
    <t>D5/D7 - Cardiology</t>
  </si>
  <si>
    <t>RY27T</t>
  </si>
  <si>
    <t>HOUGH GREEN HEALTH PARK</t>
  </si>
  <si>
    <t>Labour Ward - City</t>
  </si>
  <si>
    <t>RY2D2</t>
  </si>
  <si>
    <t>LEIGH INFIRMARY</t>
  </si>
  <si>
    <t>Maternity 1 - City</t>
  </si>
  <si>
    <t>RY2F9</t>
  </si>
  <si>
    <t>LEIGH LOCALITY BUILDING</t>
  </si>
  <si>
    <t>Maternity 2 - City</t>
  </si>
  <si>
    <t>RY20N</t>
  </si>
  <si>
    <t>Neonatal Unit - City</t>
  </si>
  <si>
    <t>RY2V2</t>
  </si>
  <si>
    <t>Serenity Birth Centre - City</t>
  </si>
  <si>
    <t>RY2T5</t>
  </si>
  <si>
    <t>Eliza Tinsley Ward - Community RTG</t>
  </si>
  <si>
    <t>RY2D6</t>
  </si>
  <si>
    <t>ROYAL ALBERT EDWARD INFIRMARY</t>
  </si>
  <si>
    <t>Henderson</t>
  </si>
  <si>
    <t>RY29M</t>
  </si>
  <si>
    <t>Leasowes</t>
  </si>
  <si>
    <t>RY2F4</t>
  </si>
  <si>
    <t>STANDISHGATE</t>
  </si>
  <si>
    <t>McCarthy - Rowley</t>
  </si>
  <si>
    <t>RY2X2</t>
  </si>
  <si>
    <t>TALK SHOP</t>
  </si>
  <si>
    <t>AMU A - Sandwell</t>
  </si>
  <si>
    <t>RY25X</t>
  </si>
  <si>
    <t>Critical Care - Sandwell</t>
  </si>
  <si>
    <t>RY2W1</t>
  </si>
  <si>
    <t>THE BEACHES</t>
  </si>
  <si>
    <t>Lyndon 1 - Paediatrics</t>
  </si>
  <si>
    <t>RY2W2</t>
  </si>
  <si>
    <t>THE LAKES</t>
  </si>
  <si>
    <t>Lyndon 2 - Surgery</t>
  </si>
  <si>
    <t>RY27C</t>
  </si>
  <si>
    <t>THE LINDENS</t>
  </si>
  <si>
    <t>Lyndon 3 - T&amp;O/Stepdown</t>
  </si>
  <si>
    <t>RY26A</t>
  </si>
  <si>
    <t>Lyndon 4</t>
  </si>
  <si>
    <t>RY20T</t>
  </si>
  <si>
    <t>UPTON ROCKS MC</t>
  </si>
  <si>
    <t>Lyndon 5 - Acute Medicine</t>
  </si>
  <si>
    <t>RY26W</t>
  </si>
  <si>
    <t>Lyndon Ground - PAU/Adolescents</t>
  </si>
  <si>
    <t>RY2D7</t>
  </si>
  <si>
    <t>WRIGHTINGTON HOSPITAL</t>
  </si>
  <si>
    <t>Newton 3 - T&amp;O</t>
  </si>
  <si>
    <t>RY35T</t>
  </si>
  <si>
    <t>ASSD WEST LOCALITY</t>
  </si>
  <si>
    <t>RY3</t>
  </si>
  <si>
    <t>Newton 4 - Stroke and Neurology Rehab</t>
  </si>
  <si>
    <t>RY390</t>
  </si>
  <si>
    <t>BENJAMIN COURT</t>
  </si>
  <si>
    <t>Newton 5 - Haematology</t>
  </si>
  <si>
    <t>RY36W</t>
  </si>
  <si>
    <t>CITY REACH</t>
  </si>
  <si>
    <t>Older Persons Assessment Unit (OPAU) - Sandwell</t>
  </si>
  <si>
    <t>RY311</t>
  </si>
  <si>
    <t>COLMAN HOSPITAL</t>
  </si>
  <si>
    <t>Priory 2 - Colorectal/General Surgery</t>
  </si>
  <si>
    <t>RY387</t>
  </si>
  <si>
    <t>CRANMER HOUSE</t>
  </si>
  <si>
    <t>Priory 4 - Stroke/Neurology</t>
  </si>
  <si>
    <t>RY331</t>
  </si>
  <si>
    <t>Priory 5 - Gastro/Resp</t>
  </si>
  <si>
    <t>RY319</t>
  </si>
  <si>
    <t>DEREHAM HOSPITAL</t>
  </si>
  <si>
    <t>SAU - Sandwell</t>
  </si>
  <si>
    <t>RY31R</t>
  </si>
  <si>
    <t>DODDINGTON COMMUNITY HOSPITAL</t>
  </si>
  <si>
    <t>Emerald</t>
  </si>
  <si>
    <t>RY35X</t>
  </si>
  <si>
    <t>GAYWOOD FIRST STEPS NURSERY</t>
  </si>
  <si>
    <t>NSU</t>
  </si>
  <si>
    <t>RY335</t>
  </si>
  <si>
    <t>KELLING HOSPITAL</t>
  </si>
  <si>
    <t>PCCU</t>
  </si>
  <si>
    <t>RY304</t>
  </si>
  <si>
    <t>LAKESIDE 400</t>
  </si>
  <si>
    <t>RY310</t>
  </si>
  <si>
    <t>Ryegate House</t>
  </si>
  <si>
    <t>RY328</t>
  </si>
  <si>
    <t>RY351</t>
  </si>
  <si>
    <t>MILL LODGES (3 MILL CLOSE)</t>
  </si>
  <si>
    <t>RY35Q</t>
  </si>
  <si>
    <t>NHS NORFOLK HEALTH RECORDS</t>
  </si>
  <si>
    <t>RY37A</t>
  </si>
  <si>
    <t>NHS VOLUNTARY NORFOLK</t>
  </si>
  <si>
    <t>RY309</t>
  </si>
  <si>
    <t>NORFOLK &amp; NORWICH UNIVERSITY HOSPITAL</t>
  </si>
  <si>
    <t>RY32D</t>
  </si>
  <si>
    <t>RY332</t>
  </si>
  <si>
    <t>NORTH WALSHAM HOSPITAL</t>
  </si>
  <si>
    <t>RY312</t>
  </si>
  <si>
    <t>NORWICH COMMUNITY HOSPITAL</t>
  </si>
  <si>
    <t>FOREST CLOSE</t>
  </si>
  <si>
    <t>Forest Close Ward 1</t>
  </si>
  <si>
    <t>RY386</t>
  </si>
  <si>
    <t>OGDEN COURT</t>
  </si>
  <si>
    <t>Forest Close Ward 2</t>
  </si>
  <si>
    <t>RY31V</t>
  </si>
  <si>
    <t>Forest Close Ward 3</t>
  </si>
  <si>
    <t>RY33A</t>
  </si>
  <si>
    <t>ROSE COTTAGE</t>
  </si>
  <si>
    <t>Forest Lodge Assessment</t>
  </si>
  <si>
    <t>RY37G</t>
  </si>
  <si>
    <t>RUNWOOD HOMES</t>
  </si>
  <si>
    <t>Forest Lodge Rehab</t>
  </si>
  <si>
    <t>RY3A1</t>
  </si>
  <si>
    <t>SMO RAF MARHAM</t>
  </si>
  <si>
    <t>GRENOSIDE GRANGE</t>
  </si>
  <si>
    <t>RY352</t>
  </si>
  <si>
    <t>SQUIRRELS (5 MILL CLOSE)</t>
  </si>
  <si>
    <t>INTENSIVE SUPPORT SERVICE</t>
  </si>
  <si>
    <t>Firshill Rise</t>
  </si>
  <si>
    <t>RY334</t>
  </si>
  <si>
    <t>ST MICHAELS HOSPITAL</t>
  </si>
  <si>
    <t>MICHAEL CARLISLE CENTRE</t>
  </si>
  <si>
    <t>Burbage</t>
  </si>
  <si>
    <t>RY33E</t>
  </si>
  <si>
    <t>SWAFFHAM COMMUNITY HOSPITAL</t>
  </si>
  <si>
    <t>Dovedale 1</t>
  </si>
  <si>
    <t>RY3N5</t>
  </si>
  <si>
    <t>THE GREEN</t>
  </si>
  <si>
    <t>Stanage</t>
  </si>
  <si>
    <t>RY3WX</t>
  </si>
  <si>
    <t>THETFORD LIFT COMMUNITY</t>
  </si>
  <si>
    <t>THE LONGLEY CENTRE</t>
  </si>
  <si>
    <t>Endcliffe Ward</t>
  </si>
  <si>
    <t>RY35L</t>
  </si>
  <si>
    <t>WALCOT HALL</t>
  </si>
  <si>
    <t>RY333</t>
  </si>
  <si>
    <t>WELLS COTTAGE HOSPITAL</t>
  </si>
  <si>
    <t>Beech Hill - Stroke Pathway &amp; Rehabilitation Centre (SPARC)</t>
  </si>
  <si>
    <t>RY35A</t>
  </si>
  <si>
    <t>WENSUM MOUNT</t>
  </si>
  <si>
    <t>RY370</t>
  </si>
  <si>
    <t>WEST WING BICKLING HALL</t>
  </si>
  <si>
    <t>Brearley 1</t>
  </si>
  <si>
    <t>RY35J</t>
  </si>
  <si>
    <t>Brearley 2</t>
  </si>
  <si>
    <t>RY460</t>
  </si>
  <si>
    <t>APSLEY ONE</t>
  </si>
  <si>
    <t>RY4</t>
  </si>
  <si>
    <t>Brearley 3</t>
  </si>
  <si>
    <t>RY430</t>
  </si>
  <si>
    <t>BULL PLAIN</t>
  </si>
  <si>
    <t>Brearley 4</t>
  </si>
  <si>
    <t>RY424</t>
  </si>
  <si>
    <t>CHESHUNT COMMUNITY HOSPITAL</t>
  </si>
  <si>
    <t>Brearley 5 (Huntsman 4)</t>
  </si>
  <si>
    <t>RY407</t>
  </si>
  <si>
    <t>Brearley 6</t>
  </si>
  <si>
    <t>RY457</t>
  </si>
  <si>
    <t>GARSTON CLINC</t>
  </si>
  <si>
    <t>Brearley 7</t>
  </si>
  <si>
    <t>RY405</t>
  </si>
  <si>
    <t>GOSSOMS END ELDERLY CARE UNIT</t>
  </si>
  <si>
    <t>RY459</t>
  </si>
  <si>
    <t>Cardiac Intensive Care unit</t>
  </si>
  <si>
    <t>RY414</t>
  </si>
  <si>
    <t>RY415</t>
  </si>
  <si>
    <t>Chesterman 1</t>
  </si>
  <si>
    <t>RY409</t>
  </si>
  <si>
    <t>Chesterman 3</t>
  </si>
  <si>
    <t>RY406</t>
  </si>
  <si>
    <t>HITCHIN HOSPITAL</t>
  </si>
  <si>
    <t>Chesterman 4</t>
  </si>
  <si>
    <t>RY410</t>
  </si>
  <si>
    <t>Cystic Fibrosis</t>
  </si>
  <si>
    <t>RY468</t>
  </si>
  <si>
    <t>Firth 1 (Robert Hadfield 6)</t>
  </si>
  <si>
    <t>RY411</t>
  </si>
  <si>
    <t xml:space="preserve">LANGLEY HOUSE </t>
  </si>
  <si>
    <t>Firth 2</t>
  </si>
  <si>
    <t>RY403</t>
  </si>
  <si>
    <t>LANGTON</t>
  </si>
  <si>
    <t>Firth 3</t>
  </si>
  <si>
    <t>RY418</t>
  </si>
  <si>
    <t>Firth 4</t>
  </si>
  <si>
    <t>RY476</t>
  </si>
  <si>
    <t>NIGHTINGALE COTTAGES</t>
  </si>
  <si>
    <t>Firth 7</t>
  </si>
  <si>
    <t>RY402</t>
  </si>
  <si>
    <t>Firth 8</t>
  </si>
  <si>
    <t>RY480</t>
  </si>
  <si>
    <t>QE2</t>
  </si>
  <si>
    <t>Firth 9</t>
  </si>
  <si>
    <t>RY412</t>
  </si>
  <si>
    <t>Frailty Unit - Huntsman 1</t>
  </si>
  <si>
    <t>RY408</t>
  </si>
  <si>
    <t>General Intensive Care Unit</t>
  </si>
  <si>
    <t>RY417</t>
  </si>
  <si>
    <t>RUNCIE UNIT</t>
  </si>
  <si>
    <t>High Dependency Unit</t>
  </si>
  <si>
    <t>RY413</t>
  </si>
  <si>
    <t>SOPWELL</t>
  </si>
  <si>
    <t>Huntsman 2 (RH 2)</t>
  </si>
  <si>
    <t>RY440</t>
  </si>
  <si>
    <t>ST NICHOLAS</t>
  </si>
  <si>
    <t>Huntsman 4 (RH 1 / 3)</t>
  </si>
  <si>
    <t>RY568</t>
  </si>
  <si>
    <t>RY5</t>
  </si>
  <si>
    <t>Huntsman 5 (RH 4)</t>
  </si>
  <si>
    <t>RY552</t>
  </si>
  <si>
    <t>RY553</t>
  </si>
  <si>
    <t>Huntsman 6</t>
  </si>
  <si>
    <t>RY572</t>
  </si>
  <si>
    <t>Huntsman 7</t>
  </si>
  <si>
    <t>RY539</t>
  </si>
  <si>
    <t>Macmillan Palliative Care Unit</t>
  </si>
  <si>
    <t>RY583</t>
  </si>
  <si>
    <t>Osborn 1</t>
  </si>
  <si>
    <t>RY567</t>
  </si>
  <si>
    <t>Osborn 2</t>
  </si>
  <si>
    <t>RY602</t>
  </si>
  <si>
    <t>ARMLEY MOOR HEALTH CENTRE</t>
  </si>
  <si>
    <t>RY6</t>
  </si>
  <si>
    <t>Osborn 3</t>
  </si>
  <si>
    <t>RY603</t>
  </si>
  <si>
    <t>BECKETTS PARK</t>
  </si>
  <si>
    <t>Osborn 4</t>
  </si>
  <si>
    <t>RY604</t>
  </si>
  <si>
    <t>BEESTON HILL COMMUNITY HEALTH CENTRE</t>
  </si>
  <si>
    <t>Progressive Care Unit - Cardiac</t>
  </si>
  <si>
    <t>RY605</t>
  </si>
  <si>
    <t>BEESTON VILLAGE SURGERY</t>
  </si>
  <si>
    <t>Renal Unit E Floor</t>
  </si>
  <si>
    <t>RY606</t>
  </si>
  <si>
    <t>BRAMLEY CLINIC</t>
  </si>
  <si>
    <t>Renal Unit F Floor</t>
  </si>
  <si>
    <t>RY607</t>
  </si>
  <si>
    <t>BURMANTOFTS HEALTH CENTRE</t>
  </si>
  <si>
    <t>SAC</t>
  </si>
  <si>
    <t>RY666</t>
  </si>
  <si>
    <t>CALVERLEY MEDICAL CENTRE</t>
  </si>
  <si>
    <t>TAU (Huntsman 3)</t>
  </si>
  <si>
    <t>RY665</t>
  </si>
  <si>
    <t>CAMHS SERVICE (12A CLARENDON ROAD)</t>
  </si>
  <si>
    <t>Vickers 4</t>
  </si>
  <si>
    <t>RY608</t>
  </si>
  <si>
    <t>CFU (SJUH)</t>
  </si>
  <si>
    <t>Critical Care (RHH)</t>
  </si>
  <si>
    <t>RY609</t>
  </si>
  <si>
    <t>CHAPEL ALLERTON HOSPITAL (MUSCULOSKELETAL)</t>
  </si>
  <si>
    <t>G2 (H2)</t>
  </si>
  <si>
    <t>RY610</t>
  </si>
  <si>
    <t>CHAPELTOWN HEALTH CENTRE</t>
  </si>
  <si>
    <t>RY611</t>
  </si>
  <si>
    <t>CHAPELTOWN IFSS</t>
  </si>
  <si>
    <t>Neonatal Intensive Care</t>
  </si>
  <si>
    <t>RY613</t>
  </si>
  <si>
    <t>CITY WISE CLINIC</t>
  </si>
  <si>
    <t>Neuro Critical Care - K Floor</t>
  </si>
  <si>
    <t>RY614</t>
  </si>
  <si>
    <t>COLTON MILL MEDICAL CENTRE</t>
  </si>
  <si>
    <t>Norfolk Ward</t>
  </si>
  <si>
    <t>RY667</t>
  </si>
  <si>
    <t>CRAVEN ROAD MEDICAL PRACTICE</t>
  </si>
  <si>
    <t>Pulmonary Vascular Disease - M2</t>
  </si>
  <si>
    <t>RY615</t>
  </si>
  <si>
    <t>CRINGLEBAR</t>
  </si>
  <si>
    <t>Q1 RHH (Brearley 5 NGH)</t>
  </si>
  <si>
    <t>RY616</t>
  </si>
  <si>
    <t>EAST LEEDS HEALTH CENTRE</t>
  </si>
  <si>
    <t>Rivelin Ward</t>
  </si>
  <si>
    <t>RY687</t>
  </si>
  <si>
    <t>FOUNDRY LANE SURGERY</t>
  </si>
  <si>
    <t>Ward F1 (H2)</t>
  </si>
  <si>
    <t>RY617</t>
  </si>
  <si>
    <t>GARFORTH CLINIC</t>
  </si>
  <si>
    <t>Ward F2</t>
  </si>
  <si>
    <t>RY618</t>
  </si>
  <si>
    <t>GILDERSOME CLINIC</t>
  </si>
  <si>
    <t>Ward G1 Inpatients</t>
  </si>
  <si>
    <t>RY619</t>
  </si>
  <si>
    <t>GIPTON CLINIC</t>
  </si>
  <si>
    <t>Ward H2</t>
  </si>
  <si>
    <t>RY620</t>
  </si>
  <si>
    <t>GUISELEY CLINIC</t>
  </si>
  <si>
    <t>Ward I1</t>
  </si>
  <si>
    <t>RY621</t>
  </si>
  <si>
    <t>HALTON CLINIC</t>
  </si>
  <si>
    <t>Ward L1</t>
  </si>
  <si>
    <t>RY622</t>
  </si>
  <si>
    <t>Ward N2</t>
  </si>
  <si>
    <t>RY623</t>
  </si>
  <si>
    <t>HAREHILLS CHILDRENS CENTRE</t>
  </si>
  <si>
    <t>Ward O1</t>
  </si>
  <si>
    <t>RY686</t>
  </si>
  <si>
    <t>HARRY BOOTH HOUSE</t>
  </si>
  <si>
    <t>Ward P2 (F1)</t>
  </si>
  <si>
    <t>RY624</t>
  </si>
  <si>
    <t>HAWTHORN HOUSE</t>
  </si>
  <si>
    <t>Ward P3/4</t>
  </si>
  <si>
    <t>RY668</t>
  </si>
  <si>
    <t>HAWTHORN SURGERY</t>
  </si>
  <si>
    <t>Ward Q2</t>
  </si>
  <si>
    <t>RY669</t>
  </si>
  <si>
    <t>HIGHFIELD MEDICAL CENTRE</t>
  </si>
  <si>
    <t>Wards E1/E2</t>
  </si>
  <si>
    <t>RY670</t>
  </si>
  <si>
    <t>HILLFOOT SURGERY</t>
  </si>
  <si>
    <t>Whirlow Ward</t>
  </si>
  <si>
    <t>RY625</t>
  </si>
  <si>
    <t>HOLT PARK HEALTH CENTRE</t>
  </si>
  <si>
    <t>RY626</t>
  </si>
  <si>
    <t>HORSFORTH CLINIC</t>
  </si>
  <si>
    <t>Ward 3 +Teenage Cancer Unit</t>
  </si>
  <si>
    <t>RY627</t>
  </si>
  <si>
    <t>HUNSLET HEALTH CENTRE</t>
  </si>
  <si>
    <t>RY684</t>
  </si>
  <si>
    <t>IRELAND WOOD SURGERY</t>
  </si>
  <si>
    <t>EAU
(Emergency Assessment Department)</t>
  </si>
  <si>
    <t>RY628</t>
  </si>
  <si>
    <t>KIPPAX HEALTH CENTRE</t>
  </si>
  <si>
    <t>RY629</t>
  </si>
  <si>
    <t>KIRKSTALL HEALTH CENTRE</t>
  </si>
  <si>
    <t>RY671</t>
  </si>
  <si>
    <t>KIRKSTALL LANE MEDICAL CENTRE</t>
  </si>
  <si>
    <t>Overnight Day Case</t>
  </si>
  <si>
    <t>RY630</t>
  </si>
  <si>
    <t>LEAFIELD CLINIC</t>
  </si>
  <si>
    <t>SAU/Ward 11</t>
  </si>
  <si>
    <t>RY682</t>
  </si>
  <si>
    <t>LEEDS CITY COLLEGE - HORSFORTH CAMPUS</t>
  </si>
  <si>
    <t>RY680</t>
  </si>
  <si>
    <t>LEEDS CITY COLLEGE - PARK LANE CAMPUS</t>
  </si>
  <si>
    <t>RY681</t>
  </si>
  <si>
    <t>LEEDS CITY COLLEGE - THOMAS DANBY CAMPUS</t>
  </si>
  <si>
    <t>RY631</t>
  </si>
  <si>
    <t>LEEDS COMMUNITY EQUIPMENT SERVICE</t>
  </si>
  <si>
    <t>Ward 21 - Orthopaedics</t>
  </si>
  <si>
    <t>RY601</t>
  </si>
  <si>
    <t>RY672</t>
  </si>
  <si>
    <t>LEEDS STUDENT MEDICAL PRACTICE</t>
  </si>
  <si>
    <t>RY632</t>
  </si>
  <si>
    <t>RY685</t>
  </si>
  <si>
    <t>MANOR PARK SURGERY</t>
  </si>
  <si>
    <t>RY633</t>
  </si>
  <si>
    <t>MEANWOOD HEALTH CENTRE</t>
  </si>
  <si>
    <t>RY634</t>
  </si>
  <si>
    <t>MIDDLETON COMMUNITY HEALTH CENTRE</t>
  </si>
  <si>
    <t>RY635</t>
  </si>
  <si>
    <t>MORLEY HEALTH CENTRE</t>
  </si>
  <si>
    <t>RY673</t>
  </si>
  <si>
    <t>NEW CROFT SURGERY</t>
  </si>
  <si>
    <t>RY636</t>
  </si>
  <si>
    <t>NORTH WEST HOUSE (PCT HQ)</t>
  </si>
  <si>
    <t>RY690</t>
  </si>
  <si>
    <t>OFFENDER HEALTHCARE - LEEDS</t>
  </si>
  <si>
    <t>Ward 42</t>
  </si>
  <si>
    <t>RY692</t>
  </si>
  <si>
    <t>OFFENDER HEALTHCARE - WEALSTUN</t>
  </si>
  <si>
    <t>Ward 43</t>
  </si>
  <si>
    <t>RY691</t>
  </si>
  <si>
    <t>OFFENDER HEALTHCARE - WETHERBY</t>
  </si>
  <si>
    <t>Ward 44</t>
  </si>
  <si>
    <t>RY637</t>
  </si>
  <si>
    <t>OSMONDTHORPE ONE STOP SHOP</t>
  </si>
  <si>
    <t>RY638</t>
  </si>
  <si>
    <t>OTLEY CLINIC</t>
  </si>
  <si>
    <t>RY639</t>
  </si>
  <si>
    <t>PARK EDGE MEDICAL CENTRE</t>
  </si>
  <si>
    <t>Lindhurst Ward</t>
  </si>
  <si>
    <t>RY674</t>
  </si>
  <si>
    <t>PARK EDGE PRACTICE</t>
  </si>
  <si>
    <t>Oakham Ward</t>
  </si>
  <si>
    <t>RY675</t>
  </si>
  <si>
    <t>PARK ROAD MEDICAL CENTRE</t>
  </si>
  <si>
    <t>Fernwood</t>
  </si>
  <si>
    <t>RY640</t>
  </si>
  <si>
    <t>PARKSIDE COMMUNITY HEALTH CENTRE</t>
  </si>
  <si>
    <t>Sconce Ward</t>
  </si>
  <si>
    <t>RY683</t>
  </si>
  <si>
    <t>PRIORY VIEW MEDICAL CENTRE</t>
  </si>
  <si>
    <t>27SD</t>
  </si>
  <si>
    <t>RY641</t>
  </si>
  <si>
    <t>PUDSEY HEALTH CENTRE</t>
  </si>
  <si>
    <t>AMU - RSH</t>
  </si>
  <si>
    <t>RY642</t>
  </si>
  <si>
    <t>REGINALD CENTRE</t>
  </si>
  <si>
    <t>ITU/HDU (RSH)</t>
  </si>
  <si>
    <t>RY643</t>
  </si>
  <si>
    <t>RICHMOND HOUSE</t>
  </si>
  <si>
    <t>RY676</t>
  </si>
  <si>
    <t>ROBIN LANE MEDICAL CENTRE</t>
  </si>
  <si>
    <t>RY644</t>
  </si>
  <si>
    <t>ROTHWELL HEALTH CENTRE</t>
  </si>
  <si>
    <t>Ward 22 O</t>
  </si>
  <si>
    <t>RY645</t>
  </si>
  <si>
    <t>RUTLAND LODGE MEDICAL PRACTICE</t>
  </si>
  <si>
    <t>Ward 22 RE</t>
  </si>
  <si>
    <t>RY677</t>
  </si>
  <si>
    <t>SCOTT HALL LEISURE CENTRE</t>
  </si>
  <si>
    <t>Ward 23 O/H</t>
  </si>
  <si>
    <t>RY646</t>
  </si>
  <si>
    <t>SEACROFT CLINIC</t>
  </si>
  <si>
    <t>Ward 24 CCU</t>
  </si>
  <si>
    <t>RY647</t>
  </si>
  <si>
    <t>SEACROFT HOSPITAL</t>
  </si>
  <si>
    <t>RY648</t>
  </si>
  <si>
    <t>Ward 26 S/ICA/U</t>
  </si>
  <si>
    <t>RY649</t>
  </si>
  <si>
    <t>SHAFTSBURY HOUSE</t>
  </si>
  <si>
    <t>RY650</t>
  </si>
  <si>
    <t>ST GEORGES CENTRE</t>
  </si>
  <si>
    <t>Ward 32 Short Stay</t>
  </si>
  <si>
    <t>RY612</t>
  </si>
  <si>
    <t>RSH GP Maty</t>
  </si>
  <si>
    <t>RY651</t>
  </si>
  <si>
    <t>STOCKDALE HOUSE</t>
  </si>
  <si>
    <t>AMU - PRH</t>
  </si>
  <si>
    <t>RY688</t>
  </si>
  <si>
    <t>STREET LANE PRACTICE</t>
  </si>
  <si>
    <t>ITU/HDU (PRH)</t>
  </si>
  <si>
    <t>RY652</t>
  </si>
  <si>
    <t>SUNFIELD MEDICAL CENTRE</t>
  </si>
  <si>
    <t>RY653</t>
  </si>
  <si>
    <t>SWILLINGTON CLINIC</t>
  </si>
  <si>
    <t>RY654</t>
  </si>
  <si>
    <t>THORNTON MEDICAL CENTRE</t>
  </si>
  <si>
    <t>Ward 14 Gynae</t>
  </si>
  <si>
    <t>RY678</t>
  </si>
  <si>
    <t>TINSHILL LANE SURGERY</t>
  </si>
  <si>
    <t>RY689</t>
  </si>
  <si>
    <t>WEST LODGE SURGERY</t>
  </si>
  <si>
    <t>RY655</t>
  </si>
  <si>
    <t>WESTGATE SURGERY</t>
  </si>
  <si>
    <t>RY656</t>
  </si>
  <si>
    <t>WETHERBY HEALTH CENTRE</t>
  </si>
  <si>
    <t>Ward 17SD</t>
  </si>
  <si>
    <t>RY657</t>
  </si>
  <si>
    <t>WHARFEDALE HOSPITAL</t>
  </si>
  <si>
    <t>Ward 19 Childrens</t>
  </si>
  <si>
    <t>RY679</t>
  </si>
  <si>
    <t>WHITEHALL SURGERY</t>
  </si>
  <si>
    <t>Ward 23 NNU</t>
  </si>
  <si>
    <t>RY658</t>
  </si>
  <si>
    <t>WIRA HOUSE</t>
  </si>
  <si>
    <t>Ward 24 Delivery</t>
  </si>
  <si>
    <t>RY659</t>
  </si>
  <si>
    <t>WOODHOUSE HEALTH CENTRE</t>
  </si>
  <si>
    <t>RY660</t>
  </si>
  <si>
    <t>WOODSLEY ROAD HEALTH CENTRE</t>
  </si>
  <si>
    <t>Ward 6 CCU</t>
  </si>
  <si>
    <t>RY661</t>
  </si>
  <si>
    <t>WORTLEY BECK HEALTH CENTRE</t>
  </si>
  <si>
    <t>RY662</t>
  </si>
  <si>
    <t>YEADON HEALTH CENTRE</t>
  </si>
  <si>
    <t>Ward 8 ESC</t>
  </si>
  <si>
    <t>RY663</t>
  </si>
  <si>
    <t>YORK STREET PRACTICE</t>
  </si>
  <si>
    <t>RY664</t>
  </si>
  <si>
    <t>Ward 21 Postnatal</t>
  </si>
  <si>
    <t>RY8AL</t>
  </si>
  <si>
    <t>AMBERLEY HOUSE</t>
  </si>
  <si>
    <t>RY8</t>
  </si>
  <si>
    <t>Ward 22 Antenatal</t>
  </si>
  <si>
    <t>RY8AK</t>
  </si>
  <si>
    <t>Wrekin Midwife Led Unit</t>
  </si>
  <si>
    <t>RY8DL</t>
  </si>
  <si>
    <t>ASHBY &amp; DISTRICT HOSPITAL</t>
  </si>
  <si>
    <t>Stonehouse Ward</t>
  </si>
  <si>
    <t>RY8DE</t>
  </si>
  <si>
    <t>Agnes Campbell</t>
  </si>
  <si>
    <t>RY843</t>
  </si>
  <si>
    <t>BABINGTON HOSPITAL 2</t>
  </si>
  <si>
    <t>Dinham</t>
  </si>
  <si>
    <t>RY8NT</t>
  </si>
  <si>
    <t>BOLSOVER HOSPITAL</t>
  </si>
  <si>
    <t>Whitchurch Rehab Ward</t>
  </si>
  <si>
    <t>RY839</t>
  </si>
  <si>
    <t>ADP Jubilee House Continuing Care</t>
  </si>
  <si>
    <t>RY8AH</t>
  </si>
  <si>
    <t>MHS Brooker</t>
  </si>
  <si>
    <t>RY8FA</t>
  </si>
  <si>
    <t>CARDIOLOGY - ILKESTON</t>
  </si>
  <si>
    <t>MHS Oakdene</t>
  </si>
  <si>
    <t>RY8HK</t>
  </si>
  <si>
    <t>CARDIOLOGY - LONG EATON</t>
  </si>
  <si>
    <t>MHS The Orchards Acute - Hawthorn</t>
  </si>
  <si>
    <t>RY8NW</t>
  </si>
  <si>
    <t>MHS The Orchards PICU - Maples</t>
  </si>
  <si>
    <t>RY8NR</t>
  </si>
  <si>
    <t>ADP Spinnaker Ward</t>
  </si>
  <si>
    <t>RY8CA</t>
  </si>
  <si>
    <t>COALVILLE COMMUNITY HOSPITAL</t>
  </si>
  <si>
    <t>ADS Fanshawe Ward</t>
  </si>
  <si>
    <t>RY8XC</t>
  </si>
  <si>
    <t>ADS Lower Brambles Ward</t>
  </si>
  <si>
    <t>RY8RN</t>
  </si>
  <si>
    <t>DERBYSHIRE COUNTY PCT HEALTH PROMOTION</t>
  </si>
  <si>
    <t>ADS Snowdon Ward</t>
  </si>
  <si>
    <t>RY820</t>
  </si>
  <si>
    <t>DRONFIELD CIVIC HALL</t>
  </si>
  <si>
    <t>ADS The Kite Unit</t>
  </si>
  <si>
    <t>RY8FC</t>
  </si>
  <si>
    <t>EAR NOSE &amp; THROAT - ILKESTON</t>
  </si>
  <si>
    <t>Waverley</t>
  </si>
  <si>
    <t>RY8VF</t>
  </si>
  <si>
    <t>EAR NOSE &amp; THROAT (ADH)</t>
  </si>
  <si>
    <t>RY8VG</t>
  </si>
  <si>
    <t>EAR NOSE &amp; THROAT (CCH)</t>
  </si>
  <si>
    <t>RY8VH</t>
  </si>
  <si>
    <t>EAR NOSE &amp; THROAT (LH)</t>
  </si>
  <si>
    <t>Burnham</t>
  </si>
  <si>
    <t>RY8CC</t>
  </si>
  <si>
    <t>EAR NOSE &amp; THROAT HMH</t>
  </si>
  <si>
    <t>Crewkerne</t>
  </si>
  <si>
    <t>RY8HL</t>
  </si>
  <si>
    <t>ENT - LONG EATON</t>
  </si>
  <si>
    <t>Marshfield</t>
  </si>
  <si>
    <t>RY8CP</t>
  </si>
  <si>
    <t>FEILDING PALMER COTTAGE HOSPITAL</t>
  </si>
  <si>
    <t>Holford</t>
  </si>
  <si>
    <t>RY8VL</t>
  </si>
  <si>
    <t>FEILDING PALMER HOSPITAL</t>
  </si>
  <si>
    <t>Exmoor (Ward 2)</t>
  </si>
  <si>
    <t>RY8CD</t>
  </si>
  <si>
    <t>GASTROENTEROLOGY - HMH</t>
  </si>
  <si>
    <t>Pyrland 1</t>
  </si>
  <si>
    <t>RY8FD</t>
  </si>
  <si>
    <t>GASTROENTEROLOGY - ILKESTON</t>
  </si>
  <si>
    <t>Pyrland 2</t>
  </si>
  <si>
    <t>RY8HH</t>
  </si>
  <si>
    <t>GASTROENTEROLOGY - LONG EATON</t>
  </si>
  <si>
    <t>RY8EF</t>
  </si>
  <si>
    <t>GASTROENTEROLOGY - RIPLEY</t>
  </si>
  <si>
    <t>Rydon 1</t>
  </si>
  <si>
    <t>RY8VN</t>
  </si>
  <si>
    <t>GASTROENTEROLOGY DPT(CCH)</t>
  </si>
  <si>
    <t>Rydon 2</t>
  </si>
  <si>
    <t>RY8XE</t>
  </si>
  <si>
    <t>GENERAL MEDICINE (ADH)</t>
  </si>
  <si>
    <t>Shepton</t>
  </si>
  <si>
    <t>RY8XD</t>
  </si>
  <si>
    <t>GENERAL MEDICINE (CCH)</t>
  </si>
  <si>
    <t>Mary Robertson</t>
  </si>
  <si>
    <t>RY8FF</t>
  </si>
  <si>
    <t>GERIATRIC MEDICINE</t>
  </si>
  <si>
    <t>St Andrews</t>
  </si>
  <si>
    <t>RY8EA</t>
  </si>
  <si>
    <t>GERIATRIC MEDICINE - BABINGTON</t>
  </si>
  <si>
    <t>RY8EH</t>
  </si>
  <si>
    <t>GERIATRIC MEDICINE - RIPLEY</t>
  </si>
  <si>
    <t>Combined wards</t>
  </si>
  <si>
    <t>RY8CF</t>
  </si>
  <si>
    <t>GYNAECOLOGY - HMH</t>
  </si>
  <si>
    <t>RY8FG</t>
  </si>
  <si>
    <t>GYNAECOLOGY - ILKESTON</t>
  </si>
  <si>
    <t>Hadspen</t>
  </si>
  <si>
    <t>RY8HJ</t>
  </si>
  <si>
    <t>GYNAECOLOGY - LONG EATON</t>
  </si>
  <si>
    <t>ADDISON WARD</t>
  </si>
  <si>
    <t>Addison Ward</t>
  </si>
  <si>
    <t>RY8EJ</t>
  </si>
  <si>
    <t>GYNAECOLOGY - RIPLEY</t>
  </si>
  <si>
    <t>Bethlem Royal Hospital</t>
  </si>
  <si>
    <t>Acorn Lodge Childrens Unit</t>
  </si>
  <si>
    <t>RY8VW</t>
  </si>
  <si>
    <t>HARBOROUGH OUT PATIENTS</t>
  </si>
  <si>
    <t>Bethlem Adolescent PICU</t>
  </si>
  <si>
    <t>RY8RG</t>
  </si>
  <si>
    <t>Bethlem Adolescent Unit (BAU)</t>
  </si>
  <si>
    <t>RY8DF</t>
  </si>
  <si>
    <t>HEANOR MEMORIAL HOSPITAL</t>
  </si>
  <si>
    <t>RY844</t>
  </si>
  <si>
    <t>HEANOR MEMORIAL HOSPITAL 2</t>
  </si>
  <si>
    <t>Chaffinch Ward</t>
  </si>
  <si>
    <t>RY8DJ</t>
  </si>
  <si>
    <t>HINCKLEY &amp; BOSWORTH COMMUNITY HOSPITAL</t>
  </si>
  <si>
    <t>Chelsham House</t>
  </si>
  <si>
    <t>RY8VX</t>
  </si>
  <si>
    <t>HINCKLEY &amp; DISTRICT HOSP</t>
  </si>
  <si>
    <t>Croydon PICU</t>
  </si>
  <si>
    <t>RY8DK</t>
  </si>
  <si>
    <t>Eating Disorders Unit (EDU)</t>
  </si>
  <si>
    <t>RY8RH</t>
  </si>
  <si>
    <t>Effra Ward</t>
  </si>
  <si>
    <t>RY846</t>
  </si>
  <si>
    <t>ILKESTON HOSPITAL</t>
  </si>
  <si>
    <t>Fitzmary 1 (FM1)</t>
  </si>
  <si>
    <t>RY8RK</t>
  </si>
  <si>
    <t>LONG EATON HEALTH CENTRE</t>
  </si>
  <si>
    <t>Gresham 1 Ward</t>
  </si>
  <si>
    <t>RY8AC</t>
  </si>
  <si>
    <t>Gresham 2 Ward</t>
  </si>
  <si>
    <t>RY8CR</t>
  </si>
  <si>
    <t>MARKET HARBOROUGH &amp; DISTRICT HOSPITAL</t>
  </si>
  <si>
    <t>Lishman Unit</t>
  </si>
  <si>
    <t>RY827</t>
  </si>
  <si>
    <t>Mother and Baby Unit (MBU)</t>
  </si>
  <si>
    <t>RY8CT</t>
  </si>
  <si>
    <t>MELTON WAR MEMORIAL HOSPITAL</t>
  </si>
  <si>
    <t>National Autism Unit (NAU)</t>
  </si>
  <si>
    <t>RY8WE</t>
  </si>
  <si>
    <t>MMH OUT PATIENTS</t>
  </si>
  <si>
    <t>National Psychosis Inpatient Ward (Fitzmary II)</t>
  </si>
  <si>
    <t>RY8HF</t>
  </si>
  <si>
    <t>NEPHROLOGY - LONG EATON</t>
  </si>
  <si>
    <t>Norbury Ward</t>
  </si>
  <si>
    <t>RY8NA</t>
  </si>
  <si>
    <t>Spring Ward</t>
  </si>
  <si>
    <t>RY8DD</t>
  </si>
  <si>
    <t>RY8FH</t>
  </si>
  <si>
    <t>OPHTHALMOLOGY - ILKESTON</t>
  </si>
  <si>
    <t>Tyson West 1 Ward</t>
  </si>
  <si>
    <t>RY8HD</t>
  </si>
  <si>
    <t>OPHTHALMOLOGY - LONG EATON</t>
  </si>
  <si>
    <t>Waddon Ward</t>
  </si>
  <si>
    <t>RY8EK</t>
  </si>
  <si>
    <t>OPHTHALMOLOGY - RIPLEY</t>
  </si>
  <si>
    <t>Westways Rehabilitation Inpatient Ward</t>
  </si>
  <si>
    <t>RY8HN</t>
  </si>
  <si>
    <t>OPMH</t>
  </si>
  <si>
    <t>Heather Close Rehabilitation Inpatient Ward</t>
  </si>
  <si>
    <t>RY8AM</t>
  </si>
  <si>
    <t>ORCHARD COTTAGES</t>
  </si>
  <si>
    <t>Maudsley Hospital</t>
  </si>
  <si>
    <t>Aubrey Lewis 1 Ward (AL1)</t>
  </si>
  <si>
    <t>RY8HA</t>
  </si>
  <si>
    <t>ORTHOPAEDIC- LONG EATON</t>
  </si>
  <si>
    <t>Aubrey Lewis 3 Ward (AL3)</t>
  </si>
  <si>
    <t>RY8EL</t>
  </si>
  <si>
    <t>PAEDIATRICS - RIPLEY</t>
  </si>
  <si>
    <t>Eileen Skellern 1 Ward (ES1)</t>
  </si>
  <si>
    <t>RY8WN</t>
  </si>
  <si>
    <t>PAEDIATRICS (LCRCHS ONLY)</t>
  </si>
  <si>
    <t>Eileen Skellern 2 Ward (ES2)</t>
  </si>
  <si>
    <t>RY8FP</t>
  </si>
  <si>
    <t>PALLIATIVE CARE - ILKESTON</t>
  </si>
  <si>
    <t>John Dickson Ward</t>
  </si>
  <si>
    <t>RY8EM</t>
  </si>
  <si>
    <t>PALLIATIVE CARE - RIPLEY</t>
  </si>
  <si>
    <t>Ruskin Ward</t>
  </si>
  <si>
    <t>RY87A</t>
  </si>
  <si>
    <t>PARK HILL</t>
  </si>
  <si>
    <t>Snowsfields Adolescent Unit</t>
  </si>
  <si>
    <t>RY8HC</t>
  </si>
  <si>
    <t>RESPIRATORY- LONG EATON</t>
  </si>
  <si>
    <t>Greenvale Specialist Care Unit</t>
  </si>
  <si>
    <t>RY8FJ</t>
  </si>
  <si>
    <t>RESPIRATORY MEDICINE</t>
  </si>
  <si>
    <t>Kent and Medway Adolescent Unit (KMAU)</t>
  </si>
  <si>
    <t>RY8CG</t>
  </si>
  <si>
    <t>RHEUMATOLOGY - HMH</t>
  </si>
  <si>
    <t>The Ladywell Unit</t>
  </si>
  <si>
    <t>Clare Ward</t>
  </si>
  <si>
    <t>RY8FK</t>
  </si>
  <si>
    <t>RHEUMATOLOGY - ILKESTON</t>
  </si>
  <si>
    <t>Hayworth Ward</t>
  </si>
  <si>
    <t>RY8EN</t>
  </si>
  <si>
    <t>RHEUMATOLOGY - RIPLEY</t>
  </si>
  <si>
    <t>Jim Birley Unit (JBU)</t>
  </si>
  <si>
    <t>RY8DG</t>
  </si>
  <si>
    <t>Johnson PICU</t>
  </si>
  <si>
    <t>RY845</t>
  </si>
  <si>
    <t>RIPLEY HOSPITAL 2</t>
  </si>
  <si>
    <t>Powell Ward</t>
  </si>
  <si>
    <t>RY8WW</t>
  </si>
  <si>
    <t>RMH DAY HOSPITAL</t>
  </si>
  <si>
    <t>Virginia Woolf Ward</t>
  </si>
  <si>
    <t>RY8AP</t>
  </si>
  <si>
    <t>ROBERTSON ROAD</t>
  </si>
  <si>
    <t>Wharton Ward</t>
  </si>
  <si>
    <t>RY8AN</t>
  </si>
  <si>
    <t>ROCKLEY HOUSE</t>
  </si>
  <si>
    <t>The Lambeth Hospital</t>
  </si>
  <si>
    <t>RY8CW</t>
  </si>
  <si>
    <t>RUTLAND MEMORIAL HOSPITAL</t>
  </si>
  <si>
    <t>Lambeth Early Onset Ward (LEO)</t>
  </si>
  <si>
    <t>RY8WX</t>
  </si>
  <si>
    <t>RUTLAND OUT PATIENTS</t>
  </si>
  <si>
    <t>Luther King Ward</t>
  </si>
  <si>
    <t>RY8CY</t>
  </si>
  <si>
    <t>ST LUKE'S HOSPITAL</t>
  </si>
  <si>
    <t>Nelson Ward</t>
  </si>
  <si>
    <t>RY8CX</t>
  </si>
  <si>
    <t>Rosa Parks Ward</t>
  </si>
  <si>
    <t>RY87V</t>
  </si>
  <si>
    <t>Tony Hillis Unit</t>
  </si>
  <si>
    <t>RY837</t>
  </si>
  <si>
    <t>ST OSWALD'S COMMUNITY HOSPITAL</t>
  </si>
  <si>
    <t>Ward in the Community (WiC)</t>
  </si>
  <si>
    <t>RY8GD</t>
  </si>
  <si>
    <t>Tocketts Ward East Cleveland Hospital</t>
  </si>
  <si>
    <t>RY87Q</t>
  </si>
  <si>
    <t>THE MANOR STORE</t>
  </si>
  <si>
    <t>Ainderby FHN</t>
  </si>
  <si>
    <t>RY87G</t>
  </si>
  <si>
    <t>Gara Orthopaedic FHN</t>
  </si>
  <si>
    <t>RY805</t>
  </si>
  <si>
    <t>THE SPINNEY</t>
  </si>
  <si>
    <t>Maternity FHN</t>
  </si>
  <si>
    <t>RY8CH</t>
  </si>
  <si>
    <t>TRAUMA &amp; ORTHOPAEDICS - HMH</t>
  </si>
  <si>
    <t>Romanby FHN</t>
  </si>
  <si>
    <t>RY8FL</t>
  </si>
  <si>
    <t>TRAUMA &amp; ORTHOPAEDICS - ILKESTON</t>
  </si>
  <si>
    <t>Rutson FHN</t>
  </si>
  <si>
    <t>RY8FM</t>
  </si>
  <si>
    <t>UROLOGY</t>
  </si>
  <si>
    <t>Friary Community Hospital</t>
  </si>
  <si>
    <t>RY8HG</t>
  </si>
  <si>
    <t>UROLOGY - LONG EATON</t>
  </si>
  <si>
    <t>Zetland</t>
  </si>
  <si>
    <t>RY8AJ</t>
  </si>
  <si>
    <t>Cardio HDU</t>
  </si>
  <si>
    <t>RY8RL</t>
  </si>
  <si>
    <t>WHEATBRIDGE ROAD HEALTH VILLAGE</t>
  </si>
  <si>
    <t>Cardio MB</t>
  </si>
  <si>
    <t>RY8AE</t>
  </si>
  <si>
    <t>WHITWORTH CENTRE</t>
  </si>
  <si>
    <t>CCU JCUH</t>
  </si>
  <si>
    <t>RY838</t>
  </si>
  <si>
    <t>CICU JCUH</t>
  </si>
  <si>
    <t>RY907</t>
  </si>
  <si>
    <t>RICHMOND ROYAL HOSPITAL</t>
  </si>
  <si>
    <t>RY9</t>
  </si>
  <si>
    <t>RY902</t>
  </si>
  <si>
    <t>JC04 (Ward 4)</t>
  </si>
  <si>
    <t>RY922</t>
  </si>
  <si>
    <t>TEDDINGTON MEMORIAL HOSPITAL HRCH</t>
  </si>
  <si>
    <t>JC06 Gastro</t>
  </si>
  <si>
    <t>RYGFD</t>
  </si>
  <si>
    <t>RYG</t>
  </si>
  <si>
    <t>JC09 (Ward 9)</t>
  </si>
  <si>
    <t>RYG95</t>
  </si>
  <si>
    <t>JC14 Oncology (Ward 14)</t>
  </si>
  <si>
    <t>RYG92</t>
  </si>
  <si>
    <t>JC21 (Ward 21)</t>
  </si>
  <si>
    <t>RYG96</t>
  </si>
  <si>
    <t>JC22 (Ward 22)</t>
  </si>
  <si>
    <t>RYGFL</t>
  </si>
  <si>
    <t>CANLEY HEALTH VISITORS BASE</t>
  </si>
  <si>
    <t>JC24 (Ward 24)</t>
  </si>
  <si>
    <t>RYGCV</t>
  </si>
  <si>
    <t>COV &amp; WARK PSYCHOLOGY SUITE</t>
  </si>
  <si>
    <t>JC24 HDU</t>
  </si>
  <si>
    <t>RYGGH</t>
  </si>
  <si>
    <t>ELLYS EXTRA ACRE</t>
  </si>
  <si>
    <t>JC25 Elective Ortho</t>
  </si>
  <si>
    <t>RYG60</t>
  </si>
  <si>
    <t>GULSON HOSPITAL</t>
  </si>
  <si>
    <t>JC26 (Ward 26)</t>
  </si>
  <si>
    <t>RYG37</t>
  </si>
  <si>
    <t>HAWTHORN &amp; MAPLE DAY (EMI UNIT)</t>
  </si>
  <si>
    <t>JC27 Neuro</t>
  </si>
  <si>
    <t>RYG62</t>
  </si>
  <si>
    <t>IRONMONGER ROW</t>
  </si>
  <si>
    <t>JC28 (Ward 28)</t>
  </si>
  <si>
    <t>RYG87</t>
  </si>
  <si>
    <t>LOXLEY BUILDING</t>
  </si>
  <si>
    <t>JC29 (Ward 29)</t>
  </si>
  <si>
    <t>RYGGE</t>
  </si>
  <si>
    <t>MAPLEWOOD</t>
  </si>
  <si>
    <t>JC31 Vas</t>
  </si>
  <si>
    <t>RYGGC</t>
  </si>
  <si>
    <t>NEWFIELD ANNEXE</t>
  </si>
  <si>
    <t>JC33 Specialty (merger of ward 18 and ward 27)</t>
  </si>
  <si>
    <t>RYGHP</t>
  </si>
  <si>
    <t>PAYBODY BUILDING</t>
  </si>
  <si>
    <t>JC34 (Ward 34)</t>
  </si>
  <si>
    <t>RYG52</t>
  </si>
  <si>
    <t>RESIDENTIAL HOME</t>
  </si>
  <si>
    <t>JC35 (Ward 35)</t>
  </si>
  <si>
    <t>RYG79</t>
  </si>
  <si>
    <t>JC36 Trauma</t>
  </si>
  <si>
    <t>RYG55</t>
  </si>
  <si>
    <t>SWANSWELL POINT</t>
  </si>
  <si>
    <t>JCCT (Ward 32)</t>
  </si>
  <si>
    <t>RYG68</t>
  </si>
  <si>
    <t>THE BIRCHES</t>
  </si>
  <si>
    <t>JCDS (Central Delivery Suite)</t>
  </si>
  <si>
    <t>RYGEF</t>
  </si>
  <si>
    <t>RYG58</t>
  </si>
  <si>
    <t>OPM (Older Persons Medicine)</t>
  </si>
  <si>
    <t>RYG31</t>
  </si>
  <si>
    <t>Paediatric Intensive Care Unit (PICU)</t>
  </si>
  <si>
    <t>RYG42</t>
  </si>
  <si>
    <t>THE LOFT</t>
  </si>
  <si>
    <t>RAFAU</t>
  </si>
  <si>
    <t>RYG12</t>
  </si>
  <si>
    <t>THE MANOR HOSPITAL</t>
  </si>
  <si>
    <t>Short Stay (JC02)</t>
  </si>
  <si>
    <t>RYGCY</t>
  </si>
  <si>
    <t>THE PARK PALING</t>
  </si>
  <si>
    <t>Spinal Injuries</t>
  </si>
  <si>
    <t>RYGGL</t>
  </si>
  <si>
    <t>THE PARK PALING CARE HOME</t>
  </si>
  <si>
    <t>Ward 17 JCUH</t>
  </si>
  <si>
    <t>RYGDJ</t>
  </si>
  <si>
    <t>THE RAILINGS</t>
  </si>
  <si>
    <t>Ward 19 Ante Natal</t>
  </si>
  <si>
    <t>RYG50</t>
  </si>
  <si>
    <t>RYGGF</t>
  </si>
  <si>
    <t>WALL HILL CARE HOME</t>
  </si>
  <si>
    <t>Ward 5 Surgery</t>
  </si>
  <si>
    <t>RYG80</t>
  </si>
  <si>
    <t>WARWICK MHRC</t>
  </si>
  <si>
    <t>Ward 7 Colo</t>
  </si>
  <si>
    <t>RYG54</t>
  </si>
  <si>
    <t>WINDMILL POINT</t>
  </si>
  <si>
    <t>RYJ02</t>
  </si>
  <si>
    <t>RYJ</t>
  </si>
  <si>
    <t>ELMVILLE</t>
  </si>
  <si>
    <t>RYJ03</t>
  </si>
  <si>
    <t>RYJ04</t>
  </si>
  <si>
    <t>EAU - EMERGENCY ADMISSION UNIT</t>
  </si>
  <si>
    <t>RYJ01</t>
  </si>
  <si>
    <t>ITU / HDU</t>
  </si>
  <si>
    <t>RYJ07</t>
  </si>
  <si>
    <t>PRIMROSE WARD</t>
  </si>
  <si>
    <t>RYK13</t>
  </si>
  <si>
    <t>ANCHOR MEADOW</t>
  </si>
  <si>
    <t>RYK</t>
  </si>
  <si>
    <t>SPECIAL CARE BABY UNIT</t>
  </si>
  <si>
    <t>RYK01</t>
  </si>
  <si>
    <t>STDH Surgical Centre (IP)</t>
  </si>
  <si>
    <t>RYKA1</t>
  </si>
  <si>
    <t>BLOXWICH HOSPITAL 1</t>
  </si>
  <si>
    <t>RYKA2</t>
  </si>
  <si>
    <t>BLOXWICH HOSPITAL 2</t>
  </si>
  <si>
    <t>RYKA3</t>
  </si>
  <si>
    <t>BLOXWICH HOSPITAL 3</t>
  </si>
  <si>
    <t>RYKF9</t>
  </si>
  <si>
    <t>BLOXWICH HOSPITAL 4</t>
  </si>
  <si>
    <t>RYK34</t>
  </si>
  <si>
    <t>RYKC7</t>
  </si>
  <si>
    <t>BUSHEY FIELDS HOSPITAL 1</t>
  </si>
  <si>
    <t>RYKD7</t>
  </si>
  <si>
    <t>BUSHEY FIELDS HOSPITAL 10</t>
  </si>
  <si>
    <t>WARD 6 / CCU (CORONARY CARE UNIT)</t>
  </si>
  <si>
    <t>RYKD8</t>
  </si>
  <si>
    <t>BUSHEY FIELDS HOSPITAL 11</t>
  </si>
  <si>
    <t>WARD 9</t>
  </si>
  <si>
    <t>RYKD9</t>
  </si>
  <si>
    <t>BUSHEY FIELDS HOSPITAL 12</t>
  </si>
  <si>
    <t>ST BENEDICTS</t>
  </si>
  <si>
    <t>RYKG1</t>
  </si>
  <si>
    <t>BUSHEY FIELDS HOSPITAL 13</t>
  </si>
  <si>
    <t>Haygarth</t>
  </si>
  <si>
    <t>RYKH1</t>
  </si>
  <si>
    <t>CPAU</t>
  </si>
  <si>
    <t>RYKG2</t>
  </si>
  <si>
    <t>BUSHEY FIELDS HOSPITAL 14</t>
  </si>
  <si>
    <t>DGANPN</t>
  </si>
  <si>
    <t>RYKH2</t>
  </si>
  <si>
    <t>DGB20</t>
  </si>
  <si>
    <t>RYKC8</t>
  </si>
  <si>
    <t>BUSHEY FIELDS HOSPITAL 2</t>
  </si>
  <si>
    <t>DGB21</t>
  </si>
  <si>
    <t>RYKC9</t>
  </si>
  <si>
    <t>BUSHEY FIELDS HOSPITAL 3</t>
  </si>
  <si>
    <t>DGB26</t>
  </si>
  <si>
    <t>RYKD1</t>
  </si>
  <si>
    <t>BUSHEY FIELDS HOSPITAL 4</t>
  </si>
  <si>
    <t>DGB28</t>
  </si>
  <si>
    <t>RYKD2</t>
  </si>
  <si>
    <t>BUSHEY FIELDS HOSPITAL 5</t>
  </si>
  <si>
    <t>DGC30</t>
  </si>
  <si>
    <t>RYKD3</t>
  </si>
  <si>
    <t>BUSHEY FIELDS HOSPITAL 6</t>
  </si>
  <si>
    <t>DGC31</t>
  </si>
  <si>
    <t>RYKD4</t>
  </si>
  <si>
    <t>BUSHEY FIELDS HOSPITAL 7</t>
  </si>
  <si>
    <t>DGC33</t>
  </si>
  <si>
    <t>RYKD5</t>
  </si>
  <si>
    <t>BUSHEY FIELDS HOSPITAL 8</t>
  </si>
  <si>
    <t>DGC36</t>
  </si>
  <si>
    <t>RYKD6</t>
  </si>
  <si>
    <t>BUSHEY FIELDS HOSPITAL 9</t>
  </si>
  <si>
    <t>DGD41</t>
  </si>
  <si>
    <t>RYKA8</t>
  </si>
  <si>
    <t>CANALSIDE 1</t>
  </si>
  <si>
    <t>DGD42</t>
  </si>
  <si>
    <t>RYKA9</t>
  </si>
  <si>
    <t>CANALSIDE 2</t>
  </si>
  <si>
    <t>DGD43</t>
  </si>
  <si>
    <t>RYKG8</t>
  </si>
  <si>
    <t>CANALSIDE 3</t>
  </si>
  <si>
    <t>DGD47</t>
  </si>
  <si>
    <t>RYKG5</t>
  </si>
  <si>
    <t>CANALSIDE 4</t>
  </si>
  <si>
    <t>DGD48</t>
  </si>
  <si>
    <t>RYKC3</t>
  </si>
  <si>
    <t>CANALSIDE 5</t>
  </si>
  <si>
    <t>DGDNNU</t>
  </si>
  <si>
    <t>RYK02</t>
  </si>
  <si>
    <t>DAISY BANK COMMUNITY UNIT</t>
  </si>
  <si>
    <t>DGDS</t>
  </si>
  <si>
    <t>RYK10</t>
  </si>
  <si>
    <t>DGE50</t>
  </si>
  <si>
    <t>RYKG3</t>
  </si>
  <si>
    <t>DOROTHY PATTISON HOSPITAL 1</t>
  </si>
  <si>
    <t>DGE51</t>
  </si>
  <si>
    <t>RYKH3</t>
  </si>
  <si>
    <t>DGE52</t>
  </si>
  <si>
    <t>RYK21</t>
  </si>
  <si>
    <t>DOROTHY PATTISON PORTACABINS (ESSO)</t>
  </si>
  <si>
    <t>DGE53</t>
  </si>
  <si>
    <t>RYK12</t>
  </si>
  <si>
    <t>EVERGREEN PLACE</t>
  </si>
  <si>
    <t>DGE54</t>
  </si>
  <si>
    <t>RYK19</t>
  </si>
  <si>
    <t>ORCHARD HILLS</t>
  </si>
  <si>
    <t>DGE56</t>
  </si>
  <si>
    <t>RYK47</t>
  </si>
  <si>
    <t>DGE58</t>
  </si>
  <si>
    <t>RYKF8</t>
  </si>
  <si>
    <t>ROSE COTTAGE 1</t>
  </si>
  <si>
    <t>DGF61</t>
  </si>
  <si>
    <t>RYK25</t>
  </si>
  <si>
    <t>RUSSELL HALL HOSPITAL</t>
  </si>
  <si>
    <t>DGF62</t>
  </si>
  <si>
    <t>RYK23</t>
  </si>
  <si>
    <t>SPRINGSIDE</t>
  </si>
  <si>
    <t>DGF63</t>
  </si>
  <si>
    <t>RYK29</t>
  </si>
  <si>
    <t>THE CAGE - CRIMINAL JUSTICE DIVISION/DUDLEY ARREST REFERRAL SCHEME</t>
  </si>
  <si>
    <t>DGF64</t>
  </si>
  <si>
    <t>RYQ31</t>
  </si>
  <si>
    <t>BECKENHAM BEACON</t>
  </si>
  <si>
    <t>RYQ</t>
  </si>
  <si>
    <t>DGF65</t>
  </si>
  <si>
    <t>RYQ11</t>
  </si>
  <si>
    <t>ERITH AND DISTRICT HOSPITAL</t>
  </si>
  <si>
    <t>DGICCU</t>
  </si>
  <si>
    <t>RYQ32</t>
  </si>
  <si>
    <t>IAU</t>
  </si>
  <si>
    <t>RYQ50</t>
  </si>
  <si>
    <t>QUEEN ELIZABETH HOSPITAL WOOLWICH</t>
  </si>
  <si>
    <t>Ellen Badger</t>
  </si>
  <si>
    <t>RYQ10</t>
  </si>
  <si>
    <t>QUEEN MARY'S HOSPITAL SIDCUP</t>
  </si>
  <si>
    <t>Campion ward</t>
  </si>
  <si>
    <t>RYQ22</t>
  </si>
  <si>
    <t>SLH @ DARENT VALLEY HOSPITAL</t>
  </si>
  <si>
    <t>Chadwick ward</t>
  </si>
  <si>
    <t>RYQ40</t>
  </si>
  <si>
    <t>SLH @ SEVENOAKS HOSPITAL</t>
  </si>
  <si>
    <t>Feldon ward</t>
  </si>
  <si>
    <t>RYR05</t>
  </si>
  <si>
    <t>CHICHESTER TREATMENT CENTRE</t>
  </si>
  <si>
    <t>RYR</t>
  </si>
  <si>
    <t>Stratford Hospital</t>
  </si>
  <si>
    <t>Nicol Unit</t>
  </si>
  <si>
    <t>RYR14</t>
  </si>
  <si>
    <t>Warwick Hospital</t>
  </si>
  <si>
    <t>Avon Ward</t>
  </si>
  <si>
    <t>RYR16</t>
  </si>
  <si>
    <t>ST RICHARD'S HOSPITAL</t>
  </si>
  <si>
    <t>Beaumont ward</t>
  </si>
  <si>
    <t>RYR18</t>
  </si>
  <si>
    <t>Cardiology Unit</t>
  </si>
  <si>
    <t>RYV78</t>
  </si>
  <si>
    <t>CITY CARE CENTRE</t>
  </si>
  <si>
    <t>RYV</t>
  </si>
  <si>
    <t>Castle ward</t>
  </si>
  <si>
    <t>RYV48</t>
  </si>
  <si>
    <t>DODDINGTON COMMUNITY HOSP</t>
  </si>
  <si>
    <t>Charlecote ward</t>
  </si>
  <si>
    <t>RYV04</t>
  </si>
  <si>
    <t>Fairfax/Oken ward</t>
  </si>
  <si>
    <t>RYV23</t>
  </si>
  <si>
    <t>FELIXSTOWE COMMUNITY HOSPITAL - CASH</t>
  </si>
  <si>
    <t>Farries ward</t>
  </si>
  <si>
    <t>RYV81</t>
  </si>
  <si>
    <t>HAMPTON HEALTH</t>
  </si>
  <si>
    <t>RYV05</t>
  </si>
  <si>
    <t>Greville Ward</t>
  </si>
  <si>
    <t>RYV11</t>
  </si>
  <si>
    <t>RYV19</t>
  </si>
  <si>
    <t>IPSWICH HOSPITAL - CASH</t>
  </si>
  <si>
    <t>MacGregor Ward</t>
  </si>
  <si>
    <t>RYV16</t>
  </si>
  <si>
    <t>LAURELS</t>
  </si>
  <si>
    <t>Mary ward</t>
  </si>
  <si>
    <t>RYV60</t>
  </si>
  <si>
    <t>LUTON &amp; DUNSTABLE HOSP ST. MARY'S WING</t>
  </si>
  <si>
    <t>RYV02</t>
  </si>
  <si>
    <t>RYV76</t>
  </si>
  <si>
    <t>OLD FLETTON</t>
  </si>
  <si>
    <t>Surgical Unit</t>
  </si>
  <si>
    <t>RYV44</t>
  </si>
  <si>
    <t>PRINCESS OF WALES (MINOR)</t>
  </si>
  <si>
    <t>Thomas Ward</t>
  </si>
  <si>
    <t>RYV47</t>
  </si>
  <si>
    <t>PRINCESS OF WALES (OPD)</t>
  </si>
  <si>
    <t>Victoria ward</t>
  </si>
  <si>
    <t>RYV50</t>
  </si>
  <si>
    <t>PRINCESS OF WALES (REHAB)</t>
  </si>
  <si>
    <t>Willoughby Ward</t>
  </si>
  <si>
    <t>RYV03</t>
  </si>
  <si>
    <t>RYV56</t>
  </si>
  <si>
    <t>SUFFOLK REPRODUCTIVE HEALTH</t>
  </si>
  <si>
    <t>Lavender Ward</t>
  </si>
  <si>
    <t>RYV57</t>
  </si>
  <si>
    <t>THE LUTON UNDERGROUND</t>
  </si>
  <si>
    <t>RYV06</t>
  </si>
  <si>
    <t>THE PRIORY</t>
  </si>
  <si>
    <t>Arc - Aquarius Ward</t>
  </si>
  <si>
    <t>RYV20</t>
  </si>
  <si>
    <t>WEST SUFFOLK HOSPITAL - CASH</t>
  </si>
  <si>
    <t>BlueBell (Old Church)</t>
  </si>
  <si>
    <t>RYWRH</t>
  </si>
  <si>
    <t>BCHC REHAB</t>
  </si>
  <si>
    <t>RYW</t>
  </si>
  <si>
    <t>Crocus Ward</t>
  </si>
  <si>
    <t>RYW21</t>
  </si>
  <si>
    <t>BIRMINGHAM DENTAL HOSPITAL</t>
  </si>
  <si>
    <t>Deaf Child Inpatient Corner Hse</t>
  </si>
  <si>
    <t>RYWN3</t>
  </si>
  <si>
    <t>EDS National Service Inpatient</t>
  </si>
  <si>
    <t>RYW84</t>
  </si>
  <si>
    <t>CIBA BUILDING</t>
  </si>
  <si>
    <t>Ellis Ward (New)</t>
  </si>
  <si>
    <t>RYW02</t>
  </si>
  <si>
    <t>COMMUNITY UNIT 29 AT HEARTLANDS HOSPITAL</t>
  </si>
  <si>
    <t>Halswell Ward</t>
  </si>
  <si>
    <t>RYW01</t>
  </si>
  <si>
    <t>Hume Ward</t>
  </si>
  <si>
    <t>RYWN4</t>
  </si>
  <si>
    <t>DAME ELLEN PINSENT</t>
  </si>
  <si>
    <t>Jupiter Ward</t>
  </si>
  <si>
    <t>RYWN5</t>
  </si>
  <si>
    <t>FOX HOLLIES</t>
  </si>
  <si>
    <t>OCD/BDD NCG Inpatient &amp; Outpatients</t>
  </si>
  <si>
    <t>RYWH8</t>
  </si>
  <si>
    <t>GREENFIELD (PFI BUILD)</t>
  </si>
  <si>
    <t>RYWY8</t>
  </si>
  <si>
    <t>HALL GREEN HEALTH</t>
  </si>
  <si>
    <t>Ruby Ward (Seymour)</t>
  </si>
  <si>
    <t>RYW41</t>
  </si>
  <si>
    <t>The Lotus Assessment Suite</t>
  </si>
  <si>
    <t>RYW03</t>
  </si>
  <si>
    <t>RYWF7</t>
  </si>
  <si>
    <t>Ward 1 (Male P.I.C.U.)</t>
  </si>
  <si>
    <t>RYWH6</t>
  </si>
  <si>
    <t>MONYHULL BUNGALOWS (2 &amp; 4 ONLY)</t>
  </si>
  <si>
    <t>RYW6A</t>
  </si>
  <si>
    <t>MONYHULL HALL ROAD FLATS 3 &amp; 3A</t>
  </si>
  <si>
    <t>RYW23</t>
  </si>
  <si>
    <t>Wisteria (EDS Inpatient CAMHS)</t>
  </si>
  <si>
    <t>RYW37</t>
  </si>
  <si>
    <t>PRIESTLY WHARF</t>
  </si>
  <si>
    <t>Jasmines Ward (Azaleas)</t>
  </si>
  <si>
    <t>RYW15</t>
  </si>
  <si>
    <t>Lilacs Ward</t>
  </si>
  <si>
    <t>RYW20</t>
  </si>
  <si>
    <t>SUTTON COTTAGE HOSPITAL</t>
  </si>
  <si>
    <t>Enfield Down</t>
  </si>
  <si>
    <t>RYW24</t>
  </si>
  <si>
    <t>Appleton</t>
  </si>
  <si>
    <t>RYX30</t>
  </si>
  <si>
    <t xml:space="preserve">ATHLONE HOUSE CARE HOME                    </t>
  </si>
  <si>
    <t>RYX</t>
  </si>
  <si>
    <t>RYXC1</t>
  </si>
  <si>
    <t>Chippendale</t>
  </si>
  <si>
    <t>RYX24</t>
  </si>
  <si>
    <t>RYX23</t>
  </si>
  <si>
    <t>Hepworth</t>
  </si>
  <si>
    <t>RYX33</t>
  </si>
  <si>
    <t>GARSIDE</t>
  </si>
  <si>
    <t>Horizon</t>
  </si>
  <si>
    <t>RYX10</t>
  </si>
  <si>
    <t>HEALTH AT THE STOWE</t>
  </si>
  <si>
    <t>RYX27</t>
  </si>
  <si>
    <t>Newhaven</t>
  </si>
  <si>
    <t>RYX01</t>
  </si>
  <si>
    <t>ST CHARLES UCC</t>
  </si>
  <si>
    <t>Nostell</t>
  </si>
  <si>
    <t>RYX20</t>
  </si>
  <si>
    <t>RYX18</t>
  </si>
  <si>
    <t>ST. CHARLES HOSPITAL</t>
  </si>
  <si>
    <t>Ryburn</t>
  </si>
  <si>
    <t>RYX29</t>
  </si>
  <si>
    <t>THAMES BROOK CARE HOME</t>
  </si>
  <si>
    <t>Sandal</t>
  </si>
  <si>
    <t>RYX89</t>
  </si>
  <si>
    <t>RYYE5</t>
  </si>
  <si>
    <t>ASHFORD MASH</t>
  </si>
  <si>
    <t>RYY</t>
  </si>
  <si>
    <t>Thornhill</t>
  </si>
  <si>
    <t>RYYA7</t>
  </si>
  <si>
    <t>Walton</t>
  </si>
  <si>
    <t>RYY17</t>
  </si>
  <si>
    <t>BUILDING 180 - KENT SCIENCE PARK</t>
  </si>
  <si>
    <t>Waterton</t>
  </si>
  <si>
    <t>RYYA8</t>
  </si>
  <si>
    <t>CAIRN RYAN</t>
  </si>
  <si>
    <t>Beamshaw</t>
  </si>
  <si>
    <t>RYYL6</t>
  </si>
  <si>
    <t>COTTAGE WARD</t>
  </si>
  <si>
    <t>Clark</t>
  </si>
  <si>
    <t>RYYD4</t>
  </si>
  <si>
    <t>Melton Suite PICU</t>
  </si>
  <si>
    <t>RYYK8</t>
  </si>
  <si>
    <t>Neuro Rehab Unit</t>
  </si>
  <si>
    <t>RYYL8</t>
  </si>
  <si>
    <t>FAMILY PLANNING</t>
  </si>
  <si>
    <t>Stroke Rehab Unit</t>
  </si>
  <si>
    <t>RYYEC</t>
  </si>
  <si>
    <t>FARM VILLA</t>
  </si>
  <si>
    <t>RYYAL</t>
  </si>
  <si>
    <t>Lyndhurst</t>
  </si>
  <si>
    <t>RYYM5</t>
  </si>
  <si>
    <t>FRIENDS WARD</t>
  </si>
  <si>
    <t>RYYDN</t>
  </si>
  <si>
    <t>Ward 19 - Female</t>
  </si>
  <si>
    <t>RYY18</t>
  </si>
  <si>
    <t>HANSON UNIT</t>
  </si>
  <si>
    <t>Ward 19 - Male</t>
  </si>
  <si>
    <t>RYYD6</t>
  </si>
  <si>
    <t>HAWKHURST COTTAGE HOSPITAL</t>
  </si>
  <si>
    <t>Ashdale</t>
  </si>
  <si>
    <t>RYYK4</t>
  </si>
  <si>
    <t>Beechdale</t>
  </si>
  <si>
    <t>RYYM1</t>
  </si>
  <si>
    <t>HERON WARD</t>
  </si>
  <si>
    <t>Elmdale</t>
  </si>
  <si>
    <t>RYY03</t>
  </si>
  <si>
    <t>HIGHPOINT UNIT 1</t>
  </si>
  <si>
    <t>Poplars</t>
  </si>
  <si>
    <t>RYY04</t>
  </si>
  <si>
    <t>HIGHPOINT UNIT 3</t>
  </si>
  <si>
    <t>RYY05</t>
  </si>
  <si>
    <t>HIGHPOINT UNIT 7</t>
  </si>
  <si>
    <t>Balmoral</t>
  </si>
  <si>
    <t>RYYAR</t>
  </si>
  <si>
    <t>Blenheim</t>
  </si>
  <si>
    <t>RYYL7</t>
  </si>
  <si>
    <t>KENT WING</t>
  </si>
  <si>
    <t>CCU Hopkins</t>
  </si>
  <si>
    <t>RYYM2</t>
  </si>
  <si>
    <t>KESTREL WARD</t>
  </si>
  <si>
    <t>Chalkwell (SAU)</t>
  </si>
  <si>
    <t>RYYD8</t>
  </si>
  <si>
    <t>LIVINGSTONE HOSPITAL</t>
  </si>
  <si>
    <t>RYYAY</t>
  </si>
  <si>
    <t>OATEN HILL</t>
  </si>
  <si>
    <t>Eastwood</t>
  </si>
  <si>
    <t>RYYDY</t>
  </si>
  <si>
    <t>PRESTON HALL</t>
  </si>
  <si>
    <t>Eleanor Hobbs</t>
  </si>
  <si>
    <t>RYYC2</t>
  </si>
  <si>
    <t>Elizabeth Loury</t>
  </si>
  <si>
    <t>RYYC3</t>
  </si>
  <si>
    <t>Estuary Haematology and Oncology Unit</t>
  </si>
  <si>
    <t>RYYC4</t>
  </si>
  <si>
    <t>ROHAN</t>
  </si>
  <si>
    <t>Hockley</t>
  </si>
  <si>
    <t>RYYCW</t>
  </si>
  <si>
    <t>ROYAL VICTORIA HOSPITAL FOLKESTONE</t>
  </si>
  <si>
    <t>Margaret Broom 1</t>
  </si>
  <si>
    <t>RYYD9</t>
  </si>
  <si>
    <t>Margaret Broom 2</t>
  </si>
  <si>
    <t>RYYM3</t>
  </si>
  <si>
    <t>SHEPPEY HOSPITAL</t>
  </si>
  <si>
    <t>MSK Unit</t>
  </si>
  <si>
    <t>RYYC7</t>
  </si>
  <si>
    <t>SHEPPY COMMUNITY HOSPITAL</t>
  </si>
  <si>
    <t>RYYC8</t>
  </si>
  <si>
    <t>RYYCA</t>
  </si>
  <si>
    <t>Princess Anne DME</t>
  </si>
  <si>
    <t>RYYE7</t>
  </si>
  <si>
    <t>SWALE MASH</t>
  </si>
  <si>
    <t>RYYE6</t>
  </si>
  <si>
    <t>THANET MASH</t>
  </si>
  <si>
    <t>Southbourne</t>
  </si>
  <si>
    <t>RYYDL</t>
  </si>
  <si>
    <t>Stambridge</t>
  </si>
  <si>
    <t>RYYE3</t>
  </si>
  <si>
    <t>THE OAST</t>
  </si>
  <si>
    <t>Stroke Unit (Paglesham &amp; Benfleet)</t>
  </si>
  <si>
    <t>RYYDC</t>
  </si>
  <si>
    <t>Windsor</t>
  </si>
  <si>
    <t>RYYE4</t>
  </si>
  <si>
    <t>UNIT FF</t>
  </si>
  <si>
    <t>Anstey Ward</t>
  </si>
  <si>
    <t>RYYL4</t>
  </si>
  <si>
    <t>VALENTINE UNIT</t>
  </si>
  <si>
    <t>Hamtun Ward PICU</t>
  </si>
  <si>
    <t>RYYCH</t>
  </si>
  <si>
    <t>Saxon Ward</t>
  </si>
  <si>
    <t>RYYM4</t>
  </si>
  <si>
    <t>WARD - DEAL</t>
  </si>
  <si>
    <t>Trinity Ward</t>
  </si>
  <si>
    <t>RYYL2</t>
  </si>
  <si>
    <t>WARD - SEVENOAKS</t>
  </si>
  <si>
    <t>Hill Ward</t>
  </si>
  <si>
    <t>RYYL3</t>
  </si>
  <si>
    <t>WARD - TONBRIDGE</t>
  </si>
  <si>
    <t>Stewart Ward</t>
  </si>
  <si>
    <t>RYYCJ</t>
  </si>
  <si>
    <t>WEST VIEW HOSPITAL</t>
  </si>
  <si>
    <t>Elmleigh Inpatient</t>
  </si>
  <si>
    <t>RYYCM</t>
  </si>
  <si>
    <t>Ford Ward</t>
  </si>
  <si>
    <t>RYYCP</t>
  </si>
  <si>
    <t>Forest Lodge</t>
  </si>
  <si>
    <t>RYYCQ</t>
  </si>
  <si>
    <t>WINDCHIMES</t>
  </si>
  <si>
    <t>Ark Royal Ward</t>
  </si>
  <si>
    <t>TAD88</t>
  </si>
  <si>
    <t>ABBEYFIELD</t>
  </si>
  <si>
    <t>TAD</t>
  </si>
  <si>
    <t>TAD10</t>
  </si>
  <si>
    <t>ABELIA MOUNT</t>
  </si>
  <si>
    <t>TAD16</t>
  </si>
  <si>
    <t>Sultan Ward</t>
  </si>
  <si>
    <t>TADA1</t>
  </si>
  <si>
    <t>CROSS BANKS</t>
  </si>
  <si>
    <t>Hollybank</t>
  </si>
  <si>
    <t>TAD15</t>
  </si>
  <si>
    <t>DAISY BANK</t>
  </si>
  <si>
    <t>Leigh House</t>
  </si>
  <si>
    <t>TAD32</t>
  </si>
  <si>
    <t>FUSION</t>
  </si>
  <si>
    <t>Deerleap Ward</t>
  </si>
  <si>
    <t>TAD85</t>
  </si>
  <si>
    <t>GENESIS 5</t>
  </si>
  <si>
    <t>Longbeech Ward</t>
  </si>
  <si>
    <t>TAD09</t>
  </si>
  <si>
    <t>GREYFRIARS WALK</t>
  </si>
  <si>
    <t>Medical Admission Unit</t>
  </si>
  <si>
    <t>TAD46</t>
  </si>
  <si>
    <t>HOLMEWOOD</t>
  </si>
  <si>
    <t>Wilverley Ward</t>
  </si>
  <si>
    <t>TAD63</t>
  </si>
  <si>
    <t>HORTON PARK</t>
  </si>
  <si>
    <t>Kingsley Ward</t>
  </si>
  <si>
    <t>TAD65</t>
  </si>
  <si>
    <t>LISTONSHIELS</t>
  </si>
  <si>
    <t>Mother &amp; Baby Unit</t>
  </si>
  <si>
    <t>TAD17</t>
  </si>
  <si>
    <t>Stefano Oliveri Ward</t>
  </si>
  <si>
    <t>TAD27</t>
  </si>
  <si>
    <t>TAD86</t>
  </si>
  <si>
    <t>Beechwood Ward</t>
  </si>
  <si>
    <t>TAD23</t>
  </si>
  <si>
    <t>STONEY RIDGE HOSPITAL</t>
  </si>
  <si>
    <t>Elmwood Ward</t>
  </si>
  <si>
    <t>TAD25</t>
  </si>
  <si>
    <t>WADDILOVES</t>
  </si>
  <si>
    <t>Hawthorns 1</t>
  </si>
  <si>
    <t>TAF10</t>
  </si>
  <si>
    <t>ABERDEEN PARK (RESIDENTIAL SERVICES)</t>
  </si>
  <si>
    <t>TAF</t>
  </si>
  <si>
    <t>Hawthorns 2</t>
  </si>
  <si>
    <t>TAF15</t>
  </si>
  <si>
    <t>AOT (C&amp;I)</t>
  </si>
  <si>
    <t>Cedar Ward (Petersfield)</t>
  </si>
  <si>
    <t>TAF16</t>
  </si>
  <si>
    <t>BELSIZE AVENUE</t>
  </si>
  <si>
    <t>TAF17</t>
  </si>
  <si>
    <t>BELSIZE SQUARE</t>
  </si>
  <si>
    <t>Ashford Unit</t>
  </si>
  <si>
    <t>TAF75</t>
  </si>
  <si>
    <t>CALEDONIAN ROAD (RESIDENTIAL SERVICES)</t>
  </si>
  <si>
    <t>Lyndhurst Ward</t>
  </si>
  <si>
    <t>TAF74</t>
  </si>
  <si>
    <t>CAMDEN ALCOHOL SERVICE</t>
  </si>
  <si>
    <t>Malcolm Faulk Ward</t>
  </si>
  <si>
    <t>TAF88</t>
  </si>
  <si>
    <t>CAMDEN IAPT</t>
  </si>
  <si>
    <t>Mary Graham Ward</t>
  </si>
  <si>
    <t>TAF50</t>
  </si>
  <si>
    <t>CAMDEN LD SERVICE</t>
  </si>
  <si>
    <t>Meon Valley Ward</t>
  </si>
  <si>
    <t>TAF21</t>
  </si>
  <si>
    <t>CAMDEN MEWS DAY HOSPITAL</t>
  </si>
  <si>
    <t>Chichester/Nightingale Ward</t>
  </si>
  <si>
    <t>TAF78</t>
  </si>
  <si>
    <t>CARE TRUST MENTAL HEALTH SERVICES</t>
  </si>
  <si>
    <t>TAF25</t>
  </si>
  <si>
    <t>CLERKENWELL PROJECT</t>
  </si>
  <si>
    <t>Cedar Ward (Southfield)</t>
  </si>
  <si>
    <t>TAF82</t>
  </si>
  <si>
    <t>COLLINGWOOD BUSINESS CENTRE</t>
  </si>
  <si>
    <t>TAF08</t>
  </si>
  <si>
    <t>CRISIS TEAM (NORTH CAMDEN)</t>
  </si>
  <si>
    <t>Beaulieu Ward</t>
  </si>
  <si>
    <t>TAF84</t>
  </si>
  <si>
    <t>CRISIS TEAM (SOUTH CAMDEN)</t>
  </si>
  <si>
    <t>Berrywood Ward</t>
  </si>
  <si>
    <t>TAF32</t>
  </si>
  <si>
    <t>DRAYTON PARK COMMUNITY CARE CENTRE</t>
  </si>
  <si>
    <t>TAF04</t>
  </si>
  <si>
    <t>DRAYTON PARK WOMENS SERVICE</t>
  </si>
  <si>
    <t>Neonatal Ward - ODGH</t>
  </si>
  <si>
    <t>TAF70</t>
  </si>
  <si>
    <t>EARLY INTERVENTION SERVICE</t>
  </si>
  <si>
    <t>Paediatric Unit</t>
  </si>
  <si>
    <t>TAF33</t>
  </si>
  <si>
    <t>ELTHORNE MENTAL HEALTH &amp; SOCIAL CARE CENTRE</t>
  </si>
  <si>
    <t>Short Stay Surgical Unit</t>
  </si>
  <si>
    <t>TAF35</t>
  </si>
  <si>
    <t>FOCUS TEAM</t>
  </si>
  <si>
    <t>Ward G</t>
  </si>
  <si>
    <t>TAF36</t>
  </si>
  <si>
    <t>FORDWYCH ROAD DAY HOSPITAL</t>
  </si>
  <si>
    <t>Ward H</t>
  </si>
  <si>
    <t>TAF83</t>
  </si>
  <si>
    <t>GREENLAND ROAD SERVICES</t>
  </si>
  <si>
    <t>TAF37</t>
  </si>
  <si>
    <t>HANLEY GARDENS (RESIDENTIAL SERVICES)</t>
  </si>
  <si>
    <t>E A U</t>
  </si>
  <si>
    <t>TAF38</t>
  </si>
  <si>
    <t>HENLEY ROAD DAY CENTRE</t>
  </si>
  <si>
    <t>FESS Ward</t>
  </si>
  <si>
    <t>TAF72</t>
  </si>
  <si>
    <t>ITU/CCU</t>
  </si>
  <si>
    <t>TAF39</t>
  </si>
  <si>
    <t>HIGHGATE ROAD DAY CENTRE</t>
  </si>
  <si>
    <t>Rehab &amp; Discharge Lounge</t>
  </si>
  <si>
    <t>TAF41</t>
  </si>
  <si>
    <t>HIGHVIEW &amp; CORNWALLIS COMMUNITY SUPPORT PROJECTS</t>
  </si>
  <si>
    <t>TAF80</t>
  </si>
  <si>
    <t>HILL HOUSE</t>
  </si>
  <si>
    <t>Spinal Injuries Unit</t>
  </si>
  <si>
    <t>TAF44</t>
  </si>
  <si>
    <t>HUNTER STREET HEALTH CENTRE</t>
  </si>
  <si>
    <t>Stroke Ward</t>
  </si>
  <si>
    <t>TAF56</t>
  </si>
  <si>
    <t>IDASS</t>
  </si>
  <si>
    <t>TAF11</t>
  </si>
  <si>
    <t>ISATS</t>
  </si>
  <si>
    <t>Ward 11B-SDGH</t>
  </si>
  <si>
    <t>TAF46</t>
  </si>
  <si>
    <t>ISLEDON ROAD MENTAL HEALTH RESOURCE CENTRE</t>
  </si>
  <si>
    <t>Ward 14A</t>
  </si>
  <si>
    <t>TAF87</t>
  </si>
  <si>
    <t>ISLINGTON IAPT</t>
  </si>
  <si>
    <t>Ward 14B-SDGH</t>
  </si>
  <si>
    <t>TAF47</t>
  </si>
  <si>
    <t>ISLINGTON LEARNING DIFFICULTIES PARTNERSHIP</t>
  </si>
  <si>
    <t>Ward 15a General Med</t>
  </si>
  <si>
    <t>TAF79</t>
  </si>
  <si>
    <t>KINGS CROSS ROAD</t>
  </si>
  <si>
    <t>Ward 7A-SDGH</t>
  </si>
  <si>
    <t>TAF90</t>
  </si>
  <si>
    <t>KINGSTON DRUG &amp; ALCOHOL SERVICE</t>
  </si>
  <si>
    <t>Gwynne Holford Ward</t>
  </si>
  <si>
    <t>TAF49</t>
  </si>
  <si>
    <t>LAMBO DAY CENTRE</t>
  </si>
  <si>
    <t>Mary Seacole Ward</t>
  </si>
  <si>
    <t>TAF53</t>
  </si>
  <si>
    <t>NETHERWOOD CENTRE</t>
  </si>
  <si>
    <t>A &amp; E Department</t>
  </si>
  <si>
    <t>TAF54</t>
  </si>
  <si>
    <t>NORTH CAMDEN DRUG SERVICES (RESPONSE)</t>
  </si>
  <si>
    <t>Allingham Ward</t>
  </si>
  <si>
    <t>TAF86</t>
  </si>
  <si>
    <t>NORTH ISLINGTON CRISIS TEAM</t>
  </si>
  <si>
    <t>Amyand Ward</t>
  </si>
  <si>
    <t>TAF58</t>
  </si>
  <si>
    <t>PECKWATER CENTRE</t>
  </si>
  <si>
    <t>Belgrave Ward AMW</t>
  </si>
  <si>
    <t>TAF60</t>
  </si>
  <si>
    <t>PINE STREET DAY CENTRE</t>
  </si>
  <si>
    <t>Benjamin Weir Ward AMW</t>
  </si>
  <si>
    <t>TAF73</t>
  </si>
  <si>
    <t>PSYCHOLOGY A14 ARCHWAY WING</t>
  </si>
  <si>
    <t>Brodie Ward</t>
  </si>
  <si>
    <t>TAF59</t>
  </si>
  <si>
    <t>Cardiothoracic Intensive Care Unit</t>
  </si>
  <si>
    <t>TAF42</t>
  </si>
  <si>
    <t>R&amp;R TEAM (NORTH CAMDEN)</t>
  </si>
  <si>
    <t>Carmen Suite</t>
  </si>
  <si>
    <t>TAF12</t>
  </si>
  <si>
    <t>R&amp;R TEAM (NORTH ISLINGTON)</t>
  </si>
  <si>
    <t>Caroline Ward</t>
  </si>
  <si>
    <t>TAF22</t>
  </si>
  <si>
    <t>R&amp;R TEAM (SOUTH ISLINGTON)</t>
  </si>
  <si>
    <t>Cavell Surg Ward</t>
  </si>
  <si>
    <t>TAF61</t>
  </si>
  <si>
    <t>RAGLAN DAY CENTRE</t>
  </si>
  <si>
    <t>Champneys Ward</t>
  </si>
  <si>
    <t>TAF77</t>
  </si>
  <si>
    <t>ROYAL FREE GROVE CENTRE</t>
  </si>
  <si>
    <t>TAF06</t>
  </si>
  <si>
    <t>TAF81</t>
  </si>
  <si>
    <t>SAMH CMHT (ISLINGTON)</t>
  </si>
  <si>
    <t>Dalby Ward</t>
  </si>
  <si>
    <t>TAF76</t>
  </si>
  <si>
    <t>SHAFTESBURY ROAD (RESIDENTIAL SERVICES)</t>
  </si>
  <si>
    <t>TAF62</t>
  </si>
  <si>
    <t>SOUTH CAMDEN DRUG SERVICES</t>
  </si>
  <si>
    <t>Florence Nightingale Ward</t>
  </si>
  <si>
    <t>TAF85</t>
  </si>
  <si>
    <t>SOUTH ISLINGTON CRISIS TEAM</t>
  </si>
  <si>
    <t>Fred Hewitt Ward</t>
  </si>
  <si>
    <t>TAF02</t>
  </si>
  <si>
    <t>ST LUKES WOODSIDE HOSPITAL</t>
  </si>
  <si>
    <t>TAF01</t>
  </si>
  <si>
    <t>Gordon Smith Ward</t>
  </si>
  <si>
    <t>TAF65</t>
  </si>
  <si>
    <t>STACEY STREET NURSING HOME</t>
  </si>
  <si>
    <t>Gray Ward</t>
  </si>
  <si>
    <t>TAF66</t>
  </si>
  <si>
    <t>TOTTENHAM MEWS RESOURCE CENTRE</t>
  </si>
  <si>
    <t>Gunning Ward</t>
  </si>
  <si>
    <t>TAF67</t>
  </si>
  <si>
    <t>TRAUMATIC STRESS CLINIC</t>
  </si>
  <si>
    <t>Gwillim Ward</t>
  </si>
  <si>
    <t>TAH12</t>
  </si>
  <si>
    <t>ARBOURTHORNE</t>
  </si>
  <si>
    <t>TAH</t>
  </si>
  <si>
    <t>Heberden</t>
  </si>
  <si>
    <t>TAH13</t>
  </si>
  <si>
    <t>BEECH HILL</t>
  </si>
  <si>
    <t>Holdsworth Ward</t>
  </si>
  <si>
    <t>TAHCN</t>
  </si>
  <si>
    <t>BEIGHTON HOSPITAL</t>
  </si>
  <si>
    <t>James Hope Ward</t>
  </si>
  <si>
    <t>TAH17</t>
  </si>
  <si>
    <t>BOLE HILL RESIDENTIAL HOME</t>
  </si>
  <si>
    <t>Keate Ward</t>
  </si>
  <si>
    <t>TAH18</t>
  </si>
  <si>
    <t>Kent Ward</t>
  </si>
  <si>
    <t>TAHYA</t>
  </si>
  <si>
    <t>CASTLE MARKET BUILDING</t>
  </si>
  <si>
    <t>Marnham Ward</t>
  </si>
  <si>
    <t>TAH21</t>
  </si>
  <si>
    <t>CENTENARY ANNEXE</t>
  </si>
  <si>
    <t>McEntee Ward</t>
  </si>
  <si>
    <t>TAH39</t>
  </si>
  <si>
    <t>FIRST START NURSERY</t>
  </si>
  <si>
    <t>Mckissock Ward</t>
  </si>
  <si>
    <t>TAHXM</t>
  </si>
  <si>
    <t>TAHXN</t>
  </si>
  <si>
    <t>Neuro Intensive Care Unit</t>
  </si>
  <si>
    <t>TAH99</t>
  </si>
  <si>
    <t>FOX HILL</t>
  </si>
  <si>
    <t>Nicholls Ward</t>
  </si>
  <si>
    <t>TAH43</t>
  </si>
  <si>
    <t>Nye Bevan Unit</t>
  </si>
  <si>
    <t>TAHXP</t>
  </si>
  <si>
    <t>Paediatric Intensive Care Unit</t>
  </si>
  <si>
    <t>TAH52</t>
  </si>
  <si>
    <t>HURLFIELD VIEW</t>
  </si>
  <si>
    <t>Pinckney Ward</t>
  </si>
  <si>
    <t>TAHEC</t>
  </si>
  <si>
    <t>Richmond Ward</t>
  </si>
  <si>
    <t>TAH61</t>
  </si>
  <si>
    <t>MANSFIELD VIEW</t>
  </si>
  <si>
    <t>Rodney Smith Med Ward</t>
  </si>
  <si>
    <t>TAHFC</t>
  </si>
  <si>
    <t>Ruth Myles Ward</t>
  </si>
  <si>
    <t>TAH63</t>
  </si>
  <si>
    <t>MILLBROOK</t>
  </si>
  <si>
    <t>TAH67</t>
  </si>
  <si>
    <t>Trevor Howell Ward</t>
  </si>
  <si>
    <t>TAH69</t>
  </si>
  <si>
    <t>OAKWOOD YPC</t>
  </si>
  <si>
    <t>Vernon Ward</t>
  </si>
  <si>
    <t>TAHYX</t>
  </si>
  <si>
    <t>PRESIDENT PARK</t>
  </si>
  <si>
    <t>William Drummond HASU</t>
  </si>
  <si>
    <t>TAHYP</t>
  </si>
  <si>
    <t>PSYCHIATRIC OUT PATIENTS</t>
  </si>
  <si>
    <t>Wolfson Centre</t>
  </si>
  <si>
    <t>TAHYV</t>
  </si>
  <si>
    <t>RIVERMEAD UNIT</t>
  </si>
  <si>
    <t>Newton Ward</t>
  </si>
  <si>
    <t>TAH73</t>
  </si>
  <si>
    <t>Duffy Ward</t>
  </si>
  <si>
    <t>TAH78</t>
  </si>
  <si>
    <t>SHIRLE HILL</t>
  </si>
  <si>
    <t>Seddon</t>
  </si>
  <si>
    <t>TAHJF</t>
  </si>
  <si>
    <t>ST GEORGE'S COMMUNITY BASE</t>
  </si>
  <si>
    <t>5D</t>
  </si>
  <si>
    <t>TAHCC</t>
  </si>
  <si>
    <t>1A</t>
  </si>
  <si>
    <t>TAHCG</t>
  </si>
  <si>
    <t>THE YEWS</t>
  </si>
  <si>
    <t>1B</t>
  </si>
  <si>
    <t>TAH85</t>
  </si>
  <si>
    <t>THORNLEA</t>
  </si>
  <si>
    <t>TAHYR</t>
  </si>
  <si>
    <t>WAINWRIGHT CRESCENT</t>
  </si>
  <si>
    <t>TAH89</t>
  </si>
  <si>
    <t>TAJ46</t>
  </si>
  <si>
    <t>TAJ</t>
  </si>
  <si>
    <t>TAJ55</t>
  </si>
  <si>
    <t>DAISY BANK RESIDENTIAL</t>
  </si>
  <si>
    <t>TAJ07</t>
  </si>
  <si>
    <t>2C</t>
  </si>
  <si>
    <t>TAJ20</t>
  </si>
  <si>
    <t>2D</t>
  </si>
  <si>
    <t>TAJ11</t>
  </si>
  <si>
    <t>2E</t>
  </si>
  <si>
    <t>TAJ22</t>
  </si>
  <si>
    <t>NEPTUNE HEALTH PARK</t>
  </si>
  <si>
    <t>TAJ52</t>
  </si>
  <si>
    <t>3Alpha</t>
  </si>
  <si>
    <t>TAJ53</t>
  </si>
  <si>
    <t>POND LANE</t>
  </si>
  <si>
    <t>TAJ54</t>
  </si>
  <si>
    <t>RIDGE HILL HOSPITAL</t>
  </si>
  <si>
    <t>TAJ10</t>
  </si>
  <si>
    <t>3D</t>
  </si>
  <si>
    <t>TAJ43</t>
  </si>
  <si>
    <t>SANDWELL DISTRICT GENERAL HOSPITAL</t>
  </si>
  <si>
    <t>3E Gynae</t>
  </si>
  <si>
    <t>TAJ56</t>
  </si>
  <si>
    <t>SUTTONS DRIVE</t>
  </si>
  <si>
    <t>3E Ortho</t>
  </si>
  <si>
    <t>TAJ29</t>
  </si>
  <si>
    <t>THE CREST</t>
  </si>
  <si>
    <t>3F</t>
  </si>
  <si>
    <t>4D</t>
  </si>
  <si>
    <t>4E</t>
  </si>
  <si>
    <t>4F</t>
  </si>
  <si>
    <t>5C</t>
  </si>
  <si>
    <t>Devonshire Centre for Neuro-Rehabilitation</t>
  </si>
  <si>
    <t>A10</t>
  </si>
  <si>
    <t>A11</t>
  </si>
  <si>
    <t>ICU &amp; HDU</t>
  </si>
  <si>
    <t>Jasmine Ward</t>
  </si>
  <si>
    <t>Maternity 2</t>
  </si>
  <si>
    <t>Tree House</t>
  </si>
  <si>
    <t>Anderson</t>
  </si>
  <si>
    <t>Clare</t>
  </si>
  <si>
    <t>Spenser</t>
  </si>
  <si>
    <t>Deacon</t>
  </si>
  <si>
    <t>The Meadows</t>
  </si>
  <si>
    <t>Abinger Ward</t>
  </si>
  <si>
    <t>Bletchingley Ward</t>
  </si>
  <si>
    <t>Brockham Ward</t>
  </si>
  <si>
    <t>Buckland Ward</t>
  </si>
  <si>
    <t>Burstow Ward</t>
  </si>
  <si>
    <t>Capel Annex l Ward</t>
  </si>
  <si>
    <t>Capel Ward</t>
  </si>
  <si>
    <t>Chaldon Ward</t>
  </si>
  <si>
    <t>Charlwood Ward</t>
  </si>
  <si>
    <t>Copthorne Ward</t>
  </si>
  <si>
    <t>Discharge Lounge</t>
  </si>
  <si>
    <t>Godstone Ward (Haem)</t>
  </si>
  <si>
    <t>Godstone Ward (Med)</t>
  </si>
  <si>
    <t>Holmwood Ward</t>
  </si>
  <si>
    <t>Leigh Ward</t>
  </si>
  <si>
    <t>Meadvale Ward</t>
  </si>
  <si>
    <t>Newdigate Ward</t>
  </si>
  <si>
    <t>Nutfield Ward</t>
  </si>
  <si>
    <t>Outwood Ward</t>
  </si>
  <si>
    <t>Rusper Ward</t>
  </si>
  <si>
    <t>Tandridge Ward</t>
  </si>
  <si>
    <t>Tilgate Annex</t>
  </si>
  <si>
    <t>Tilgate Ward</t>
  </si>
  <si>
    <t>Woodland Ward</t>
  </si>
  <si>
    <t>Arundel Dist Hosp</t>
  </si>
  <si>
    <t>Don Baines Ward</t>
  </si>
  <si>
    <t>Leslie Smith Ward</t>
  </si>
  <si>
    <t>Caravelle Ward</t>
  </si>
  <si>
    <t>Piper Ward</t>
  </si>
  <si>
    <t>Viking Ward</t>
  </si>
  <si>
    <t>Crowborough Hospital</t>
  </si>
  <si>
    <t>Horizon Unit</t>
  </si>
  <si>
    <t>Lewes Vic Hospital</t>
  </si>
  <si>
    <t>Salvington Lodge</t>
  </si>
  <si>
    <t>Kleinwort Ward</t>
  </si>
  <si>
    <t>Uckfield Hospital</t>
  </si>
  <si>
    <t>Zachary Merton Ward</t>
  </si>
  <si>
    <t>Amberstone</t>
  </si>
  <si>
    <t>Chalkhill</t>
  </si>
  <si>
    <t>Fir Ward</t>
  </si>
  <si>
    <t>Amberley Ward</t>
  </si>
  <si>
    <t>Bodiam</t>
  </si>
  <si>
    <t>Heathfield Ward</t>
  </si>
  <si>
    <t>Elm</t>
  </si>
  <si>
    <t>Crawley Road</t>
  </si>
  <si>
    <t>Iris Ward</t>
  </si>
  <si>
    <t>Selden Centre</t>
  </si>
  <si>
    <t>Shepherd House</t>
  </si>
  <si>
    <t>Brunswick Ward</t>
  </si>
  <si>
    <t>Caburn Ward</t>
  </si>
  <si>
    <t>Meridian Ward</t>
  </si>
  <si>
    <t>Pavillion Ward</t>
  </si>
  <si>
    <t>Regency Ward</t>
  </si>
  <si>
    <t>Oaklands Ward</t>
  </si>
  <si>
    <t>Rutland Gardens</t>
  </si>
  <si>
    <t>Connolly House</t>
  </si>
  <si>
    <t>Grove Ward</t>
  </si>
  <si>
    <t>Orchard Ward</t>
  </si>
  <si>
    <t>Emergency Orthopaedic Unit</t>
  </si>
  <si>
    <t>Heart Care Unit</t>
  </si>
  <si>
    <t>Integrated Surgical Gynaecology Unit</t>
  </si>
  <si>
    <t>Planned Orthopaedic Unit</t>
  </si>
  <si>
    <t>Stamford Unit 1st Floor</t>
  </si>
  <si>
    <t>Stamford Unit 2nd Floor</t>
  </si>
  <si>
    <t>Stamford Unit Ground Floor</t>
  </si>
  <si>
    <t>Ward 27 Maternity</t>
  </si>
  <si>
    <t>Ward 31 Adult Medicine</t>
  </si>
  <si>
    <t>Ward 40 Adult Medicine</t>
  </si>
  <si>
    <t>Ward 41 Adult Medicine</t>
  </si>
  <si>
    <t>Ward 42 Adult Medicine</t>
  </si>
  <si>
    <t>Ward 44 Adult Medicine</t>
  </si>
  <si>
    <t>Ward 45 Adult Medicine and Stroke Support</t>
  </si>
  <si>
    <t>Ward 46 Adult Medicine</t>
  </si>
  <si>
    <t>Barrington Ward</t>
  </si>
  <si>
    <t>Beacon Ward</t>
  </si>
  <si>
    <t>Coleridge</t>
  </si>
  <si>
    <t>Conservators</t>
  </si>
  <si>
    <t>Dunkery</t>
  </si>
  <si>
    <t>Eliot Ward</t>
  </si>
  <si>
    <t>Exmoor</t>
  </si>
  <si>
    <t>Fielding Ward</t>
  </si>
  <si>
    <t>Gould Ward</t>
  </si>
  <si>
    <t>Hestercombe</t>
  </si>
  <si>
    <t>Lydeard</t>
  </si>
  <si>
    <t>Maternity Wards</t>
  </si>
  <si>
    <t>Mendip</t>
  </si>
  <si>
    <t>Montacute Ward</t>
  </si>
  <si>
    <t>Portman</t>
  </si>
  <si>
    <t>SAU Ward 2</t>
  </si>
  <si>
    <t>Sheppard Gastro</t>
  </si>
  <si>
    <t>Triscombe</t>
  </si>
  <si>
    <t>Wordsworth</t>
  </si>
  <si>
    <t>Ceddesfeld</t>
  </si>
  <si>
    <t>Hamsterley</t>
  </si>
  <si>
    <t>Aysgarth</t>
  </si>
  <si>
    <t>Bankfields Court Unit 2</t>
  </si>
  <si>
    <t>Bankfields Court</t>
  </si>
  <si>
    <t>Cherry Tree House</t>
  </si>
  <si>
    <t>Ayckbourn Danby Ward</t>
  </si>
  <si>
    <t>Ayckbourn Esk Ward</t>
  </si>
  <si>
    <t>Rowan Lea</t>
  </si>
  <si>
    <t>Bek-Ramsey Ward</t>
  </si>
  <si>
    <t>Farnham Ward</t>
  </si>
  <si>
    <t>Harland AMH</t>
  </si>
  <si>
    <t>Roseberry Wards</t>
  </si>
  <si>
    <t>Talbot Ward</t>
  </si>
  <si>
    <t>Tunstall Ward</t>
  </si>
  <si>
    <t>Lustrum Vale</t>
  </si>
  <si>
    <t>MEADOWFIELDS</t>
  </si>
  <si>
    <t>Meadowfields</t>
  </si>
  <si>
    <t>Oak Rise</t>
  </si>
  <si>
    <t>Ebor Ward</t>
  </si>
  <si>
    <t>Minster Ward</t>
  </si>
  <si>
    <t>Primrose Lodge</t>
  </si>
  <si>
    <t>RECOVERY UNIT ACOMB (ACOMB GARTH)</t>
  </si>
  <si>
    <t>Acomb Garth</t>
  </si>
  <si>
    <t>Baysdale</t>
  </si>
  <si>
    <t>Bedale Ward</t>
  </si>
  <si>
    <t>Bilsdale</t>
  </si>
  <si>
    <t>Brambling</t>
  </si>
  <si>
    <t>Bransdale</t>
  </si>
  <si>
    <t>Clover / Ivy</t>
  </si>
  <si>
    <t>Harrier / Hawk</t>
  </si>
  <si>
    <t>Jay Ward</t>
  </si>
  <si>
    <t>Kestrel / Kite.</t>
  </si>
  <si>
    <t>Kirkdale</t>
  </si>
  <si>
    <t>Lark</t>
  </si>
  <si>
    <t>Linnet Ward</t>
  </si>
  <si>
    <t>Mallard</t>
  </si>
  <si>
    <t>Mandarin</t>
  </si>
  <si>
    <t>Merlin</t>
  </si>
  <si>
    <t>Newtondale</t>
  </si>
  <si>
    <t>Northdale Centre</t>
  </si>
  <si>
    <t>Overdale</t>
  </si>
  <si>
    <t>Stockdale</t>
  </si>
  <si>
    <t>Swift Ward</t>
  </si>
  <si>
    <t>Thistle</t>
  </si>
  <si>
    <t>Westerdale North</t>
  </si>
  <si>
    <t>Westerdale South</t>
  </si>
  <si>
    <t>Springwood</t>
  </si>
  <si>
    <t>Cedar (NY)</t>
  </si>
  <si>
    <t>The Orchards (NY)</t>
  </si>
  <si>
    <t>Newberry Centre</t>
  </si>
  <si>
    <t>The Evergreen Centre</t>
  </si>
  <si>
    <t>Westwood Centre</t>
  </si>
  <si>
    <t>Oncolocy Critical Care Unit</t>
  </si>
  <si>
    <t>Oncology Assessment Unit</t>
  </si>
  <si>
    <t>Palatine Ward</t>
  </si>
  <si>
    <t>10Z and 7X</t>
  </si>
  <si>
    <t>7Y</t>
  </si>
  <si>
    <t>Conway</t>
  </si>
  <si>
    <t>Mersey</t>
  </si>
  <si>
    <t>Sulby</t>
  </si>
  <si>
    <t>B2(H)</t>
  </si>
  <si>
    <t>B2(T)</t>
  </si>
  <si>
    <t>B3</t>
  </si>
  <si>
    <t>CCU_PCCU</t>
  </si>
  <si>
    <t>EAU AMU 1</t>
  </si>
  <si>
    <t>ALDERBOURNE</t>
  </si>
  <si>
    <t>ALEXANDRA WARD</t>
  </si>
  <si>
    <t>BEACONSFIELD EAST</t>
  </si>
  <si>
    <t>BEVAN WARD</t>
  </si>
  <si>
    <t>CHURCHILL WARD</t>
  </si>
  <si>
    <t>CORONARY CARE UNIT</t>
  </si>
  <si>
    <t>DRAYTON</t>
  </si>
  <si>
    <t>FLEMING WARD</t>
  </si>
  <si>
    <t>GRANGE-ADMISSIONS</t>
  </si>
  <si>
    <t>HAYES</t>
  </si>
  <si>
    <t>JERSEY</t>
  </si>
  <si>
    <t>KATHERINE MATERNITY LED UNIT</t>
  </si>
  <si>
    <t>KATHERINE WARD</t>
  </si>
  <si>
    <t>KENNEDY</t>
  </si>
  <si>
    <t>LABOUR WARD</t>
  </si>
  <si>
    <t>LISTER WARD</t>
  </si>
  <si>
    <t>NEONATAL INTENSIVE CARE</t>
  </si>
  <si>
    <t>PAGETT WARD</t>
  </si>
  <si>
    <t>PETER PAN</t>
  </si>
  <si>
    <t>THE STROKE UNIT</t>
  </si>
  <si>
    <t>DANIELS WARD</t>
  </si>
  <si>
    <t>TRINITY WARD</t>
  </si>
  <si>
    <t>FH01</t>
  </si>
  <si>
    <t>FH02</t>
  </si>
  <si>
    <t>FH03</t>
  </si>
  <si>
    <t>FH05</t>
  </si>
  <si>
    <t>FH06</t>
  </si>
  <si>
    <t>FH07</t>
  </si>
  <si>
    <t>FH08</t>
  </si>
  <si>
    <t>FH09</t>
  </si>
  <si>
    <t>FH10</t>
  </si>
  <si>
    <t>FH13</t>
  </si>
  <si>
    <t>FH14</t>
  </si>
  <si>
    <t>FH15</t>
  </si>
  <si>
    <t>FH16</t>
  </si>
  <si>
    <t>FH17</t>
  </si>
  <si>
    <t>FH18</t>
  </si>
  <si>
    <t>FH19</t>
  </si>
  <si>
    <t>FH20</t>
  </si>
  <si>
    <t>FH21</t>
  </si>
  <si>
    <t>FH23</t>
  </si>
  <si>
    <t>FH24</t>
  </si>
  <si>
    <t>FH25</t>
  </si>
  <si>
    <t>FH27</t>
  </si>
  <si>
    <t>FH29</t>
  </si>
  <si>
    <t>FH30</t>
  </si>
  <si>
    <t>FH37</t>
  </si>
  <si>
    <t>FH38</t>
  </si>
  <si>
    <t>FHPICU</t>
  </si>
  <si>
    <t>NCCC32</t>
  </si>
  <si>
    <t>NCCC33</t>
  </si>
  <si>
    <t>NCCC34</t>
  </si>
  <si>
    <t>NCCC35</t>
  </si>
  <si>
    <t>RV01A</t>
  </si>
  <si>
    <t>RV01B</t>
  </si>
  <si>
    <t>RV02</t>
  </si>
  <si>
    <t>RV03</t>
  </si>
  <si>
    <t>RV04</t>
  </si>
  <si>
    <t>RV05</t>
  </si>
  <si>
    <t>RV09</t>
  </si>
  <si>
    <t>RV10</t>
  </si>
  <si>
    <t>RV11</t>
  </si>
  <si>
    <t>RV12</t>
  </si>
  <si>
    <t>RV15</t>
  </si>
  <si>
    <t>RV16</t>
  </si>
  <si>
    <t>RV18</t>
  </si>
  <si>
    <t>RV19</t>
  </si>
  <si>
    <t>RV20</t>
  </si>
  <si>
    <t>RV22</t>
  </si>
  <si>
    <t>RV23</t>
  </si>
  <si>
    <t>RV30</t>
  </si>
  <si>
    <t>RV31</t>
  </si>
  <si>
    <t>RV32/33</t>
  </si>
  <si>
    <t>RV34</t>
  </si>
  <si>
    <t>RV35</t>
  </si>
  <si>
    <t>RV36</t>
  </si>
  <si>
    <t>RV38C</t>
  </si>
  <si>
    <t>RV40</t>
  </si>
  <si>
    <t>RV41</t>
  </si>
  <si>
    <t>RV42</t>
  </si>
  <si>
    <t>RV43</t>
  </si>
  <si>
    <t>RV44</t>
  </si>
  <si>
    <t>RV46</t>
  </si>
  <si>
    <t>RV47</t>
  </si>
  <si>
    <t>RV48</t>
  </si>
  <si>
    <t>RV49</t>
  </si>
  <si>
    <t>RV50</t>
  </si>
  <si>
    <t>RV51</t>
  </si>
  <si>
    <t>RV52</t>
  </si>
  <si>
    <t>RVAS</t>
  </si>
  <si>
    <t>RVNBC</t>
  </si>
  <si>
    <t>RVNEU</t>
  </si>
  <si>
    <t>RVPARK</t>
  </si>
  <si>
    <t>RVRDS</t>
  </si>
  <si>
    <t>Chamberlen Ward</t>
  </si>
  <si>
    <t>Charnley Ward</t>
  </si>
  <si>
    <t>Dolphin Ward</t>
  </si>
  <si>
    <t>Gibberd Ward</t>
  </si>
  <si>
    <t>Harold Ward</t>
  </si>
  <si>
    <t>Harvey Ward</t>
  </si>
  <si>
    <t>Henry Moore Ward</t>
  </si>
  <si>
    <t>ITU &amp; HDU</t>
  </si>
  <si>
    <t>John Snow</t>
  </si>
  <si>
    <t>Kingsmoor Cardiac Care Unit</t>
  </si>
  <si>
    <t>Locke Ward</t>
  </si>
  <si>
    <t>Medical Assessment Unit Fleming</t>
  </si>
  <si>
    <t>Medical Short-Stay Unit Saunders</t>
  </si>
  <si>
    <t>Neo-Natal Unit</t>
  </si>
  <si>
    <t>Penn Ward</t>
  </si>
  <si>
    <t>Ray Admissions Unit</t>
  </si>
  <si>
    <t>Samson Ward</t>
  </si>
  <si>
    <t>Tye Green Ward</t>
  </si>
  <si>
    <t>Winter Ward</t>
  </si>
  <si>
    <t>Assessment Zone</t>
  </si>
  <si>
    <t>Castleacre</t>
  </si>
  <si>
    <t>Central Delivery suite</t>
  </si>
  <si>
    <t>Denver</t>
  </si>
  <si>
    <t>ED Obs Ward</t>
  </si>
  <si>
    <t>Gayton</t>
  </si>
  <si>
    <t>Marham</t>
  </si>
  <si>
    <t>Necton</t>
  </si>
  <si>
    <t>Oxborough</t>
  </si>
  <si>
    <t>Rudham</t>
  </si>
  <si>
    <t>Shouldham</t>
  </si>
  <si>
    <t>Stanhoe</t>
  </si>
  <si>
    <t>Tilney</t>
  </si>
  <si>
    <t>West Newton</t>
  </si>
  <si>
    <t>West Raynham</t>
  </si>
  <si>
    <t>Alice</t>
  </si>
  <si>
    <t>Clwyd</t>
  </si>
  <si>
    <t>Gladstone</t>
  </si>
  <si>
    <t>Kenyon</t>
  </si>
  <si>
    <t>Ludlow</t>
  </si>
  <si>
    <t>Oswald</t>
  </si>
  <si>
    <t>Powys</t>
  </si>
  <si>
    <t>Sheldon</t>
  </si>
  <si>
    <t>B11</t>
  </si>
  <si>
    <t>Community Unit</t>
  </si>
  <si>
    <t>Fitzwilliam</t>
  </si>
  <si>
    <t>Keppel</t>
  </si>
  <si>
    <t>Sitwell</t>
  </si>
  <si>
    <t>Wharncliffe</t>
  </si>
  <si>
    <t>RBMAC</t>
  </si>
  <si>
    <t>RB01</t>
  </si>
  <si>
    <t>RB02</t>
  </si>
  <si>
    <t>RB03</t>
  </si>
  <si>
    <t>RB04</t>
  </si>
  <si>
    <t>RB05</t>
  </si>
  <si>
    <t>RB07</t>
  </si>
  <si>
    <t>RB09</t>
  </si>
  <si>
    <t>RB11</t>
  </si>
  <si>
    <t>RB12SS</t>
  </si>
  <si>
    <t>RB14</t>
  </si>
  <si>
    <t>RB15</t>
  </si>
  <si>
    <t>RB16</t>
  </si>
  <si>
    <t>RB17</t>
  </si>
  <si>
    <t>RB18</t>
  </si>
  <si>
    <t>RB22</t>
  </si>
  <si>
    <t>RB23</t>
  </si>
  <si>
    <t>RB24</t>
  </si>
  <si>
    <t>RB25</t>
  </si>
  <si>
    <t>RB26</t>
  </si>
  <si>
    <t>RBAAU</t>
  </si>
  <si>
    <t>RBCCU</t>
  </si>
  <si>
    <t>RBDER</t>
  </si>
  <si>
    <t>RBITU</t>
  </si>
  <si>
    <t>RBMAT</t>
  </si>
  <si>
    <t>RBO</t>
  </si>
  <si>
    <t>RBSSDC</t>
  </si>
  <si>
    <t>RBSU</t>
  </si>
  <si>
    <t>Burdett Coutts</t>
  </si>
  <si>
    <t>Ellis Ward</t>
  </si>
  <si>
    <t>Granard House 1</t>
  </si>
  <si>
    <t>Granard House 2</t>
  </si>
  <si>
    <t>Granard House 3</t>
  </si>
  <si>
    <t>Horder Ward</t>
  </si>
  <si>
    <t>Markus Ward</t>
  </si>
  <si>
    <t>Bud Flanagan East Ward</t>
  </si>
  <si>
    <t>Bud Flanagan West Ward</t>
  </si>
  <si>
    <t>Kennaway Ward</t>
  </si>
  <si>
    <t>McElwain Ward</t>
  </si>
  <si>
    <t>Robert Tiffany Ward</t>
  </si>
  <si>
    <t>Smithers Ward</t>
  </si>
  <si>
    <t>Teenage and Young Adult Unit</t>
  </si>
  <si>
    <t>Wiltshaw Ward</t>
  </si>
  <si>
    <t>Ward 10 &amp; 12</t>
  </si>
  <si>
    <t>Fairoak</t>
  </si>
  <si>
    <t>Hilton Main</t>
  </si>
  <si>
    <t>A12</t>
  </si>
  <si>
    <t>A14</t>
  </si>
  <si>
    <t>A21</t>
  </si>
  <si>
    <t>A8</t>
  </si>
  <si>
    <t>B14</t>
  </si>
  <si>
    <t>Beynon short stay</t>
  </si>
  <si>
    <t>C17</t>
  </si>
  <si>
    <t>C24</t>
  </si>
  <si>
    <t>C41</t>
  </si>
  <si>
    <t>CHU</t>
  </si>
  <si>
    <t>Deanesly</t>
  </si>
  <si>
    <t>ICCU</t>
  </si>
  <si>
    <t>Neonatal unit</t>
  </si>
  <si>
    <t>Cairns</t>
  </si>
  <si>
    <t>Caton</t>
  </si>
  <si>
    <t>Chavasse</t>
  </si>
  <si>
    <t>Dott</t>
  </si>
  <si>
    <t>Horsley ITU</t>
  </si>
  <si>
    <t>Lipton</t>
  </si>
  <si>
    <t>Sherrington</t>
  </si>
  <si>
    <t>Brixham</t>
  </si>
  <si>
    <t>Dawlish</t>
  </si>
  <si>
    <t>Newton Abbot - Teign Ward</t>
  </si>
  <si>
    <t>Newton Abbot - Templar Ward</t>
  </si>
  <si>
    <t>Ainslie</t>
  </si>
  <si>
    <t>Allerton</t>
  </si>
  <si>
    <t>Cheetham Hill</t>
  </si>
  <si>
    <t>Cromie</t>
  </si>
  <si>
    <t>Dunlop</t>
  </si>
  <si>
    <t>EAU3</t>
  </si>
  <si>
    <t>EAU4</t>
  </si>
  <si>
    <t>Ella Rowcroft</t>
  </si>
  <si>
    <t>Forrest</t>
  </si>
  <si>
    <t>George Earle</t>
  </si>
  <si>
    <t>John Macpherson</t>
  </si>
  <si>
    <t>Louisa Cary</t>
  </si>
  <si>
    <t>Midgley</t>
  </si>
  <si>
    <t>Turner</t>
  </si>
  <si>
    <t>Totnes</t>
  </si>
  <si>
    <t>Acute Care Unit</t>
  </si>
  <si>
    <t>Bardney</t>
  </si>
  <si>
    <t>Branston</t>
  </si>
  <si>
    <t>Burton</t>
  </si>
  <si>
    <t>Carlton-Coleby</t>
  </si>
  <si>
    <t>Clayton</t>
  </si>
  <si>
    <t>Dixon</t>
  </si>
  <si>
    <t>Frailty Assessment Unit</t>
  </si>
  <si>
    <t>Greetwell</t>
  </si>
  <si>
    <t>Hatton</t>
  </si>
  <si>
    <t>Lancaster</t>
  </si>
  <si>
    <t>MEAU</t>
  </si>
  <si>
    <t>Navenby</t>
  </si>
  <si>
    <t>Neonatal (SCBU)</t>
  </si>
  <si>
    <t>Nettleham</t>
  </si>
  <si>
    <t>Neustadt-Welton</t>
  </si>
  <si>
    <t>Rainforest</t>
  </si>
  <si>
    <t>Scampton</t>
  </si>
  <si>
    <t>SEAU</t>
  </si>
  <si>
    <t>Shuttleworth</t>
  </si>
  <si>
    <t>Waddington</t>
  </si>
  <si>
    <t>Acute Cardiac Unit</t>
  </si>
  <si>
    <t>Acute Medical Short Stay</t>
  </si>
  <si>
    <t>Integrated Assessment Centre</t>
  </si>
  <si>
    <t>Orthopaedic Ward</t>
  </si>
  <si>
    <t>Ward 5A</t>
  </si>
  <si>
    <t>Ward 5B</t>
  </si>
  <si>
    <t>Ward 6A</t>
  </si>
  <si>
    <t>Ward 6B</t>
  </si>
  <si>
    <t>Ward 7A</t>
  </si>
  <si>
    <t>Ward 7B</t>
  </si>
  <si>
    <t>Ward 8A</t>
  </si>
  <si>
    <t>Bernard Sunley</t>
  </si>
  <si>
    <t>David Ferrier</t>
  </si>
  <si>
    <t>Hughling Jackson</t>
  </si>
  <si>
    <t>John Young &amp; Maida Vale</t>
  </si>
  <si>
    <t>Lady Anne Allerton</t>
  </si>
  <si>
    <t>MITU</t>
  </si>
  <si>
    <t>Molly Lane Fox Unit</t>
  </si>
  <si>
    <t>Neurological Rehab</t>
  </si>
  <si>
    <t>Neuromuscular Complex Care</t>
  </si>
  <si>
    <t>SITU</t>
  </si>
  <si>
    <t>Telemetry Unit</t>
  </si>
  <si>
    <t>Victor Horsley</t>
  </si>
  <si>
    <t>3rd Floor Urology</t>
  </si>
  <si>
    <t>4th Floor Thoracic</t>
  </si>
  <si>
    <t>Evergreen</t>
  </si>
  <si>
    <t>Head and Neck T06</t>
  </si>
  <si>
    <t>Hyper Acute Stroke Unit</t>
  </si>
  <si>
    <t>T03 Critical Care</t>
  </si>
  <si>
    <t>T06 North Short Stay Ward</t>
  </si>
  <si>
    <t>T06 South Gynae</t>
  </si>
  <si>
    <t>T11 North</t>
  </si>
  <si>
    <t>T11 South</t>
  </si>
  <si>
    <t>T12 North</t>
  </si>
  <si>
    <t>T12 South</t>
  </si>
  <si>
    <t>T14 North Oncology</t>
  </si>
  <si>
    <t>T14 South Haematology</t>
  </si>
  <si>
    <t>UCH TG Accident &amp; Emergency</t>
  </si>
  <si>
    <t>UCH Tower 10th Floor Medical</t>
  </si>
  <si>
    <t>UCH Tower 10th Floor Oncology N</t>
  </si>
  <si>
    <t>UCH Tower 10th Floor Orthopaedics</t>
  </si>
  <si>
    <t>UCH Tower 13th Floor N</t>
  </si>
  <si>
    <t>UCH Tower 13th Floor S</t>
  </si>
  <si>
    <t>UCH Tower 16th Floor N Haematology</t>
  </si>
  <si>
    <t>UCH Tower 16th Floor S</t>
  </si>
  <si>
    <t>UCH Tower 1st Floor / AMU</t>
  </si>
  <si>
    <t>UCH Tower 7th Floor N</t>
  </si>
  <si>
    <t>UCH Tower 8th Floor</t>
  </si>
  <si>
    <t>UCH Tower 9th Floor North</t>
  </si>
  <si>
    <t>UCH Tower 9th Floor South</t>
  </si>
  <si>
    <t>EGA Ante-Natal Care Unit</t>
  </si>
  <si>
    <t>EGA Birthing Centre</t>
  </si>
  <si>
    <t>EGA Labour ward</t>
  </si>
  <si>
    <t>EGA Maternity Care Unit</t>
  </si>
  <si>
    <t>EGA Neonatal Unit</t>
  </si>
  <si>
    <t>188 W&amp;N Bramshaw Womens Unit</t>
  </si>
  <si>
    <t>188 W&amp;N Neonatal Unit</t>
  </si>
  <si>
    <t>188 W&amp;N PAH Maternity Service</t>
  </si>
  <si>
    <t>188 CAN C4 Solent Ward Clinical Oncology</t>
  </si>
  <si>
    <t>188 CAN C6 Leukaemia/BMT Unit</t>
  </si>
  <si>
    <t>188 CAN C6 TYA Unit</t>
  </si>
  <si>
    <t>188 CAN D2 Haematology</t>
  </si>
  <si>
    <t>188 CAN D3 Ward</t>
  </si>
  <si>
    <t>188 CAR CHDU</t>
  </si>
  <si>
    <t>188 CAR Coronary Care Unit</t>
  </si>
  <si>
    <t>188 CAR Ward D4 Vascular</t>
  </si>
  <si>
    <t>188 CAR Ward E2 YACU</t>
  </si>
  <si>
    <t>188 CAR Ward E3 Blue</t>
  </si>
  <si>
    <t>188 CAR Ward E3 Green</t>
  </si>
  <si>
    <t>188 CAR Ward E4 Thoracics</t>
  </si>
  <si>
    <t>188 CC - Surgical HDU</t>
  </si>
  <si>
    <t>188 CC Cardiac Intensive Care</t>
  </si>
  <si>
    <t>188 CC GICU A Side</t>
  </si>
  <si>
    <t>188 CC GICU B Side</t>
  </si>
  <si>
    <t>188 CC Neuro Intensive Care Unit</t>
  </si>
  <si>
    <t>188 CHI High Dependency Unit</t>
  </si>
  <si>
    <t>188 CHI Paed Medical Unit</t>
  </si>
  <si>
    <t>188 CHI Paediatric Assessment Unit</t>
  </si>
  <si>
    <t>188 CHI Paediatric Intensive Care</t>
  </si>
  <si>
    <t>188 CHI Piam Brown Unit</t>
  </si>
  <si>
    <t>188 CHI Ward E1 Paed Cardiac</t>
  </si>
  <si>
    <t>188 CHI Ward G2 Neuro</t>
  </si>
  <si>
    <t>188 CHI Ward G3</t>
  </si>
  <si>
    <t>188 CHI Ward G4 Surgery</t>
  </si>
  <si>
    <t>188 ECM Acute Medical Unit</t>
  </si>
  <si>
    <t>188 MED D10 Isolation Unit</t>
  </si>
  <si>
    <t>188 MED D5 Ward</t>
  </si>
  <si>
    <t>188 MED D6 Ward</t>
  </si>
  <si>
    <t>188 MED D7 Ward</t>
  </si>
  <si>
    <t>188 MED D8 Ward</t>
  </si>
  <si>
    <t>188 MED D9 Ward</t>
  </si>
  <si>
    <t>188 MED E7 Ward</t>
  </si>
  <si>
    <t>188 MED F7 Ward</t>
  </si>
  <si>
    <t>188 MED G5 Ward</t>
  </si>
  <si>
    <t>188 MED G6 Ward</t>
  </si>
  <si>
    <t>188 MED G7 Ward</t>
  </si>
  <si>
    <t>188 MED G8 Ward</t>
  </si>
  <si>
    <t>188 MED G9 Ward</t>
  </si>
  <si>
    <t>188 MED Respiratory HDU</t>
  </si>
  <si>
    <t>188 NEU Acute Stroke Unit</t>
  </si>
  <si>
    <t>188 NEU hasu</t>
  </si>
  <si>
    <t>188 NEU Regional Transfer Unit</t>
  </si>
  <si>
    <t>188 NEU Ward D Neuro</t>
  </si>
  <si>
    <t>188 NEU Ward E Neuro</t>
  </si>
  <si>
    <t>188 SME C5 Isolation Ward</t>
  </si>
  <si>
    <t>188 SPI Ward F4 Spinal</t>
  </si>
  <si>
    <t>188 SUR Acute Surgical Admissions</t>
  </si>
  <si>
    <t>188 SUR E5 Lower GI</t>
  </si>
  <si>
    <t>188 SUR E5 Upper GI</t>
  </si>
  <si>
    <t>188 SUR E8 HPB/Urology</t>
  </si>
  <si>
    <t>188 SUR F11 IF</t>
  </si>
  <si>
    <t>188 SUR Ward F5</t>
  </si>
  <si>
    <t>188 T&amp;O PAH Brooke Ward</t>
  </si>
  <si>
    <t>188 T&amp;O Trauma Admissions Unit</t>
  </si>
  <si>
    <t>188 T&amp;O Ward F1 Elective</t>
  </si>
  <si>
    <t>188 T&amp;O Ward F2 Trauma</t>
  </si>
  <si>
    <t>188 T&amp;O Ward F3 Trauma</t>
  </si>
  <si>
    <t>188 T&amp;O Ward F4</t>
  </si>
  <si>
    <t>AMU SS GHH</t>
  </si>
  <si>
    <t>Critical Care GHH</t>
  </si>
  <si>
    <t>Delivery Suite GHH</t>
  </si>
  <si>
    <t>Homeward Centre GHH</t>
  </si>
  <si>
    <t>MAC &amp; Ward 4 GHH</t>
  </si>
  <si>
    <t>NNU GHH</t>
  </si>
  <si>
    <t>PAU &amp; CAU GHH</t>
  </si>
  <si>
    <t>Ward 10 GHH *</t>
  </si>
  <si>
    <t>Ward 11 GHH</t>
  </si>
  <si>
    <t>Ward 12 GHH</t>
  </si>
  <si>
    <t>Ward 14 GHH</t>
  </si>
  <si>
    <t>Ward 15 GHH</t>
  </si>
  <si>
    <t>Ward 16 GHH</t>
  </si>
  <si>
    <t>Ward 17 GHH *</t>
  </si>
  <si>
    <t>Ward 2 GHH</t>
  </si>
  <si>
    <t>Ward 21 GHH</t>
  </si>
  <si>
    <t>Ward 23 GHH</t>
  </si>
  <si>
    <t>Ward 24 GHH *</t>
  </si>
  <si>
    <t>Ward 5 GHH</t>
  </si>
  <si>
    <t>Ward 7 GHH</t>
  </si>
  <si>
    <t>Ward 8 GHH *</t>
  </si>
  <si>
    <t>Ward 9 GHH</t>
  </si>
  <si>
    <t>AMU 1 BHH</t>
  </si>
  <si>
    <t>AMU 2 BHH</t>
  </si>
  <si>
    <t>Aspen BHH</t>
  </si>
  <si>
    <t>Cedar BHH</t>
  </si>
  <si>
    <t>Critical Care BHH</t>
  </si>
  <si>
    <t>Delivery Suite BHH</t>
  </si>
  <si>
    <t>HASU &amp; ASU BHH</t>
  </si>
  <si>
    <t>ID Unit BHH</t>
  </si>
  <si>
    <t>Maple BHH</t>
  </si>
  <si>
    <t>NNU BHH</t>
  </si>
  <si>
    <t>PAU &amp; CAU BHH</t>
  </si>
  <si>
    <t>Ward 1 BHH</t>
  </si>
  <si>
    <t>Ward 10 BHH</t>
  </si>
  <si>
    <t>Ward 11 BHH</t>
  </si>
  <si>
    <t>Ward 12 BHH</t>
  </si>
  <si>
    <t>Ward 15/16 BHH</t>
  </si>
  <si>
    <t>Ward 18 BHH (gastro)</t>
  </si>
  <si>
    <t>Ward 19 BHH</t>
  </si>
  <si>
    <t>Ward 2 BHH *</t>
  </si>
  <si>
    <t>Ward 21 BHH</t>
  </si>
  <si>
    <t>Ward 24 BHH</t>
  </si>
  <si>
    <t>Ward 26 BHH</t>
  </si>
  <si>
    <t>Ward 29 BHH*</t>
  </si>
  <si>
    <t>Ward 3 BHH</t>
  </si>
  <si>
    <t>Ward 30 BHH</t>
  </si>
  <si>
    <t>Ward 4 BHH</t>
  </si>
  <si>
    <t>Ward 5 BHH</t>
  </si>
  <si>
    <t>Ward 6 BHH</t>
  </si>
  <si>
    <t>Ward 9 BHH *</t>
  </si>
  <si>
    <t>Bournville</t>
  </si>
  <si>
    <t>Edgbaston</t>
  </si>
  <si>
    <t>Harborne</t>
  </si>
  <si>
    <t>W302</t>
  </si>
  <si>
    <t>W303</t>
  </si>
  <si>
    <t>W304</t>
  </si>
  <si>
    <t>W305</t>
  </si>
  <si>
    <t>W306</t>
  </si>
  <si>
    <t>W407</t>
  </si>
  <si>
    <t>W408</t>
  </si>
  <si>
    <t>W409</t>
  </si>
  <si>
    <t>W410</t>
  </si>
  <si>
    <t>W411</t>
  </si>
  <si>
    <t>W412</t>
  </si>
  <si>
    <t>W513</t>
  </si>
  <si>
    <t>W514</t>
  </si>
  <si>
    <t>W515</t>
  </si>
  <si>
    <t>W516</t>
  </si>
  <si>
    <t>W517</t>
  </si>
  <si>
    <t>W518</t>
  </si>
  <si>
    <t>W620</t>
  </si>
  <si>
    <t>W622</t>
  </si>
  <si>
    <t>W623</t>
  </si>
  <si>
    <t>W624</t>
  </si>
  <si>
    <t>W625</t>
  </si>
  <si>
    <t>W726</t>
  </si>
  <si>
    <t>W727</t>
  </si>
  <si>
    <t>W728</t>
  </si>
  <si>
    <t>WBU</t>
  </si>
  <si>
    <t>WCCA</t>
  </si>
  <si>
    <t>WCCB</t>
  </si>
  <si>
    <t>WCCC</t>
  </si>
  <si>
    <t>WCCD</t>
  </si>
  <si>
    <t>WCCU</t>
  </si>
  <si>
    <t>WW1</t>
  </si>
  <si>
    <t>WW2</t>
  </si>
  <si>
    <t>AMU SS SH</t>
  </si>
  <si>
    <t>CAU SH</t>
  </si>
  <si>
    <t>CCU SH</t>
  </si>
  <si>
    <t>Ward 14 SH *</t>
  </si>
  <si>
    <t>Ward 15 and Admissions Lounge SH</t>
  </si>
  <si>
    <t>Ward 17 SH</t>
  </si>
  <si>
    <t>Ward 19 SH</t>
  </si>
  <si>
    <t>Ward 20b SH</t>
  </si>
  <si>
    <t>Ward 8 SH</t>
  </si>
  <si>
    <t>Bristol Eye Hospital</t>
  </si>
  <si>
    <t>H304A</t>
  </si>
  <si>
    <t>Bristol Haematology and Oncology Centre</t>
  </si>
  <si>
    <t>D603</t>
  </si>
  <si>
    <t>D703</t>
  </si>
  <si>
    <t>Bristol Royal Hospital For Children</t>
  </si>
  <si>
    <t>100</t>
  </si>
  <si>
    <t>200</t>
  </si>
  <si>
    <t>E400</t>
  </si>
  <si>
    <t>E406</t>
  </si>
  <si>
    <t>E500/1</t>
  </si>
  <si>
    <t>E510</t>
  </si>
  <si>
    <t>E512</t>
  </si>
  <si>
    <t>E600</t>
  </si>
  <si>
    <t>E602</t>
  </si>
  <si>
    <t>E700</t>
  </si>
  <si>
    <t>E702</t>
  </si>
  <si>
    <t>Bristol Royal Infirmary</t>
  </si>
  <si>
    <t>A300</t>
  </si>
  <si>
    <t>A400</t>
  </si>
  <si>
    <t>A515</t>
  </si>
  <si>
    <t>A518</t>
  </si>
  <si>
    <t>A522</t>
  </si>
  <si>
    <t>A524</t>
  </si>
  <si>
    <t>A525</t>
  </si>
  <si>
    <t>A528</t>
  </si>
  <si>
    <t>A600</t>
  </si>
  <si>
    <t>A602</t>
  </si>
  <si>
    <t>A604</t>
  </si>
  <si>
    <t>A605</t>
  </si>
  <si>
    <t>A609</t>
  </si>
  <si>
    <t>A700</t>
  </si>
  <si>
    <t>A800</t>
  </si>
  <si>
    <t>A900</t>
  </si>
  <si>
    <t>C603</t>
  </si>
  <si>
    <t>C604</t>
  </si>
  <si>
    <t>C705</t>
  </si>
  <si>
    <t>C708</t>
  </si>
  <si>
    <t>C805</t>
  </si>
  <si>
    <t>C808</t>
  </si>
  <si>
    <t>St Michael's Hospital</t>
  </si>
  <si>
    <t>73</t>
  </si>
  <si>
    <t>75</t>
  </si>
  <si>
    <t>76</t>
  </si>
  <si>
    <t>77</t>
  </si>
  <si>
    <t>78</t>
  </si>
  <si>
    <t>Rugby Cedar Ward</t>
  </si>
  <si>
    <t>Rugby Hoskyn Ward</t>
  </si>
  <si>
    <t>Rugby Mulberry Ward</t>
  </si>
  <si>
    <t>Rugby Oak Ward</t>
  </si>
  <si>
    <t>AMU 1 (Ward 12)</t>
  </si>
  <si>
    <t>AMU 2 (Ward 2)</t>
  </si>
  <si>
    <t>AMU 3 (Ward 3)</t>
  </si>
  <si>
    <t>Cardiothoracic ITU</t>
  </si>
  <si>
    <t>NeoNatal Unit</t>
  </si>
  <si>
    <t>Paediatric HDU</t>
  </si>
  <si>
    <t>Trauma Ward</t>
  </si>
  <si>
    <t>Ward 12 - Obs</t>
  </si>
  <si>
    <t>Ward 21 Gastro</t>
  </si>
  <si>
    <t>Ward 21a Med</t>
  </si>
  <si>
    <t>Ward 22 ECU</t>
  </si>
  <si>
    <t>Ward 22 SAU</t>
  </si>
  <si>
    <t>Ward 22a Vas</t>
  </si>
  <si>
    <t>Ward 33 Short Stay</t>
  </si>
  <si>
    <t>Ward 33 Surgery</t>
  </si>
  <si>
    <t>Ward 40</t>
  </si>
  <si>
    <t>Ward 50 Renal</t>
  </si>
  <si>
    <t>Acute Assessment Centre</t>
  </si>
  <si>
    <t>Childrens Wards</t>
  </si>
  <si>
    <t>Maternity QHB</t>
  </si>
  <si>
    <t>Ward 3 - Short Stay</t>
  </si>
  <si>
    <t>3</t>
  </si>
  <si>
    <t>4</t>
  </si>
  <si>
    <t>102</t>
  </si>
  <si>
    <t>203</t>
  </si>
  <si>
    <t>204</t>
  </si>
  <si>
    <t>205</t>
  </si>
  <si>
    <t>206</t>
  </si>
  <si>
    <t>207</t>
  </si>
  <si>
    <t>208</t>
  </si>
  <si>
    <t>216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</si>
  <si>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</si>
  <si>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</si>
  <si>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</si>
  <si>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</si>
  <si>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</si>
  <si>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</si>
  <si>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</si>
  <si>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</si>
  <si>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</si>
  <si>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</si>
  <si>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</si>
  <si>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</si>
  <si>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</si>
  <si>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</si>
  <si>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</si>
  <si>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</si>
  <si>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</si>
  <si>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</si>
  <si>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</si>
  <si>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</si>
  <si>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</si>
  <si>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</si>
  <si>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</si>
  <si>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</si>
  <si>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</si>
  <si>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209A</t>
  </si>
  <si>
    <t>DOL</t>
  </si>
  <si>
    <t>EPU</t>
  </si>
  <si>
    <t>LAB</t>
  </si>
  <si>
    <t>NMU</t>
  </si>
  <si>
    <t>PUFF</t>
  </si>
  <si>
    <t>SUNF</t>
  </si>
  <si>
    <t>Anna</t>
  </si>
  <si>
    <t>Darwin</t>
  </si>
  <si>
    <t>Philip</t>
  </si>
  <si>
    <t>GH-Coronary Care Unit</t>
  </si>
  <si>
    <t>GH-ITU - Glenfield (General and Cardiac Intensive Care)</t>
  </si>
  <si>
    <t>GH-Paed ITU - Children’s Cardiac Intensive Care</t>
  </si>
  <si>
    <t>GH-Wd 15 Respiratory</t>
  </si>
  <si>
    <t>GH-Wd 16 Respiratory</t>
  </si>
  <si>
    <t>GH-Wd 17 Respiratory</t>
  </si>
  <si>
    <t>GH-Wd 23</t>
  </si>
  <si>
    <t>GH-Wd 26 Thoracic Surgery</t>
  </si>
  <si>
    <t>GH-Wd 27 Cardiology</t>
  </si>
  <si>
    <t>GH-Wd 28 Cardiology</t>
  </si>
  <si>
    <t>GH-Wd 29 Respiratory</t>
  </si>
  <si>
    <t>GH-Wd 30 Childrens Cardiology</t>
  </si>
  <si>
    <t>GH-Wd 31 Cardiac Surgery</t>
  </si>
  <si>
    <t>GH-Wd 32 Cardiology Procedures</t>
  </si>
  <si>
    <t>GH-Wd 33 Cardiology</t>
  </si>
  <si>
    <t>GH-Wd 33A Cardiology</t>
  </si>
  <si>
    <t>LGH-Brain Injury Unit</t>
  </si>
  <si>
    <t>LGH-Delivery Suite</t>
  </si>
  <si>
    <t>LGH-ITU (Gen.Surgery,Urology,Gynae,Ortho &amp; Renal Transplant)</t>
  </si>
  <si>
    <t>LGH-NICU Neo-Natal Intensive Care</t>
  </si>
  <si>
    <t>LGH-NRU Neuro Rehab</t>
  </si>
  <si>
    <t>LGH-Wd 10 CAPD Renal</t>
  </si>
  <si>
    <t>LGH-Wd 14 Elective Ortho</t>
  </si>
  <si>
    <t>LGH-Wd 15 High Dependency Renal</t>
  </si>
  <si>
    <t>LGH-Wd 15 Nephrology Renal</t>
  </si>
  <si>
    <t>LGH-Wd 17 Renal Transplant</t>
  </si>
  <si>
    <t>LGH-Wd 19 Elective Ortho (Previously Wd 16)</t>
  </si>
  <si>
    <t>LGH-Wd 20 Surgery</t>
  </si>
  <si>
    <t>LGH-Wd 22 Female surgery</t>
  </si>
  <si>
    <t>LGH-Wd 26 Urology Surgery</t>
  </si>
  <si>
    <t>LGH-Wd 27 Surgery (&amp; SACU)</t>
  </si>
  <si>
    <t>LGH-Wd 28 Surgery/Urology Admission</t>
  </si>
  <si>
    <t>LGH-Wd 3 Stroke Rehab</t>
  </si>
  <si>
    <t>LGH-Wd 31 Gynae</t>
  </si>
  <si>
    <t>LRI-Bone Marrow Transplant Unit</t>
  </si>
  <si>
    <t>LRI-Childrens Intensive Care Unit</t>
  </si>
  <si>
    <t>LRI-Delivery Suite</t>
  </si>
  <si>
    <t>LRI-GAU (Gynaecology admissions)</t>
  </si>
  <si>
    <t>LRI-Hampton Suite</t>
  </si>
  <si>
    <t>LRI-Infectious Diseases Unit</t>
  </si>
  <si>
    <t>LRI-ITU (Gen.Surgery,Haematology,Med,Max.Facial)</t>
  </si>
  <si>
    <t>LRI-Kinmonth Unit Head, Neck, ENT Surg</t>
  </si>
  <si>
    <t>LRI-Neo-Natal Unit</t>
  </si>
  <si>
    <t>LRI-Stroke Wds 25/26</t>
  </si>
  <si>
    <t>LRI-Wd 10 Childrens Surgery</t>
  </si>
  <si>
    <t>LRI-Wd 11 Childrens Med</t>
  </si>
  <si>
    <t>LRI-Wd 12 Childrens Med</t>
  </si>
  <si>
    <t>LRI-Wd 14 Childrens Med</t>
  </si>
  <si>
    <t>LRI-Wd 17 Spinal/Trauma Ortho</t>
  </si>
  <si>
    <t>LRI-Wd 18 Trauma Ortho Admissions</t>
  </si>
  <si>
    <t>LRI-Wd 19 Childrens Surgery</t>
  </si>
  <si>
    <t>LRI-Wd 22 Surgery</t>
  </si>
  <si>
    <t>LRI-Wd 23 Specialist Med</t>
  </si>
  <si>
    <t>LRI-Wd 24 Specialist Med</t>
  </si>
  <si>
    <t>LRI-Wd 27 Childrens Onc &amp; Haem</t>
  </si>
  <si>
    <t>LRI-Wd 29 Older People</t>
  </si>
  <si>
    <t>LRI-Wd 30 Older people</t>
  </si>
  <si>
    <t>LRI-Wd 31 Older People</t>
  </si>
  <si>
    <t>LRI-Wd 32 Trauma Ortho</t>
  </si>
  <si>
    <t>LRI-Wd 33 (Medicine)</t>
  </si>
  <si>
    <t>LRI-Wd 36 Older People</t>
  </si>
  <si>
    <t>LRI-Wd 38 Diabetes/Endocrine</t>
  </si>
  <si>
    <t>LRI-Wd 39 Onc</t>
  </si>
  <si>
    <t>LRI-Wd 40 Onc</t>
  </si>
  <si>
    <t>LRI-Wd 41 Haem</t>
  </si>
  <si>
    <t>LRI-Wd 42 Gastro Med</t>
  </si>
  <si>
    <t>LRI-Wd 43 Gastro Med/Hepat</t>
  </si>
  <si>
    <t>LRI-Wd 9 Spec Surg Admission</t>
  </si>
  <si>
    <t>FGH Childrens Ward Dept</t>
  </si>
  <si>
    <t>FGH Complex and Coronary Care Unit</t>
  </si>
  <si>
    <t>FGH Day Unit Dept</t>
  </si>
  <si>
    <t>FGH Intensive Therapy Unit Dept</t>
  </si>
  <si>
    <t>FGH MAU Dept</t>
  </si>
  <si>
    <t>FGH Patient Progression Unit Dept</t>
  </si>
  <si>
    <t>FGH SCBU Dept</t>
  </si>
  <si>
    <t>FGH South Lakes Birth Centre</t>
  </si>
  <si>
    <t>FGH Ward 1 Dept</t>
  </si>
  <si>
    <t>FGH Ward 2 Dept</t>
  </si>
  <si>
    <t>FGH Ward 4 Dept</t>
  </si>
  <si>
    <t>FGH Ward 5 Dept</t>
  </si>
  <si>
    <t>FGH Ward 6 Dept</t>
  </si>
  <si>
    <t>FGH Ward 7 Dept</t>
  </si>
  <si>
    <t>FGH Ward 9 Dept</t>
  </si>
  <si>
    <t>Furness &amp; S. Lakes Orthopaedic Unit</t>
  </si>
  <si>
    <t>Millom Hospital Ward</t>
  </si>
  <si>
    <t>RLI Acute Frailty Unit</t>
  </si>
  <si>
    <t>RLI Acute Medical Unit</t>
  </si>
  <si>
    <t>RLI Acute Stroke Unit (Huggett Suite) - 132051</t>
  </si>
  <si>
    <t>RLI CCU - Acute Medical Dept</t>
  </si>
  <si>
    <t>RLI CDS/Wd17/DAU</t>
  </si>
  <si>
    <t>RLI Lancaster Suite</t>
  </si>
  <si>
    <t>RLI NNU Dept</t>
  </si>
  <si>
    <t>RLI Paediatric Ward Dept</t>
  </si>
  <si>
    <t>RLI SAU / Ward 30</t>
  </si>
  <si>
    <t>RLI Ward 16</t>
  </si>
  <si>
    <t>RLI Ward 20 - Acute Elderly Dept</t>
  </si>
  <si>
    <t>RLI Ward 22 - Rehab Dept</t>
  </si>
  <si>
    <t>RLI Ward 23 - Stroke Unit</t>
  </si>
  <si>
    <t>RLI Ward 33 - Vascular &amp; General Surgery</t>
  </si>
  <si>
    <t>RLI Ward 34 - Surgery Dept</t>
  </si>
  <si>
    <t>RLI Ward 35 - Orthopaedics Dept</t>
  </si>
  <si>
    <t>RLI Ward 36</t>
  </si>
  <si>
    <t>RLI Ward 37</t>
  </si>
  <si>
    <t>RLI Ward 38 - ITU Dept</t>
  </si>
  <si>
    <t>Langdale North SUSD Unit</t>
  </si>
  <si>
    <t>Langdale South SUSD Unit</t>
  </si>
  <si>
    <t>WGH Surgical Inpatients (Ward 7)</t>
  </si>
  <si>
    <t>WGH Ward 2</t>
  </si>
  <si>
    <t>AMU County</t>
  </si>
  <si>
    <t>EOU</t>
  </si>
  <si>
    <t>Midwife Led Service</t>
  </si>
  <si>
    <t>AMU Stoke</t>
  </si>
  <si>
    <t>Cardiac Critical Care Unit</t>
  </si>
  <si>
    <t>FEAU</t>
  </si>
  <si>
    <t>SSCU</t>
  </si>
  <si>
    <t>Ward 100 SAU</t>
  </si>
  <si>
    <t>Ward 102</t>
  </si>
  <si>
    <t>Ward 103</t>
  </si>
  <si>
    <t>Ward 106/107</t>
  </si>
  <si>
    <t>Ward 108</t>
  </si>
  <si>
    <t>Ward 109</t>
  </si>
  <si>
    <t>Ward 110</t>
  </si>
  <si>
    <t>Ward 111</t>
  </si>
  <si>
    <t>Ward 112 EOU</t>
  </si>
  <si>
    <t>Ward 113</t>
  </si>
  <si>
    <t>Ward 117</t>
  </si>
  <si>
    <t>Ward 123 SSU</t>
  </si>
  <si>
    <t>Ward 124</t>
  </si>
  <si>
    <t>Ward 126</t>
  </si>
  <si>
    <t>Ward 127</t>
  </si>
  <si>
    <t>Ward 201</t>
  </si>
  <si>
    <t>Ward 205</t>
  </si>
  <si>
    <t>Ward 206</t>
  </si>
  <si>
    <t>Ward 215</t>
  </si>
  <si>
    <t>Ward 216</t>
  </si>
  <si>
    <t>Ward 217</t>
  </si>
  <si>
    <t>Ward 218 (Neuro)</t>
  </si>
  <si>
    <t>Ward 220</t>
  </si>
  <si>
    <t>Ward 221</t>
  </si>
  <si>
    <t>Ward 222</t>
  </si>
  <si>
    <t>Ward 223</t>
  </si>
  <si>
    <t>Ward 225</t>
  </si>
  <si>
    <t>Ward 226</t>
  </si>
  <si>
    <t>Ward 227 ARTU</t>
  </si>
  <si>
    <t>Ward 228</t>
  </si>
  <si>
    <t>Ward 230</t>
  </si>
  <si>
    <t>Ward 231 (ASU)</t>
  </si>
  <si>
    <t>Ward 232</t>
  </si>
  <si>
    <t>Ward 233</t>
  </si>
  <si>
    <t>Ward 75 (Diabetes &amp; Endocrinology)</t>
  </si>
  <si>
    <t>Ward 76a</t>
  </si>
  <si>
    <t>Ward 76b</t>
  </si>
  <si>
    <t>Ward 80</t>
  </si>
  <si>
    <t>Ward 81</t>
  </si>
  <si>
    <t>AMU Tavy</t>
  </si>
  <si>
    <t>AMU Thrushel</t>
  </si>
  <si>
    <t>Bickleigh Ward</t>
  </si>
  <si>
    <t>Bracken Stem Cell Unit</t>
  </si>
  <si>
    <t>Braunton Ward</t>
  </si>
  <si>
    <t>Brent Ward</t>
  </si>
  <si>
    <t>Burrator Ward</t>
  </si>
  <si>
    <t>Clearbrook Ward</t>
  </si>
  <si>
    <t>Crownhill Ward</t>
  </si>
  <si>
    <t>Hartor Ward</t>
  </si>
  <si>
    <t>Hembury HCE Ward</t>
  </si>
  <si>
    <t>Hexworthy Ward</t>
  </si>
  <si>
    <t>Honeyford Ward</t>
  </si>
  <si>
    <t>Inpatient Midwifery</t>
  </si>
  <si>
    <t>Lynher Ward</t>
  </si>
  <si>
    <t>Marlborough (Hound) Ward</t>
  </si>
  <si>
    <t>Mayflower Ward</t>
  </si>
  <si>
    <t>Meavy Ward</t>
  </si>
  <si>
    <t>Meldon Diabetes Ward</t>
  </si>
  <si>
    <t>Merivale ASU</t>
  </si>
  <si>
    <t>Monkswell Ward</t>
  </si>
  <si>
    <t>Moorgate Ward</t>
  </si>
  <si>
    <t>NICU 17 Cot</t>
  </si>
  <si>
    <t>Paed HDU</t>
  </si>
  <si>
    <t>Pencarrow Ward</t>
  </si>
  <si>
    <t>Penrose Ward</t>
  </si>
  <si>
    <t>Sharp Ward</t>
  </si>
  <si>
    <t>Shaugh Ward</t>
  </si>
  <si>
    <t>Shipley Ward</t>
  </si>
  <si>
    <t>Stannon Ward</t>
  </si>
  <si>
    <t>Tamar Ward</t>
  </si>
  <si>
    <t>Torcross CCU</t>
  </si>
  <si>
    <t>Torrington HDU</t>
  </si>
  <si>
    <t>Torrington ITU</t>
  </si>
  <si>
    <t>Whitehorse Ward</t>
  </si>
  <si>
    <t>Wildgoose Ward</t>
  </si>
  <si>
    <t>Wolf Ward</t>
  </si>
  <si>
    <t>Woodcock Ward</t>
  </si>
  <si>
    <t>Acute Surgical Unit</t>
  </si>
  <si>
    <t>Paediatric Assessment Unit</t>
  </si>
  <si>
    <t>Ward 03</t>
  </si>
  <si>
    <t>Ward 20A</t>
  </si>
  <si>
    <t>Ward 20B/20C</t>
  </si>
  <si>
    <t>Wards 24/25</t>
  </si>
  <si>
    <t>W-B4-H - Ward B4 - Halton</t>
  </si>
  <si>
    <t>W-CM1-H - Ward 1 - CMTC Treatment Centre</t>
  </si>
  <si>
    <t>W-A1A - Ward A1 Asst</t>
  </si>
  <si>
    <t>W-A2A - Ward A2 Admission</t>
  </si>
  <si>
    <t>W-A4 - Ward A4</t>
  </si>
  <si>
    <t>W-A5 - Ward A5</t>
  </si>
  <si>
    <t>W-A6 - Ward A6</t>
  </si>
  <si>
    <t>W-A7 - Ward A7</t>
  </si>
  <si>
    <t>W-A8 - Ward A8</t>
  </si>
  <si>
    <t>W-A9 - Ward A9</t>
  </si>
  <si>
    <t>W-ACCU - ACCU</t>
  </si>
  <si>
    <t>W-B11B/W-B11C /PAU- Ward B11</t>
  </si>
  <si>
    <t>W-B12 - Ward B12 (Forget-me-not)</t>
  </si>
  <si>
    <t>W-B14 - Ward B14</t>
  </si>
  <si>
    <t>W-B18 - Ward B18</t>
  </si>
  <si>
    <t>W-B19 - Ward B19</t>
  </si>
  <si>
    <t>W-C20 - Ward C20</t>
  </si>
  <si>
    <t>W-C22 - Ward C22</t>
  </si>
  <si>
    <t>W-C23 - Ward C23</t>
  </si>
  <si>
    <t>W-ICU - Intensive Care Unit</t>
  </si>
  <si>
    <t>W-NHDU/W-NITU/W-NSC - Neonatal Unit</t>
  </si>
  <si>
    <t>WLB ASCOT WARD</t>
  </si>
  <si>
    <t>WLB CANTERBURY</t>
  </si>
  <si>
    <t>WLB CHEPSTOW</t>
  </si>
  <si>
    <t>WLB CRANFIELD WARD</t>
  </si>
  <si>
    <t>WLB DOVER</t>
  </si>
  <si>
    <t>WLB EPSOM</t>
  </si>
  <si>
    <t>WLB FOLKESTONE</t>
  </si>
  <si>
    <t>WLB HARROGATE</t>
  </si>
  <si>
    <t>WLB LEEDS</t>
  </si>
  <si>
    <t>WLB NEWMARKET</t>
  </si>
  <si>
    <t>WLB PD KEMPTON</t>
  </si>
  <si>
    <t>WLB SANDHURST</t>
  </si>
  <si>
    <t>WLB SANDOWN</t>
  </si>
  <si>
    <t>WLB SHEFFIELD</t>
  </si>
  <si>
    <t>WLB WOBURN WARD</t>
  </si>
  <si>
    <t>CASSEL ESPD UNIT</t>
  </si>
  <si>
    <t>CLAYPONDS REHABILITATION HOSPITAL</t>
  </si>
  <si>
    <t>JASMIN</t>
  </si>
  <si>
    <t>ROSEMARY</t>
  </si>
  <si>
    <t>H&amp;F AVONMORE RECOVERY</t>
  </si>
  <si>
    <t>H&amp;F LILLIE ASSESSMENT</t>
  </si>
  <si>
    <t>H&amp;F MERIDIAN OPS A</t>
  </si>
  <si>
    <t>H&amp;F RAVENSCOURT A1</t>
  </si>
  <si>
    <t>HF ASKEW PICU WARD</t>
  </si>
  <si>
    <t>HOU FINCH WARD</t>
  </si>
  <si>
    <t>HOU GROSVENOR</t>
  </si>
  <si>
    <t>HOU KESTREL</t>
  </si>
  <si>
    <t>HOU KINGFISHER</t>
  </si>
  <si>
    <t>LSU GLYN</t>
  </si>
  <si>
    <t>LOCAL SECURE UNIT</t>
  </si>
  <si>
    <t>LSU BARRON 1</t>
  </si>
  <si>
    <t>LSU DERBY 1</t>
  </si>
  <si>
    <t>LSU SOLARIS</t>
  </si>
  <si>
    <t>LSU TENNYSON</t>
  </si>
  <si>
    <t xml:space="preserve">MSU BOURNE </t>
  </si>
  <si>
    <t>MSU THE WELLS UNIT</t>
  </si>
  <si>
    <t>MSU WATERDOWN</t>
  </si>
  <si>
    <t>EALING HOPE FEMALE ASSESSMENT WARD</t>
  </si>
  <si>
    <t>EALING HORIZON MALE ASSESSMENT WARD</t>
  </si>
  <si>
    <t>LSU MOTT</t>
  </si>
  <si>
    <t>OPS JUBILEE WARD</t>
  </si>
  <si>
    <t>MSU BERRY</t>
  </si>
  <si>
    <t>MSU BRENT</t>
  </si>
  <si>
    <t>MSU FALCON</t>
  </si>
  <si>
    <t>MSU LEA</t>
  </si>
  <si>
    <t>MSU WINDRUSH</t>
  </si>
  <si>
    <t>LIMES NURSING HOME</t>
  </si>
  <si>
    <t xml:space="preserve">THE ORCHARD </t>
  </si>
  <si>
    <t>LSU PEARL</t>
  </si>
  <si>
    <t>MSU AURORA</t>
  </si>
  <si>
    <t>MSU DAMSON WARD</t>
  </si>
  <si>
    <t>MSU GARNET</t>
  </si>
  <si>
    <t>WEMSS MELROSE WARD</t>
  </si>
  <si>
    <t>WEMSS PARKLAND</t>
  </si>
  <si>
    <t>A&amp;E</t>
  </si>
  <si>
    <t>Cardiac Centre</t>
  </si>
  <si>
    <t>F11</t>
  </si>
  <si>
    <t>G8</t>
  </si>
  <si>
    <t>Glastonbury Court</t>
  </si>
  <si>
    <t>Recovery Unit</t>
  </si>
  <si>
    <t>Rosemary Ward</t>
  </si>
  <si>
    <t>Acute Cardiac Unit M036 C</t>
  </si>
  <si>
    <t>Aldwick Ward S107 C</t>
  </si>
  <si>
    <t>Ashling Ward M403 C</t>
  </si>
  <si>
    <t>Birdham Ward M100 C</t>
  </si>
  <si>
    <t>Bosham Ward S100 C</t>
  </si>
  <si>
    <t>Boxgrove Ward M105 C</t>
  </si>
  <si>
    <t>Chichester Suite T401 C</t>
  </si>
  <si>
    <t>Chilgrove Ward S207 C</t>
  </si>
  <si>
    <t>Donald Wilson House M114 C</t>
  </si>
  <si>
    <t>Emergency Floor M109 C</t>
  </si>
  <si>
    <t>Fishbourne Ward M107 C</t>
  </si>
  <si>
    <t>Ford Ward M023 C</t>
  </si>
  <si>
    <t>Howard Ward W200 C</t>
  </si>
  <si>
    <t>Lavant Ward M111 C</t>
  </si>
  <si>
    <t>Middleton Ward M112 C</t>
  </si>
  <si>
    <t>Petworth Ward M104 C</t>
  </si>
  <si>
    <t>SCBU W201 C</t>
  </si>
  <si>
    <t>Selsey Ward S102 C</t>
  </si>
  <si>
    <t>Wittering Ward S205 C</t>
  </si>
  <si>
    <t>Balcombe Ward M606 W</t>
  </si>
  <si>
    <t>Barrow Ward M656 W</t>
  </si>
  <si>
    <t>Becket Ward M651 W</t>
  </si>
  <si>
    <t>Beeding Ward W702 W</t>
  </si>
  <si>
    <t>Bluefin Ward W706 W</t>
  </si>
  <si>
    <t>Botolphs Ward M666 W</t>
  </si>
  <si>
    <t>Broadwater Ward M662 W</t>
  </si>
  <si>
    <t>Buckingham Ward M661 W</t>
  </si>
  <si>
    <t>Burlington Ward M657 W</t>
  </si>
  <si>
    <t>Castle Ward M603 W</t>
  </si>
  <si>
    <t>Chiltington Ward S609 W</t>
  </si>
  <si>
    <t>Clapham Ward S608 W</t>
  </si>
  <si>
    <t>Coombes Ward S711 W</t>
  </si>
  <si>
    <t>Courtlands Ward M536 W</t>
  </si>
  <si>
    <t>Ditchling Ward M903 W</t>
  </si>
  <si>
    <t>Downlands Suite T901 W</t>
  </si>
  <si>
    <t>Durrington Ward M665 W</t>
  </si>
  <si>
    <t>Eartham Ward M658 W</t>
  </si>
  <si>
    <t>Eastbrook Ward M602 W</t>
  </si>
  <si>
    <t>Emergency Floor M600 W</t>
  </si>
  <si>
    <t>Erringham Ward M604 W</t>
  </si>
  <si>
    <t>ESCU S555 W</t>
  </si>
  <si>
    <t>Berrow Ward</t>
  </si>
  <si>
    <t>Cheddar Ward</t>
  </si>
  <si>
    <t>Draycott Ward</t>
  </si>
  <si>
    <t>Harptree Ward</t>
  </si>
  <si>
    <t>Hutton Ward</t>
  </si>
  <si>
    <t>Intensive Treatment Unit</t>
  </si>
  <si>
    <t>Kewstoke Ward</t>
  </si>
  <si>
    <t>Sandford Ward</t>
  </si>
  <si>
    <t>Steepholm Ward</t>
  </si>
  <si>
    <t>Waterside Unit</t>
  </si>
  <si>
    <t>Bridges rehab</t>
  </si>
  <si>
    <t>Cavell</t>
  </si>
  <si>
    <t>Cloudesley</t>
  </si>
  <si>
    <t>Coyle</t>
  </si>
  <si>
    <t>IFOR</t>
  </si>
  <si>
    <t>Mercers</t>
  </si>
  <si>
    <t>Meyrick</t>
  </si>
  <si>
    <t>Montuschi</t>
  </si>
  <si>
    <t>MSN</t>
  </si>
  <si>
    <t>MSS</t>
  </si>
  <si>
    <t>Thorogood</t>
  </si>
  <si>
    <t>Ailesbury</t>
  </si>
  <si>
    <t>Longleat</t>
  </si>
  <si>
    <t>10</t>
  </si>
  <si>
    <t>11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</si>
  <si>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</si>
  <si>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</si>
  <si>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</si>
  <si>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</si>
  <si>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</si>
  <si>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</si>
  <si>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</si>
  <si>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</si>
  <si>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</si>
  <si>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30</t>
  </si>
  <si>
    <t>32</t>
  </si>
  <si>
    <t>33</t>
  </si>
  <si>
    <t>36</t>
  </si>
  <si>
    <t>37</t>
  </si>
  <si>
    <t>38</t>
  </si>
  <si>
    <t>53</t>
  </si>
  <si>
    <t>54</t>
  </si>
  <si>
    <t>24 IPC</t>
  </si>
  <si>
    <t>Delivery suite</t>
  </si>
  <si>
    <t>EDRU</t>
  </si>
  <si>
    <t>MSSW</t>
  </si>
  <si>
    <t>OPAU</t>
  </si>
  <si>
    <t>WAFFU</t>
  </si>
  <si>
    <t>CRC</t>
  </si>
  <si>
    <t>Dermataology</t>
  </si>
  <si>
    <t>M1 rehab M1 MO</t>
  </si>
  <si>
    <t>M2 Ortho</t>
  </si>
  <si>
    <t>M2 Surg</t>
  </si>
  <si>
    <t>CCU-Alex</t>
  </si>
  <si>
    <t>ICCU - Alex</t>
  </si>
  <si>
    <t>M A U - Alex</t>
  </si>
  <si>
    <t>Ward 1 - Medicine</t>
  </si>
  <si>
    <t>Ward 10 - Urology</t>
  </si>
  <si>
    <t>Ward 11 - Medicine</t>
  </si>
  <si>
    <t>Ward 12 Medicine</t>
  </si>
  <si>
    <t>Ward 14 - Surgery</t>
  </si>
  <si>
    <t>Ward 16 - Elective Orthopaedic Ward</t>
  </si>
  <si>
    <t>Ward 17 - Trauma Ward</t>
  </si>
  <si>
    <t>Ward 2 - Medicine</t>
  </si>
  <si>
    <t>Ward 5 Alex</t>
  </si>
  <si>
    <t>Ward 6 - Medicine</t>
  </si>
  <si>
    <t>Ward 1 - KTC</t>
  </si>
  <si>
    <t>Avon 2- Gastro</t>
  </si>
  <si>
    <t>Avon 3 Infectious Diseases</t>
  </si>
  <si>
    <t>Avon 4</t>
  </si>
  <si>
    <t>Avon 5</t>
  </si>
  <si>
    <t>Beech A</t>
  </si>
  <si>
    <t>Beech B - Female</t>
  </si>
  <si>
    <t>Beech C</t>
  </si>
  <si>
    <t>Beech High Care</t>
  </si>
  <si>
    <t>Evergreen 1</t>
  </si>
  <si>
    <t>Head and Neck Ward</t>
  </si>
  <si>
    <t>ICCU - Worcs</t>
  </si>
  <si>
    <t>Laurel 1 Cardiology-CCU</t>
  </si>
  <si>
    <t>Laurel 3 Haem Ward</t>
  </si>
  <si>
    <t>Laurel Unit 2</t>
  </si>
  <si>
    <t>Maternity Team 1 Midwives</t>
  </si>
  <si>
    <t>MAU Assessment</t>
  </si>
  <si>
    <t>MAU High Care and Short Stay</t>
  </si>
  <si>
    <t>NICU- Paeds</t>
  </si>
  <si>
    <t>Riverbank Unit- Paeds</t>
  </si>
  <si>
    <t>Silver Oncology</t>
  </si>
  <si>
    <t>Surgical Clinical Decisions Unit (SCDU)</t>
  </si>
  <si>
    <t>Trauma &amp; Orthopaedic A Ward - WRH</t>
  </si>
  <si>
    <t>Vascular Unit &amp; VHCU</t>
  </si>
  <si>
    <t>ABBOTT WARD</t>
  </si>
  <si>
    <t>IZOD WARD</t>
  </si>
  <si>
    <t>WA ORTHOPAEDIC REHABILITATION UNIT</t>
  </si>
  <si>
    <t>WILLOWS STROKE WARD</t>
  </si>
  <si>
    <t>PERSHORE COMMUNITY HOSPITAL</t>
  </si>
  <si>
    <t>LICKEY WARD</t>
  </si>
  <si>
    <t>PRIMROSE UNIT</t>
  </si>
  <si>
    <t>WYRE FOREST WARD</t>
  </si>
  <si>
    <t>HILL CREST WARD</t>
  </si>
  <si>
    <t>KEITH WINTER CLOSE</t>
  </si>
  <si>
    <t>MEADOW WARD (NEW HAVEN)</t>
  </si>
  <si>
    <t>WOODLAND WARD (NEW HAVEN)</t>
  </si>
  <si>
    <t>NEWTOWN HOSPITAL</t>
  </si>
  <si>
    <t>ATHELON WARD</t>
  </si>
  <si>
    <t>HADLEY UNIT (PICU)</t>
  </si>
  <si>
    <t>HOLT WARD</t>
  </si>
  <si>
    <t>APPLE ORCHARD WARD</t>
  </si>
  <si>
    <t>CHERRY ORCHARD WARD</t>
  </si>
  <si>
    <t>Aspull</t>
  </si>
  <si>
    <t>Cardio and Respiratory</t>
  </si>
  <si>
    <t>Elderly Care Unit</t>
  </si>
  <si>
    <t>Intensive Care Unit/ High Dependancy Unit</t>
  </si>
  <si>
    <t>Langtree</t>
  </si>
  <si>
    <t>Maternity unit</t>
  </si>
  <si>
    <t>Orrell</t>
  </si>
  <si>
    <t>Pemberton</t>
  </si>
  <si>
    <t>Shevington</t>
  </si>
  <si>
    <t>Swinley</t>
  </si>
  <si>
    <t>John Charnley</t>
  </si>
  <si>
    <t>Ward A</t>
  </si>
  <si>
    <t>Ward B</t>
  </si>
  <si>
    <t>Arrow Ward</t>
  </si>
  <si>
    <t>Bromyard Community Hospital</t>
  </si>
  <si>
    <t>Frome Ward</t>
  </si>
  <si>
    <t>Gilwern Assessment Unit</t>
  </si>
  <si>
    <t>Leadon Ward</t>
  </si>
  <si>
    <t>Leominster Community Hospital</t>
  </si>
  <si>
    <t>Lugg Ward</t>
  </si>
  <si>
    <t>Monnow Ward</t>
  </si>
  <si>
    <t>Redbrook Ward</t>
  </si>
  <si>
    <t>Ross Community Hospital</t>
  </si>
  <si>
    <t>Special Baby Care Unit</t>
  </si>
  <si>
    <t>Teme Ward</t>
  </si>
  <si>
    <t>Womens Health</t>
  </si>
  <si>
    <t>Wye Ward</t>
  </si>
  <si>
    <t>6A (Elective)</t>
  </si>
  <si>
    <t>7B (MFFD)</t>
  </si>
  <si>
    <t>KW</t>
  </si>
  <si>
    <t>Ann Wright</t>
  </si>
  <si>
    <t>Duke of Kent</t>
  </si>
  <si>
    <t>Lilac</t>
  </si>
  <si>
    <t>Stroke</t>
  </si>
  <si>
    <t>Inpatient Unit</t>
  </si>
  <si>
    <t>St Helens</t>
  </si>
  <si>
    <t>St Monicas</t>
  </si>
  <si>
    <t>Whitecross Court</t>
  </si>
  <si>
    <t>14</t>
  </si>
  <si>
    <t>16</t>
  </si>
  <si>
    <t>28</t>
  </si>
  <si>
    <t>29</t>
  </si>
  <si>
    <t>31</t>
  </si>
  <si>
    <t>34</t>
  </si>
  <si>
    <t>35</t>
  </si>
  <si>
    <t>39</t>
  </si>
  <si>
    <t>36 - Acute Stroke Unit</t>
  </si>
  <si>
    <t>Extended Stay Area</t>
  </si>
  <si>
    <t>West Hertfordshire Hospitals NHS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</si>
</sst>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Tahoma"/>
      <family val="2"/>
    </font>
    <font>
      <b/>
      <sz val="10"/>
      <color indexed="8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4"/>
      <color indexed="30"/>
      <name val="Calibri"/>
      <family val="2"/>
      <scheme val="minor"/>
    </font>
    <font>
      <b/>
      <sz val="26"/>
      <color indexed="3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0"/>
      <color indexed="41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3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sz val="10"/>
      <color theme="8" tint="0.7999816888943144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1"/>
      <name val="Calibri"/>
      <family val="2"/>
    </font>
    <font>
      <sz val="11"/>
      <color rgb="FF76933C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" fillId="0" borderId="0"/>
    <xf numFmtId="0" fontId="45" fillId="0" borderId="0"/>
  </cellStyleXfs>
  <cellXfs count="132">
    <xf numFmtId="0" fontId="0" fillId="0" borderId="0" xfId="0"/>
    <xf numFmtId="0" fontId="3" fillId="2" borderId="0" xfId="0" applyFont="1" applyFill="1"/>
    <xf numFmtId="0" fontId="4" fillId="0" borderId="0" xfId="0" applyFont="1" applyProtection="1">
      <protection hidden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9" fillId="3" borderId="0" xfId="0" applyFont="1" applyFill="1"/>
    <xf numFmtId="0" fontId="10" fillId="0" borderId="0" xfId="0" applyFont="1" applyProtection="1">
      <protection hidden="1"/>
    </xf>
    <xf numFmtId="0" fontId="11" fillId="2" borderId="0" xfId="0" applyFont="1" applyFill="1" applyProtection="1">
      <protection hidden="1"/>
    </xf>
    <xf numFmtId="49" fontId="0" fillId="4" borderId="0" xfId="0" applyNumberFormat="1" applyFill="1"/>
    <xf numFmtId="0" fontId="13" fillId="3" borderId="0" xfId="0" applyFont="1" applyFill="1"/>
    <xf numFmtId="0" fontId="14" fillId="2" borderId="0" xfId="0" applyFont="1" applyFill="1"/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6" fillId="2" borderId="0" xfId="0" applyFont="1" applyFill="1"/>
    <xf numFmtId="0" fontId="5" fillId="3" borderId="0" xfId="0" applyFont="1" applyFill="1"/>
    <xf numFmtId="0" fontId="14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/>
    </xf>
    <xf numFmtId="1" fontId="15" fillId="2" borderId="0" xfId="0" applyNumberFormat="1" applyFont="1" applyFill="1" applyAlignment="1">
      <alignment horizontal="center" vertical="center"/>
    </xf>
    <xf numFmtId="0" fontId="19" fillId="2" borderId="0" xfId="0" applyFont="1" applyFill="1"/>
    <xf numFmtId="0" fontId="20" fillId="2" borderId="0" xfId="0" applyFont="1" applyFill="1"/>
    <xf numFmtId="0" fontId="20" fillId="2" borderId="0" xfId="0" applyFont="1" applyFill="1" applyAlignment="1">
      <alignment horizontal="left"/>
    </xf>
    <xf numFmtId="0" fontId="2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30" fillId="2" borderId="12" xfId="0" applyFont="1" applyFill="1" applyBorder="1" applyAlignment="1">
      <alignment horizontal="center" vertical="center" wrapText="1"/>
    </xf>
    <xf numFmtId="16" fontId="31" fillId="5" borderId="11" xfId="0" applyNumberFormat="1" applyFont="1" applyFill="1" applyBorder="1" applyAlignment="1">
      <alignment horizontal="center" vertical="center" wrapText="1"/>
    </xf>
    <xf numFmtId="16" fontId="26" fillId="5" borderId="11" xfId="0" applyNumberFormat="1" applyFont="1" applyFill="1" applyBorder="1" applyAlignment="1">
      <alignment horizontal="center" vertical="center" wrapText="1"/>
    </xf>
    <xf numFmtId="16" fontId="29" fillId="6" borderId="9" xfId="0" applyNumberFormat="1" applyFont="1" applyFill="1" applyBorder="1" applyAlignment="1">
      <alignment horizontal="center" vertical="center" wrapText="1"/>
    </xf>
    <xf numFmtId="1" fontId="26" fillId="5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2" fillId="2" borderId="0" xfId="0" applyFont="1" applyFill="1" applyAlignment="1">
      <alignment vertical="center"/>
    </xf>
    <xf numFmtId="0" fontId="23" fillId="2" borderId="0" xfId="0" applyFont="1" applyFill="1" applyProtection="1">
      <protection hidden="1"/>
    </xf>
    <xf numFmtId="0" fontId="34" fillId="2" borderId="6" xfId="3" applyFont="1" applyFill="1" applyBorder="1" applyAlignment="1">
      <alignment horizontal="center" vertical="center"/>
    </xf>
    <xf numFmtId="0" fontId="1" fillId="0" borderId="9" xfId="0" applyFont="1" applyBorder="1" applyProtection="1">
      <protection locked="0"/>
    </xf>
    <xf numFmtId="0" fontId="34" fillId="2" borderId="9" xfId="3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top" wrapText="1"/>
      <protection locked="0"/>
    </xf>
    <xf numFmtId="0" fontId="32" fillId="2" borderId="0" xfId="0" applyFont="1" applyFill="1" applyAlignment="1" applyProtection="1">
      <alignment horizontal="center" vertical="center"/>
      <protection locked="0"/>
    </xf>
    <xf numFmtId="4" fontId="32" fillId="2" borderId="9" xfId="0" applyNumberFormat="1" applyFont="1" applyFill="1" applyBorder="1" applyAlignment="1" applyProtection="1">
      <alignment horizontal="center" vertical="center"/>
      <protection locked="0"/>
    </xf>
    <xf numFmtId="0" fontId="32" fillId="2" borderId="9" xfId="0" applyFont="1" applyFill="1" applyBorder="1" applyAlignment="1" applyProtection="1">
      <alignment horizontal="center" vertical="center"/>
      <protection locked="0"/>
    </xf>
    <xf numFmtId="164" fontId="34" fillId="7" borderId="9" xfId="0" applyNumberFormat="1" applyFont="1" applyFill="1" applyBorder="1" applyAlignment="1" applyProtection="1">
      <alignment horizontal="center" vertical="center"/>
      <protection hidden="1"/>
    </xf>
    <xf numFmtId="165" fontId="32" fillId="7" borderId="9" xfId="1" applyNumberFormat="1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/>
    <xf numFmtId="0" fontId="11" fillId="2" borderId="9" xfId="0" applyFont="1" applyFill="1" applyBorder="1" applyProtection="1">
      <protection hidden="1"/>
    </xf>
    <xf numFmtId="0" fontId="11" fillId="2" borderId="0" xfId="0" applyFont="1" applyFill="1" applyBorder="1"/>
    <xf numFmtId="0" fontId="11" fillId="2" borderId="0" xfId="0" applyFont="1" applyFill="1" applyAlignment="1" applyProtection="1">
      <alignment horizontal="center" vertical="center"/>
      <protection hidden="1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4" fontId="34" fillId="2" borderId="9" xfId="3" applyNumberFormat="1" applyFont="1" applyFill="1" applyBorder="1" applyAlignment="1" applyProtection="1">
      <alignment horizontal="center" vertical="center" wrapText="1"/>
      <protection locked="0"/>
    </xf>
    <xf numFmtId="4" fontId="34" fillId="2" borderId="9" xfId="0" applyNumberFormat="1" applyFont="1" applyFill="1" applyBorder="1" applyAlignment="1" applyProtection="1">
      <alignment horizontal="center" vertical="center"/>
      <protection locked="0"/>
    </xf>
    <xf numFmtId="0" fontId="34" fillId="2" borderId="6" xfId="0" applyFont="1" applyFill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/>
      <protection locked="0"/>
    </xf>
    <xf numFmtId="0" fontId="36" fillId="2" borderId="0" xfId="0" applyFont="1" applyFill="1"/>
    <xf numFmtId="0" fontId="11" fillId="3" borderId="0" xfId="0" applyFont="1" applyFill="1" applyAlignment="1">
      <alignment wrapText="1"/>
    </xf>
    <xf numFmtId="0" fontId="34" fillId="2" borderId="9" xfId="3" applyFont="1" applyFill="1" applyBorder="1" applyAlignment="1">
      <alignment horizontal="center" vertical="center"/>
    </xf>
    <xf numFmtId="4" fontId="34" fillId="2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/>
    <xf numFmtId="0" fontId="32" fillId="2" borderId="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/>
    <xf numFmtId="0" fontId="34" fillId="2" borderId="9" xfId="3" quotePrefix="1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 applyProtection="1">
      <alignment horizontal="center" vertical="center" wrapText="1"/>
      <protection locked="0"/>
    </xf>
    <xf numFmtId="0" fontId="10" fillId="8" borderId="0" xfId="0" applyFont="1" applyFill="1" applyProtection="1">
      <protection hidden="1"/>
    </xf>
    <xf numFmtId="0" fontId="37" fillId="2" borderId="0" xfId="0" applyFont="1" applyFill="1" applyBorder="1"/>
    <xf numFmtId="0" fontId="10" fillId="2" borderId="0" xfId="0" applyFont="1" applyFill="1" applyBorder="1" applyProtection="1">
      <protection hidden="1"/>
    </xf>
    <xf numFmtId="0" fontId="1" fillId="0" borderId="0" xfId="4"/>
    <xf numFmtId="0" fontId="35" fillId="0" borderId="0" xfId="0" applyFont="1"/>
    <xf numFmtId="0" fontId="34" fillId="2" borderId="0" xfId="3" applyFont="1" applyFill="1"/>
    <xf numFmtId="0" fontId="34" fillId="2" borderId="0" xfId="3" quotePrefix="1" applyFont="1" applyFill="1" applyAlignment="1">
      <alignment horizontal="center" vertical="center"/>
    </xf>
    <xf numFmtId="0" fontId="20" fillId="2" borderId="9" xfId="3" applyFont="1" applyFill="1" applyBorder="1" applyAlignment="1">
      <alignment horizontal="center"/>
    </xf>
    <xf numFmtId="0" fontId="20" fillId="2" borderId="9" xfId="3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11" fillId="3" borderId="0" xfId="0" applyFont="1" applyFill="1" applyProtection="1">
      <protection hidden="1"/>
    </xf>
    <xf numFmtId="0" fontId="36" fillId="0" borderId="0" xfId="4" applyFont="1"/>
    <xf numFmtId="0" fontId="35" fillId="0" borderId="0" xfId="4" applyFont="1"/>
    <xf numFmtId="0" fontId="3" fillId="2" borderId="0" xfId="0" applyFont="1" applyFill="1" applyAlignment="1">
      <alignment horizontal="right"/>
    </xf>
    <xf numFmtId="0" fontId="38" fillId="0" borderId="0" xfId="0" applyFont="1"/>
    <xf numFmtId="0" fontId="3" fillId="2" borderId="0" xfId="0" applyFont="1" applyFill="1" applyAlignment="1">
      <alignment horizontal="right" vertical="center"/>
    </xf>
    <xf numFmtId="0" fontId="3" fillId="9" borderId="0" xfId="0" applyFont="1" applyFill="1"/>
    <xf numFmtId="0" fontId="3" fillId="10" borderId="0" xfId="0" applyFont="1" applyFill="1"/>
    <xf numFmtId="0" fontId="3" fillId="0" borderId="0" xfId="4" applyFont="1" applyAlignment="1">
      <alignment vertical="center"/>
    </xf>
    <xf numFmtId="0" fontId="3" fillId="0" borderId="0" xfId="4" applyFont="1"/>
    <xf numFmtId="0" fontId="39" fillId="0" borderId="0" xfId="4" applyFont="1"/>
    <xf numFmtId="0" fontId="40" fillId="0" borderId="0" xfId="0" applyFont="1"/>
    <xf numFmtId="0" fontId="39" fillId="0" borderId="0" xfId="4" applyFont="1" applyAlignment="1">
      <alignment vertical="center"/>
    </xf>
    <xf numFmtId="0" fontId="10" fillId="0" borderId="0" xfId="0" applyFont="1" applyFill="1" applyProtection="1">
      <protection hidden="1"/>
    </xf>
    <xf numFmtId="0" fontId="41" fillId="0" borderId="0" xfId="0" applyFont="1"/>
    <xf numFmtId="0" fontId="0" fillId="6" borderId="0" xfId="0" applyFill="1"/>
    <xf numFmtId="0" fontId="35" fillId="2" borderId="0" xfId="4" applyFont="1" applyFill="1" applyAlignment="1">
      <alignment horizontal="left" vertical="center"/>
    </xf>
    <xf numFmtId="0" fontId="10" fillId="2" borderId="0" xfId="4" applyFont="1" applyFill="1" applyAlignment="1">
      <alignment horizontal="left" vertical="center"/>
    </xf>
    <xf numFmtId="0" fontId="35" fillId="2" borderId="0" xfId="4" applyFont="1" applyFill="1"/>
    <xf numFmtId="0" fontId="39" fillId="2" borderId="0" xfId="4" applyFont="1" applyFill="1"/>
    <xf numFmtId="0" fontId="4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9" fontId="11" fillId="2" borderId="0" xfId="0" applyNumberFormat="1" applyFont="1" applyFill="1" applyProtection="1">
      <protection hidden="1"/>
    </xf>
    <xf numFmtId="0" fontId="2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16" fontId="26" fillId="5" borderId="9" xfId="0" applyNumberFormat="1" applyFont="1" applyFill="1" applyBorder="1" applyAlignment="1">
      <alignment horizontal="center" vertical="center" wrapText="1"/>
    </xf>
    <xf numFmtId="16" fontId="26" fillId="5" borderId="11" xfId="0" applyNumberFormat="1" applyFont="1" applyFill="1" applyBorder="1" applyAlignment="1">
      <alignment horizontal="center" vertical="center" wrapText="1"/>
    </xf>
    <xf numFmtId="16" fontId="26" fillId="5" borderId="14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16" fontId="26" fillId="5" borderId="6" xfId="0" applyNumberFormat="1" applyFont="1" applyFill="1" applyBorder="1" applyAlignment="1">
      <alignment horizontal="center" vertical="center" wrapText="1"/>
    </xf>
    <xf numFmtId="16" fontId="26" fillId="5" borderId="8" xfId="0" applyNumberFormat="1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16" fontId="26" fillId="5" borderId="7" xfId="0" applyNumberFormat="1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16" fontId="26" fillId="5" borderId="10" xfId="0" applyNumberFormat="1" applyFont="1" applyFill="1" applyBorder="1" applyAlignment="1">
      <alignment horizontal="center" vertical="center" wrapText="1"/>
    </xf>
    <xf numFmtId="16" fontId="26" fillId="5" borderId="13" xfId="0" applyNumberFormat="1" applyFont="1" applyFill="1" applyBorder="1" applyAlignment="1">
      <alignment horizontal="center" vertical="center" wrapText="1"/>
    </xf>
    <xf numFmtId="16" fontId="29" fillId="6" borderId="6" xfId="0" applyNumberFormat="1" applyFont="1" applyFill="1" applyBorder="1" applyAlignment="1">
      <alignment horizontal="center" vertical="center" wrapText="1"/>
    </xf>
    <xf numFmtId="16" fontId="29" fillId="6" borderId="8" xfId="0" applyNumberFormat="1" applyFont="1" applyFill="1" applyBorder="1" applyAlignment="1">
      <alignment horizontal="center" vertical="center" wrapText="1"/>
    </xf>
    <xf numFmtId="0" fontId="43" fillId="2" borderId="5" xfId="0" applyFont="1" applyFill="1" applyBorder="1" applyAlignment="1" applyProtection="1">
      <alignment horizontal="center" vertical="center" wrapText="1"/>
      <protection hidden="1"/>
    </xf>
    <xf numFmtId="0" fontId="26" fillId="5" borderId="6" xfId="0" applyFont="1" applyFill="1" applyBorder="1" applyAlignment="1" applyProtection="1">
      <alignment horizontal="center" vertical="center" wrapText="1"/>
      <protection hidden="1"/>
    </xf>
    <xf numFmtId="0" fontId="26" fillId="5" borderId="7" xfId="0" applyFont="1" applyFill="1" applyBorder="1" applyAlignment="1" applyProtection="1">
      <alignment horizontal="center" vertical="center" wrapText="1"/>
      <protection hidden="1"/>
    </xf>
    <xf numFmtId="0" fontId="26" fillId="5" borderId="8" xfId="0" applyFont="1" applyFill="1" applyBorder="1" applyAlignment="1" applyProtection="1">
      <alignment horizontal="center" vertical="center" wrapText="1"/>
      <protection hidden="1"/>
    </xf>
    <xf numFmtId="0" fontId="27" fillId="0" borderId="7" xfId="0" applyFont="1" applyBorder="1" applyAlignment="1">
      <alignment horizontal="center" vertical="center" wrapText="1"/>
    </xf>
    <xf numFmtId="0" fontId="26" fillId="5" borderId="9" xfId="0" applyFont="1" applyFill="1" applyBorder="1" applyAlignment="1" applyProtection="1">
      <alignment horizontal="center" vertical="center" wrapText="1"/>
      <protection hidden="1"/>
    </xf>
    <xf numFmtId="0" fontId="12" fillId="5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>
      <alignment horizontal="left"/>
    </xf>
    <xf numFmtId="0" fontId="18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1" fillId="2" borderId="2" xfId="2" applyFill="1" applyBorder="1" applyAlignment="1" applyProtection="1">
      <alignment horizontal="center" vertical="center" wrapText="1"/>
      <protection locked="0" hidden="1"/>
    </xf>
    <xf numFmtId="0" fontId="22" fillId="2" borderId="3" xfId="0" applyFont="1" applyFill="1" applyBorder="1" applyAlignment="1" applyProtection="1">
      <alignment horizontal="center" vertical="center" wrapText="1"/>
      <protection locked="0" hidden="1"/>
    </xf>
    <xf numFmtId="0" fontId="22" fillId="2" borderId="4" xfId="0" applyFont="1" applyFill="1" applyBorder="1" applyAlignment="1" applyProtection="1">
      <alignment horizontal="center" vertical="center" wrapText="1"/>
      <protection locked="0" hidden="1"/>
    </xf>
    <xf numFmtId="0" fontId="24" fillId="2" borderId="0" xfId="0" applyFont="1" applyFill="1" applyAlignment="1">
      <alignment horizontal="center" vertical="center" wrapText="1"/>
    </xf>
  </cellXfs>
  <cellStyles count="6">
    <cellStyle name="Hyperlink" xfId="2" builtinId="8"/>
    <cellStyle name="Normal" xfId="0" builtinId="0"/>
    <cellStyle name="Normal 2" xfId="5"/>
    <cellStyle name="Normal 3" xfId="4"/>
    <cellStyle name="Normal_TemplateDownload" xfId="3"/>
    <cellStyle name="Percent" xfId="1" builtinId="5"/>
  </cellStyles>
  <dxfs count="10"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b/>
        <i val="0"/>
        <color theme="0" tint="-0.24994659260841701"/>
      </font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hht.nhs.uk\userdata\homefolders_n_z\vedeikienev\Documents\2019-20\9.DEC%202019\NStf-Fil%20V26%20Dec%202019%20draf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d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663"/>
  <sheetViews>
    <sheetView tabSelected="1" topLeftCell="F11" zoomScale="90" zoomScaleNormal="90" workbookViewId="0">
      <pane xSplit="3" ySplit="3" topLeftCell="I28" activePane="bottomRight" state="frozen"/>
      <selection activeCell="F11" sqref="F11"/>
      <selection pane="topRight" activeCell="I11" sqref="I11"/>
      <selection pane="bottomLeft" activeCell="F14" sqref="F14"/>
      <selection pane="bottomRight" activeCell="AC14" sqref="AC14:AC45"/>
    </sheetView>
  </sheetViews>
  <sheetFormatPr defaultColWidth="0" defaultRowHeight="12.75" customHeight="1"/>
  <cols>
    <col min="1" max="1" width="17.85546875" style="1" hidden="1" customWidth="1"/>
    <col min="2" max="2" width="6.28515625" style="1" hidden="1" customWidth="1"/>
    <col min="3" max="3" width="6.28515625" style="1" customWidth="1"/>
    <col min="4" max="4" width="22.28515625" style="1" hidden="1" customWidth="1"/>
    <col min="5" max="5" width="36.5703125" style="5" hidden="1" customWidth="1"/>
    <col min="6" max="6" width="24.28515625" style="1" customWidth="1"/>
    <col min="7" max="7" width="26.5703125" style="5" hidden="1" customWidth="1"/>
    <col min="8" max="8" width="24.28515625" style="5" hidden="1" customWidth="1"/>
    <col min="9" max="24" width="9.85546875" style="5" customWidth="1"/>
    <col min="25" max="28" width="9.85546875" style="5" hidden="1" customWidth="1"/>
    <col min="29" max="44" width="9.85546875" style="5" customWidth="1"/>
    <col min="45" max="45" width="17" style="5" hidden="1" customWidth="1"/>
    <col min="46" max="46" width="17.28515625" style="5" hidden="1" customWidth="1"/>
    <col min="47" max="47" width="12" style="1" customWidth="1"/>
    <col min="48" max="48" width="41.7109375" style="1" hidden="1" customWidth="1"/>
    <col min="49" max="49" width="26.28515625" style="1" hidden="1" customWidth="1"/>
    <col min="50" max="50" width="32.85546875" style="61" hidden="1" customWidth="1"/>
    <col min="51" max="51" width="41.5703125" style="1" hidden="1" customWidth="1"/>
    <col min="52" max="52" width="17.5703125" style="1" hidden="1" customWidth="1"/>
    <col min="53" max="53" width="29" style="1" hidden="1" customWidth="1"/>
    <col min="54" max="54" width="7.5703125" style="1" hidden="1" customWidth="1"/>
    <col min="55" max="55" width="8" style="1" hidden="1" customWidth="1"/>
    <col min="56" max="56" width="7.5703125" style="1" hidden="1" customWidth="1"/>
    <col min="57" max="58" width="8" style="1" hidden="1" customWidth="1"/>
    <col min="59" max="59" width="59" style="1" hidden="1" customWidth="1"/>
    <col min="60" max="60" width="27.7109375" style="1" hidden="1" customWidth="1"/>
    <col min="61" max="61" width="8" style="1" hidden="1" customWidth="1"/>
    <col min="62" max="62" width="11.7109375" style="1" hidden="1" customWidth="1"/>
    <col min="63" max="63" width="17.42578125" style="1" hidden="1" customWidth="1"/>
    <col min="64" max="64" width="8" style="1" hidden="1" customWidth="1"/>
    <col min="65" max="65" width="19.28515625" style="1" hidden="1" customWidth="1"/>
    <col min="66" max="66" width="10.28515625" style="1" hidden="1" customWidth="1"/>
    <col min="67" max="67" width="5" style="1" hidden="1" customWidth="1"/>
    <col min="68" max="68" width="9" style="1" hidden="1" customWidth="1"/>
    <col min="69" max="69" width="11.28515625" style="1" hidden="1" customWidth="1"/>
    <col min="70" max="70" width="102" style="1" hidden="1" customWidth="1"/>
    <col min="71" max="71" width="11.5703125" style="12" hidden="1" customWidth="1"/>
    <col min="72" max="72" width="76" style="12" hidden="1" customWidth="1"/>
    <col min="73" max="73" width="10.28515625" style="12" hidden="1" customWidth="1"/>
    <col min="74" max="74" width="68" style="12" hidden="1" customWidth="1"/>
    <col min="75" max="76" width="10.28515625" style="12" hidden="1" customWidth="1"/>
    <col min="77" max="78" width="31" style="12" hidden="1" customWidth="1"/>
    <col min="79" max="79" width="31" style="98" hidden="1" customWidth="1"/>
    <col min="80" max="91" width="0" style="1" hidden="1" customWidth="1"/>
    <col min="92" max="16384" width="9" style="1" hidden="1"/>
  </cols>
  <sheetData>
    <row r="1" spans="1:91" ht="26.25" customHeight="1">
      <c r="C1" s="2" t="s">
        <v>0</v>
      </c>
      <c r="E1" s="3"/>
      <c r="F1" s="4"/>
      <c r="H1" s="6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9" t="s">
        <v>1</v>
      </c>
      <c r="AV1" s="9"/>
      <c r="AW1" s="9"/>
      <c r="AX1" s="10"/>
      <c r="AY1" s="9" t="s">
        <v>2</v>
      </c>
      <c r="AZ1" s="9"/>
      <c r="BA1" s="9" t="s">
        <v>3</v>
      </c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R1" t="str">
        <f t="shared" ref="BR1:BR64" si="0">CONCATENATE(LEFT(BS1, 3),BT1)</f>
        <v>AXGSAVERNAKE COMMUNITY HOSPITAL</v>
      </c>
      <c r="BS1" s="11" t="s">
        <v>4</v>
      </c>
      <c r="BT1" s="11" t="s">
        <v>5</v>
      </c>
      <c r="BU1" s="11" t="s">
        <v>4</v>
      </c>
      <c r="BV1" s="11" t="s">
        <v>5</v>
      </c>
      <c r="BW1" s="11" t="s">
        <v>6</v>
      </c>
      <c r="BX1" s="11"/>
      <c r="BZ1" t="s">
        <v>7</v>
      </c>
      <c r="CA1" s="13" t="s">
        <v>8</v>
      </c>
    </row>
    <row r="2" spans="1:91" ht="45" customHeight="1">
      <c r="D2" s="124" t="s">
        <v>9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X2" s="14" t="str">
        <f>IF(BG214=0,"","Select Site Name in Column E")</f>
        <v/>
      </c>
      <c r="AY2" s="1" t="s">
        <v>10</v>
      </c>
      <c r="AZ2" s="15"/>
      <c r="BR2" t="str">
        <f t="shared" si="0"/>
        <v>AXGWARMINSTER COMMUNITY HOSPITAL</v>
      </c>
      <c r="BS2" s="11" t="s">
        <v>11</v>
      </c>
      <c r="BT2" s="11" t="s">
        <v>12</v>
      </c>
      <c r="BU2" s="11" t="s">
        <v>11</v>
      </c>
      <c r="BV2" s="11" t="s">
        <v>12</v>
      </c>
      <c r="BW2" s="11" t="s">
        <v>6</v>
      </c>
      <c r="BX2" s="11"/>
      <c r="BZ2" t="s">
        <v>13</v>
      </c>
      <c r="CA2" s="13" t="s">
        <v>14</v>
      </c>
    </row>
    <row r="3" spans="1:91" ht="15" hidden="1" customHeight="1">
      <c r="A3" s="9"/>
      <c r="B3" s="9"/>
      <c r="C3" s="9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9"/>
      <c r="AV3" s="9"/>
      <c r="AW3" s="9"/>
      <c r="AX3" s="14"/>
      <c r="AY3" s="9" t="s">
        <v>15</v>
      </c>
      <c r="AZ3" s="15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R3" t="str">
        <f t="shared" si="0"/>
        <v>AXGWILTSHIRE HEALTH &amp; CARE (CHIPPENHAM COMMUNITY HOSPITAL)</v>
      </c>
      <c r="BS3" s="11" t="s">
        <v>16</v>
      </c>
      <c r="BT3" s="11" t="s">
        <v>17</v>
      </c>
      <c r="BU3" s="11" t="s">
        <v>16</v>
      </c>
      <c r="BV3" s="11" t="s">
        <v>17</v>
      </c>
      <c r="BW3" s="11" t="s">
        <v>6</v>
      </c>
      <c r="BX3" s="11"/>
      <c r="BZ3" t="s">
        <v>13</v>
      </c>
      <c r="CA3" s="13" t="s">
        <v>18</v>
      </c>
    </row>
    <row r="4" spans="1:91" ht="24" hidden="1" customHeight="1">
      <c r="A4" s="9"/>
      <c r="B4" s="9"/>
      <c r="C4" s="9"/>
      <c r="D4" s="9"/>
      <c r="E4" s="8"/>
      <c r="S4" s="8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8"/>
      <c r="AL4" s="8"/>
      <c r="AM4" s="8"/>
      <c r="AN4" s="8"/>
      <c r="AO4" s="8"/>
      <c r="AP4" s="8"/>
      <c r="AQ4" s="8"/>
      <c r="AR4" s="8"/>
      <c r="AS4" s="8"/>
      <c r="AT4" s="8"/>
      <c r="AU4" s="9"/>
      <c r="AV4" s="9"/>
      <c r="AW4" s="9"/>
      <c r="AX4" s="14" t="str">
        <f>IF(BH214=0,"","Select Ward Name in Column F")</f>
        <v/>
      </c>
      <c r="AY4" s="1" t="s">
        <v>19</v>
      </c>
      <c r="AZ4" s="17"/>
      <c r="BR4" t="str">
        <f t="shared" si="0"/>
        <v>NHMALDEBURGH COMMUNITY HOSPITAL</v>
      </c>
      <c r="BS4" s="11" t="s">
        <v>20</v>
      </c>
      <c r="BT4" s="11" t="s">
        <v>21</v>
      </c>
      <c r="BU4" s="11" t="s">
        <v>20</v>
      </c>
      <c r="BV4" s="11" t="s">
        <v>21</v>
      </c>
      <c r="BW4" s="11" t="s">
        <v>22</v>
      </c>
      <c r="BX4" s="11"/>
      <c r="BZ4" t="s">
        <v>13</v>
      </c>
      <c r="CA4" s="13" t="s">
        <v>23</v>
      </c>
    </row>
    <row r="5" spans="1:91" ht="24" hidden="1" customHeight="1">
      <c r="A5" s="9"/>
      <c r="B5" s="9"/>
      <c r="C5" s="9"/>
      <c r="D5" s="18" t="s">
        <v>24</v>
      </c>
      <c r="E5" s="19" t="s">
        <v>140</v>
      </c>
      <c r="F5" s="125" t="s">
        <v>15456</v>
      </c>
      <c r="G5" s="125"/>
      <c r="H5" s="125"/>
      <c r="I5" s="125"/>
      <c r="J5" s="125"/>
      <c r="S5" s="8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8"/>
      <c r="AL5" s="8"/>
      <c r="AM5" s="8"/>
      <c r="AN5" s="8"/>
      <c r="AO5" s="8"/>
      <c r="AP5" s="8"/>
      <c r="AQ5" s="8"/>
      <c r="AR5" s="8"/>
      <c r="AS5" s="8"/>
      <c r="AT5" s="8"/>
      <c r="AU5" s="9"/>
      <c r="AV5" s="9"/>
      <c r="AW5" s="9"/>
      <c r="AX5" s="14" t="str">
        <f>IF(E415=0,"","At least one specialty must be selected (Speciality 1) for each row")</f>
        <v/>
      </c>
      <c r="AY5" s="1" t="s">
        <v>25</v>
      </c>
      <c r="AZ5" s="17" t="str">
        <f>IF(BM214=0,"","Check ward spelling and site-ward combination against ward list. If a new ward or site-ward combination, leave it in, and the ward list will be updated in time for the next collection.")</f>
        <v/>
      </c>
      <c r="BR5" t="str">
        <f t="shared" si="0"/>
        <v xml:space="preserve">NHMBLUEBIRD LODGE </v>
      </c>
      <c r="BS5" s="11" t="s">
        <v>26</v>
      </c>
      <c r="BT5" s="11" t="s">
        <v>27</v>
      </c>
      <c r="BU5" s="11" t="s">
        <v>26</v>
      </c>
      <c r="BV5" s="11" t="s">
        <v>27</v>
      </c>
      <c r="BW5" s="11" t="s">
        <v>22</v>
      </c>
      <c r="BX5" s="11"/>
      <c r="BZ5" t="s">
        <v>28</v>
      </c>
      <c r="CA5" s="13" t="s">
        <v>29</v>
      </c>
    </row>
    <row r="6" spans="1:91" ht="24" hidden="1" customHeight="1">
      <c r="A6" s="9"/>
      <c r="B6" s="9"/>
      <c r="C6" s="9"/>
      <c r="D6" s="9"/>
      <c r="E6" s="8"/>
      <c r="S6" s="8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8"/>
      <c r="AL6" s="8"/>
      <c r="AM6" s="8"/>
      <c r="AN6" s="8"/>
      <c r="AO6" s="8"/>
      <c r="AP6" s="8"/>
      <c r="AQ6" s="8"/>
      <c r="AR6" s="8"/>
      <c r="AS6" s="8"/>
      <c r="AT6" s="8"/>
      <c r="AU6" s="9"/>
      <c r="AV6" s="9"/>
      <c r="AW6" s="9"/>
      <c r="AX6" s="14" t="str">
        <f>IF(F415=0,"","Total number of planned hours must be greater than 0")</f>
        <v/>
      </c>
      <c r="AY6" s="1" t="s">
        <v>30</v>
      </c>
      <c r="AZ6" s="20" t="str">
        <f>IF(H415&gt;0,"One or more wards has less than 1448 actual hours (approx. 2 full time staff)","")</f>
        <v/>
      </c>
      <c r="BR6" t="str">
        <f t="shared" si="0"/>
        <v>NHMFELIXSTOWE COMMUNITY HOSPITAL</v>
      </c>
      <c r="BS6" s="11" t="s">
        <v>31</v>
      </c>
      <c r="BT6" s="11" t="s">
        <v>32</v>
      </c>
      <c r="BU6" s="11" t="s">
        <v>31</v>
      </c>
      <c r="BV6" s="11" t="s">
        <v>32</v>
      </c>
      <c r="BW6" s="11" t="s">
        <v>22</v>
      </c>
      <c r="BX6" s="11"/>
      <c r="BZ6" t="s">
        <v>33</v>
      </c>
      <c r="CA6" s="13" t="s">
        <v>34</v>
      </c>
    </row>
    <row r="7" spans="1:91" ht="21.75" hidden="1" customHeight="1">
      <c r="A7" s="9"/>
      <c r="B7" s="9"/>
      <c r="C7" s="9"/>
      <c r="D7" s="21"/>
      <c r="E7" s="8"/>
      <c r="F7" s="126" t="s">
        <v>35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8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  <c r="AV7" s="9"/>
      <c r="AW7" s="9"/>
      <c r="AX7" s="14" t="str">
        <f>IF(G415=0,"","Total number of actual hours must be greater than 0")</f>
        <v/>
      </c>
      <c r="AY7" s="1" t="s">
        <v>36</v>
      </c>
      <c r="AZ7" s="17" t="str">
        <f>IF(I415&gt;0,"One or more wards has greater than 30000 actual hours (approx. 40 full time staff)","")</f>
        <v/>
      </c>
      <c r="BR7" t="str">
        <f t="shared" si="0"/>
        <v>NHMGLASTONBURY COURT</v>
      </c>
      <c r="BS7" s="11" t="s">
        <v>37</v>
      </c>
      <c r="BT7" s="11" t="s">
        <v>38</v>
      </c>
      <c r="BU7" s="11" t="s">
        <v>37</v>
      </c>
      <c r="BV7" s="11" t="s">
        <v>38</v>
      </c>
      <c r="BW7" s="11" t="s">
        <v>22</v>
      </c>
      <c r="BX7" s="11"/>
      <c r="BZ7" t="s">
        <v>39</v>
      </c>
      <c r="CA7" s="13" t="s">
        <v>40</v>
      </c>
    </row>
    <row r="8" spans="1:91" ht="18.75" hidden="1" customHeight="1" thickBot="1">
      <c r="A8" s="23"/>
      <c r="B8" s="24"/>
      <c r="C8" s="24"/>
      <c r="D8" s="25"/>
      <c r="E8" s="8"/>
      <c r="F8" s="127" t="s">
        <v>41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8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8"/>
      <c r="AL8" s="8"/>
      <c r="AM8" s="8"/>
      <c r="AN8" s="8"/>
      <c r="AO8" s="8"/>
      <c r="AP8" s="8"/>
      <c r="AQ8" s="8"/>
      <c r="AR8" s="8"/>
      <c r="AS8" s="8"/>
      <c r="AT8" s="8"/>
      <c r="AU8" s="9"/>
      <c r="AV8" s="9"/>
      <c r="AW8" s="9"/>
      <c r="AX8" s="14" t="str">
        <f>IF(E5="","",IF(BI416&gt;0,"Duplicate Ward entry within site",""))</f>
        <v/>
      </c>
      <c r="AY8" s="1" t="s">
        <v>42</v>
      </c>
      <c r="AZ8" s="20" t="str">
        <f>IF(AC415&gt;0,"One or more wards has submitted actual hours but zero CHPPD patients.","")</f>
        <v/>
      </c>
      <c r="BR8" t="str">
        <f t="shared" si="0"/>
        <v>NHMNEWMARKET COMMUNITY HOSPITAL</v>
      </c>
      <c r="BS8" s="11" t="s">
        <v>43</v>
      </c>
      <c r="BT8" s="11" t="s">
        <v>44</v>
      </c>
      <c r="BU8" s="11" t="s">
        <v>43</v>
      </c>
      <c r="BV8" s="11" t="s">
        <v>44</v>
      </c>
      <c r="BW8" s="11" t="s">
        <v>22</v>
      </c>
      <c r="BX8" s="11"/>
      <c r="BZ8" t="s">
        <v>45</v>
      </c>
      <c r="CA8" s="13" t="s">
        <v>46</v>
      </c>
    </row>
    <row r="9" spans="1:91" ht="75.75" hidden="1" customHeight="1" thickBot="1">
      <c r="A9" s="9"/>
      <c r="B9" s="9"/>
      <c r="C9" s="9"/>
      <c r="D9" s="21"/>
      <c r="E9" s="8"/>
      <c r="F9" s="128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30"/>
      <c r="S9" s="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8"/>
      <c r="AL9" s="8"/>
      <c r="AM9" s="8"/>
      <c r="AN9" s="8"/>
      <c r="AO9" s="8"/>
      <c r="AP9" s="8"/>
      <c r="AQ9" s="8"/>
      <c r="AR9" s="8"/>
      <c r="AS9" s="8"/>
      <c r="AT9" s="8"/>
      <c r="AU9" s="9"/>
      <c r="AV9" s="9"/>
      <c r="AW9" s="9"/>
      <c r="AX9" s="14" t="str">
        <f>IF(BK416&gt;0,"Please do not leave gaps between rows of data.","")</f>
        <v/>
      </c>
      <c r="AY9" s="1" t="s">
        <v>47</v>
      </c>
      <c r="AZ9" s="15"/>
      <c r="BR9" t="str">
        <f t="shared" si="0"/>
        <v>NLXCHIPPENHAM COMMUNITY HOSPITAL</v>
      </c>
      <c r="BS9" s="11" t="s">
        <v>48</v>
      </c>
      <c r="BT9" s="11" t="s">
        <v>49</v>
      </c>
      <c r="BU9" s="11" t="s">
        <v>48</v>
      </c>
      <c r="BV9" s="11" t="s">
        <v>49</v>
      </c>
      <c r="BW9" s="11" t="s">
        <v>50</v>
      </c>
      <c r="BX9" s="11"/>
      <c r="BZ9" t="s">
        <v>45</v>
      </c>
      <c r="CA9" s="13" t="s">
        <v>51</v>
      </c>
    </row>
    <row r="10" spans="1:91" ht="30" hidden="1" customHeight="1">
      <c r="A10" s="26">
        <f>IF(E14="",1,0)</f>
        <v>0</v>
      </c>
      <c r="D10" s="131"/>
      <c r="E10" s="131"/>
      <c r="F10" s="27"/>
      <c r="G10" s="2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X10" s="14" t="str">
        <f>IF(BL416&gt;0,"Duplicate speciality codes entered","")</f>
        <v/>
      </c>
      <c r="BR10" t="str">
        <f t="shared" si="0"/>
        <v>NLXCOSSHAM HOSPITAL</v>
      </c>
      <c r="BS10" s="11" t="s">
        <v>52</v>
      </c>
      <c r="BT10" s="11" t="s">
        <v>53</v>
      </c>
      <c r="BU10" s="11" t="s">
        <v>52</v>
      </c>
      <c r="BV10" s="11" t="s">
        <v>53</v>
      </c>
      <c r="BW10" s="11" t="s">
        <v>50</v>
      </c>
      <c r="BX10" s="11"/>
      <c r="BZ10" t="s">
        <v>45</v>
      </c>
      <c r="CA10" s="13" t="s">
        <v>54</v>
      </c>
    </row>
    <row r="11" spans="1:91" ht="20.25" customHeight="1">
      <c r="D11" s="118"/>
      <c r="E11" s="118"/>
      <c r="F11" s="99" t="s">
        <v>55</v>
      </c>
      <c r="G11" s="100"/>
      <c r="I11" s="119" t="s">
        <v>56</v>
      </c>
      <c r="J11" s="120"/>
      <c r="K11" s="120"/>
      <c r="L11" s="120"/>
      <c r="M11" s="120"/>
      <c r="N11" s="120"/>
      <c r="O11" s="120"/>
      <c r="P11" s="121"/>
      <c r="Q11" s="119" t="s">
        <v>57</v>
      </c>
      <c r="R11" s="120"/>
      <c r="S11" s="120"/>
      <c r="T11" s="120"/>
      <c r="U11" s="120"/>
      <c r="V11" s="120"/>
      <c r="W11" s="120"/>
      <c r="X11" s="121"/>
      <c r="Y11" s="119" t="s">
        <v>58</v>
      </c>
      <c r="Z11" s="122"/>
      <c r="AA11" s="122"/>
      <c r="AB11" s="110"/>
      <c r="AC11" s="123" t="s">
        <v>59</v>
      </c>
      <c r="AD11" s="123"/>
      <c r="AE11" s="123"/>
      <c r="AF11" s="123"/>
      <c r="AG11" s="123"/>
      <c r="AH11" s="123"/>
      <c r="AI11" s="123"/>
      <c r="AJ11" s="123"/>
      <c r="AK11" s="108" t="s">
        <v>56</v>
      </c>
      <c r="AL11" s="112"/>
      <c r="AM11" s="112"/>
      <c r="AN11" s="109"/>
      <c r="AO11" s="108" t="s">
        <v>57</v>
      </c>
      <c r="AP11" s="112"/>
      <c r="AQ11" s="112"/>
      <c r="AR11" s="109"/>
      <c r="AS11" s="113" t="s">
        <v>58</v>
      </c>
      <c r="AT11" s="110"/>
      <c r="AX11" s="14" t="s">
        <v>106</v>
      </c>
      <c r="AY11" s="30" t="s">
        <v>60</v>
      </c>
      <c r="BR11" t="str">
        <f t="shared" si="0"/>
        <v>NLXDEVIZES COMMUNITY HOSPITAL</v>
      </c>
      <c r="BS11" s="11" t="s">
        <v>61</v>
      </c>
      <c r="BT11" s="11" t="s">
        <v>62</v>
      </c>
      <c r="BU11" s="11" t="s">
        <v>61</v>
      </c>
      <c r="BV11" s="11" t="s">
        <v>62</v>
      </c>
      <c r="BW11" s="11" t="s">
        <v>50</v>
      </c>
      <c r="BX11" s="11"/>
      <c r="BZ11" t="s">
        <v>63</v>
      </c>
      <c r="CA11" s="13" t="s">
        <v>64</v>
      </c>
    </row>
    <row r="12" spans="1:91" ht="69.75" customHeight="1">
      <c r="D12" s="108" t="s">
        <v>65</v>
      </c>
      <c r="E12" s="109"/>
      <c r="F12" s="114" t="s">
        <v>66</v>
      </c>
      <c r="G12" s="116" t="s">
        <v>67</v>
      </c>
      <c r="H12" s="117"/>
      <c r="I12" s="103" t="s">
        <v>68</v>
      </c>
      <c r="J12" s="103"/>
      <c r="K12" s="103" t="s">
        <v>69</v>
      </c>
      <c r="L12" s="103"/>
      <c r="M12" s="108" t="s">
        <v>70</v>
      </c>
      <c r="N12" s="109"/>
      <c r="O12" s="108" t="s">
        <v>71</v>
      </c>
      <c r="P12" s="109"/>
      <c r="Q12" s="103" t="s">
        <v>68</v>
      </c>
      <c r="R12" s="103"/>
      <c r="S12" s="103" t="s">
        <v>69</v>
      </c>
      <c r="T12" s="103"/>
      <c r="U12" s="108" t="s">
        <v>70</v>
      </c>
      <c r="V12" s="109"/>
      <c r="W12" s="108" t="s">
        <v>71</v>
      </c>
      <c r="X12" s="109"/>
      <c r="Y12" s="108" t="s">
        <v>72</v>
      </c>
      <c r="Z12" s="110"/>
      <c r="AA12" s="108" t="s">
        <v>73</v>
      </c>
      <c r="AB12" s="110"/>
      <c r="AC12" s="103" t="s">
        <v>74</v>
      </c>
      <c r="AD12" s="104" t="s">
        <v>68</v>
      </c>
      <c r="AE12" s="104" t="s">
        <v>75</v>
      </c>
      <c r="AF12" s="104" t="s">
        <v>70</v>
      </c>
      <c r="AG12" s="104" t="s">
        <v>71</v>
      </c>
      <c r="AH12" s="104" t="s">
        <v>72</v>
      </c>
      <c r="AI12" s="104" t="s">
        <v>73</v>
      </c>
      <c r="AJ12" s="104" t="s">
        <v>76</v>
      </c>
      <c r="AK12" s="103" t="s">
        <v>77</v>
      </c>
      <c r="AL12" s="103" t="s">
        <v>78</v>
      </c>
      <c r="AM12" s="104" t="s">
        <v>79</v>
      </c>
      <c r="AN12" s="104" t="s">
        <v>80</v>
      </c>
      <c r="AO12" s="103" t="s">
        <v>77</v>
      </c>
      <c r="AP12" s="103" t="s">
        <v>78</v>
      </c>
      <c r="AQ12" s="104" t="s">
        <v>79</v>
      </c>
      <c r="AR12" s="104" t="s">
        <v>80</v>
      </c>
      <c r="AS12" s="104" t="s">
        <v>81</v>
      </c>
      <c r="AT12" s="104" t="s">
        <v>82</v>
      </c>
      <c r="AU12" s="12"/>
      <c r="AV12" s="30"/>
      <c r="AW12" s="30"/>
      <c r="AX12" s="14" t="str">
        <f>D626</f>
        <v/>
      </c>
      <c r="AY12" s="30" t="s">
        <v>83</v>
      </c>
      <c r="AZ12" s="30"/>
      <c r="BA12" s="30"/>
      <c r="BB12" s="30"/>
      <c r="BC12" s="30"/>
      <c r="BD12" s="30"/>
      <c r="BE12" s="30"/>
      <c r="BF12" s="111" t="s">
        <v>84</v>
      </c>
      <c r="BG12" s="111"/>
      <c r="BH12" s="111"/>
      <c r="BI12" s="111"/>
      <c r="BJ12" s="111"/>
      <c r="BK12" s="111"/>
      <c r="BL12" s="111"/>
      <c r="BM12" s="111"/>
      <c r="BN12" s="111"/>
      <c r="BR12" t="str">
        <f t="shared" si="0"/>
        <v>NLXGREYSTONES</v>
      </c>
      <c r="BS12" s="11" t="s">
        <v>85</v>
      </c>
      <c r="BT12" s="11" t="s">
        <v>86</v>
      </c>
      <c r="BU12" s="11" t="s">
        <v>85</v>
      </c>
      <c r="BV12" s="11" t="s">
        <v>86</v>
      </c>
      <c r="BW12" s="11" t="s">
        <v>50</v>
      </c>
      <c r="BX12" s="11"/>
      <c r="BZ12" t="s">
        <v>63</v>
      </c>
      <c r="CA12" s="13" t="s">
        <v>87</v>
      </c>
    </row>
    <row r="13" spans="1:91" ht="125.25" customHeight="1">
      <c r="A13" s="101"/>
      <c r="B13" s="102"/>
      <c r="C13" s="31"/>
      <c r="D13" s="32" t="s">
        <v>88</v>
      </c>
      <c r="E13" s="33" t="s">
        <v>89</v>
      </c>
      <c r="F13" s="115"/>
      <c r="G13" s="34" t="s">
        <v>90</v>
      </c>
      <c r="H13" s="34" t="s">
        <v>91</v>
      </c>
      <c r="I13" s="35" t="s">
        <v>92</v>
      </c>
      <c r="J13" s="35" t="s">
        <v>93</v>
      </c>
      <c r="K13" s="35" t="s">
        <v>92</v>
      </c>
      <c r="L13" s="35" t="s">
        <v>93</v>
      </c>
      <c r="M13" s="35" t="s">
        <v>92</v>
      </c>
      <c r="N13" s="35" t="s">
        <v>93</v>
      </c>
      <c r="O13" s="35" t="s">
        <v>92</v>
      </c>
      <c r="P13" s="35" t="s">
        <v>93</v>
      </c>
      <c r="Q13" s="35" t="s">
        <v>92</v>
      </c>
      <c r="R13" s="35" t="s">
        <v>93</v>
      </c>
      <c r="S13" s="35" t="s">
        <v>92</v>
      </c>
      <c r="T13" s="35" t="s">
        <v>93</v>
      </c>
      <c r="U13" s="35" t="s">
        <v>92</v>
      </c>
      <c r="V13" s="35" t="s">
        <v>93</v>
      </c>
      <c r="W13" s="35" t="s">
        <v>92</v>
      </c>
      <c r="X13" s="35" t="s">
        <v>93</v>
      </c>
      <c r="Y13" s="35" t="s">
        <v>92</v>
      </c>
      <c r="Z13" s="35" t="s">
        <v>93</v>
      </c>
      <c r="AA13" s="35" t="s">
        <v>92</v>
      </c>
      <c r="AB13" s="35" t="s">
        <v>93</v>
      </c>
      <c r="AC13" s="103"/>
      <c r="AD13" s="105"/>
      <c r="AE13" s="105"/>
      <c r="AF13" s="105"/>
      <c r="AG13" s="105"/>
      <c r="AH13" s="107"/>
      <c r="AI13" s="105"/>
      <c r="AJ13" s="105"/>
      <c r="AK13" s="103"/>
      <c r="AL13" s="103"/>
      <c r="AM13" s="105"/>
      <c r="AN13" s="105"/>
      <c r="AO13" s="103"/>
      <c r="AP13" s="103"/>
      <c r="AQ13" s="105"/>
      <c r="AR13" s="105"/>
      <c r="AS13" s="106"/>
      <c r="AT13" s="106"/>
      <c r="AU13" s="12"/>
      <c r="AV13" s="30" t="s">
        <v>94</v>
      </c>
      <c r="AW13" s="30"/>
      <c r="AX13" s="14" t="str">
        <f>IF(J622&gt;0, "Please do not enter negative numbers","")</f>
        <v/>
      </c>
      <c r="AY13" s="1" t="s">
        <v>95</v>
      </c>
      <c r="AZ13" s="30"/>
      <c r="BA13" s="30"/>
      <c r="BB13" s="30"/>
      <c r="BC13" s="30"/>
      <c r="BD13" s="30"/>
      <c r="BE13" s="30"/>
      <c r="BG13" s="1" t="s">
        <v>96</v>
      </c>
      <c r="BH13" s="1" t="s">
        <v>97</v>
      </c>
      <c r="BI13" s="1" t="s">
        <v>98</v>
      </c>
      <c r="BJ13" s="36"/>
      <c r="BK13" s="36"/>
      <c r="BR13" t="str">
        <f t="shared" si="0"/>
        <v>NLXHANHAM HEALTH</v>
      </c>
      <c r="BS13" s="11" t="s">
        <v>99</v>
      </c>
      <c r="BT13" s="11" t="s">
        <v>100</v>
      </c>
      <c r="BU13" s="11" t="s">
        <v>99</v>
      </c>
      <c r="BV13" s="11" t="s">
        <v>100</v>
      </c>
      <c r="BW13" s="11" t="s">
        <v>50</v>
      </c>
      <c r="BX13" s="11"/>
      <c r="BZ13" t="s">
        <v>63</v>
      </c>
      <c r="CA13" s="13" t="s">
        <v>101</v>
      </c>
    </row>
    <row r="14" spans="1:91" ht="14.45" customHeight="1">
      <c r="A14" s="37" t="str">
        <f>IF(Q215=1,"No Site Selected",IF(R215=1,"No Ward Name",""))</f>
        <v/>
      </c>
      <c r="B14" s="38">
        <v>2</v>
      </c>
      <c r="C14" s="38"/>
      <c r="D14" s="39" t="str">
        <f>IF(ISNA(VLOOKUP($E$5&amp;E14,$BR:$BS,2,FALSE)),"",VLOOKUP($E$5&amp;E14,$BR:$BS,2,FALSE))</f>
        <v>RWG02</v>
      </c>
      <c r="E14" s="40" t="s">
        <v>102</v>
      </c>
      <c r="F14" s="41" t="s">
        <v>103</v>
      </c>
      <c r="G14" s="42" t="s">
        <v>104</v>
      </c>
      <c r="H14" s="43"/>
      <c r="I14" s="44">
        <v>1070</v>
      </c>
      <c r="J14" s="44">
        <v>886</v>
      </c>
      <c r="K14" s="45">
        <v>690</v>
      </c>
      <c r="L14" s="45">
        <v>604.75</v>
      </c>
      <c r="M14" s="45">
        <v>0</v>
      </c>
      <c r="N14" s="45">
        <v>0</v>
      </c>
      <c r="O14" s="44">
        <v>0</v>
      </c>
      <c r="P14" s="45">
        <v>0</v>
      </c>
      <c r="Q14" s="44">
        <v>1064</v>
      </c>
      <c r="R14" s="45">
        <v>849</v>
      </c>
      <c r="S14" s="45">
        <v>690</v>
      </c>
      <c r="T14" s="45">
        <v>637.5</v>
      </c>
      <c r="U14" s="45">
        <v>0</v>
      </c>
      <c r="V14" s="45">
        <v>0</v>
      </c>
      <c r="W14" s="45">
        <v>0</v>
      </c>
      <c r="X14" s="45">
        <v>0</v>
      </c>
      <c r="Y14" s="45"/>
      <c r="Z14" s="45"/>
      <c r="AA14" s="45"/>
      <c r="AB14" s="45"/>
      <c r="AC14" s="45">
        <v>232</v>
      </c>
      <c r="AD14" s="46">
        <f>(J14+R14)/AC14</f>
        <v>7.4784482758620694</v>
      </c>
      <c r="AE14" s="46">
        <f>(L14+T14)/AC14</f>
        <v>5.3545258620689653</v>
      </c>
      <c r="AF14" s="46">
        <f>(N14+V14)/AC14</f>
        <v>0</v>
      </c>
      <c r="AG14" s="46">
        <f>(P14+X14)/AC14</f>
        <v>0</v>
      </c>
      <c r="AH14" s="46">
        <f>Z14/AC14</f>
        <v>0</v>
      </c>
      <c r="AI14" s="46">
        <f>AB14/AC14</f>
        <v>0</v>
      </c>
      <c r="AJ14" s="46">
        <f>(J14+L14+N14+P14+R14+T14+V14+X14+Z14+AB14)/AC14</f>
        <v>12.832974137931034</v>
      </c>
      <c r="AK14" s="47">
        <f>J14/I14</f>
        <v>0.82803738317757014</v>
      </c>
      <c r="AL14" s="47">
        <f>L14/K14</f>
        <v>0.87644927536231887</v>
      </c>
      <c r="AM14" s="47" t="str">
        <f>IFERROR(N14/M14,"-")</f>
        <v>-</v>
      </c>
      <c r="AN14" s="47" t="str">
        <f>IFERROR(P14/O14,"-")</f>
        <v>-</v>
      </c>
      <c r="AO14" s="47">
        <f>R14/Q14</f>
        <v>0.79793233082706772</v>
      </c>
      <c r="AP14" s="47">
        <f>T14/S14</f>
        <v>0.92391304347826086</v>
      </c>
      <c r="AQ14" s="47" t="str">
        <f>IFERROR(V14/U14,"-")</f>
        <v>-</v>
      </c>
      <c r="AR14" s="47" t="str">
        <f>IFERROR(X14/W14,"-")</f>
        <v>-</v>
      </c>
      <c r="AS14" s="47" t="s">
        <v>106</v>
      </c>
      <c r="AT14" s="47" t="s">
        <v>106</v>
      </c>
      <c r="AU14" s="12"/>
      <c r="AV14" s="30" t="s">
        <v>107</v>
      </c>
      <c r="AW14" s="30">
        <v>0</v>
      </c>
      <c r="AX14" s="14" t="str">
        <f>IF(SUM(D834:E834)&gt;0,"Please enter valid speciality codes","")</f>
        <v/>
      </c>
      <c r="AY14" s="1" t="s">
        <v>108</v>
      </c>
      <c r="BB14" s="30"/>
      <c r="BC14" s="30"/>
      <c r="BD14" s="30"/>
      <c r="BE14" s="30"/>
      <c r="BF14" s="30"/>
      <c r="BG14" s="48" t="str">
        <f>IF(Q215=1,"No Site Selected","")</f>
        <v/>
      </c>
      <c r="BH14" s="48" t="str">
        <f>IF(R215=1,"No Ward Name","")</f>
        <v/>
      </c>
      <c r="BI14" s="49" t="s">
        <v>106</v>
      </c>
      <c r="BJ14" s="50"/>
      <c r="BK14" s="50"/>
      <c r="BM14" s="48" t="str">
        <f>IF(C215=1,"Incorrect Ward Name","")</f>
        <v/>
      </c>
      <c r="BR14" t="str">
        <f t="shared" si="0"/>
        <v>NLXHOMELINK &amp; COMMUNITY OPTIONS</v>
      </c>
      <c r="BS14" s="11" t="s">
        <v>109</v>
      </c>
      <c r="BT14" s="11" t="s">
        <v>110</v>
      </c>
      <c r="BU14" s="11" t="s">
        <v>109</v>
      </c>
      <c r="BV14" s="11" t="s">
        <v>110</v>
      </c>
      <c r="BW14" s="11" t="s">
        <v>50</v>
      </c>
      <c r="BX14" s="11"/>
      <c r="BY14" s="51"/>
      <c r="BZ14" t="s">
        <v>63</v>
      </c>
      <c r="CA14" s="13" t="s">
        <v>111</v>
      </c>
      <c r="CB14" s="12" t="s">
        <v>102</v>
      </c>
      <c r="CC14" s="12"/>
      <c r="CD14" s="12" t="s">
        <v>112</v>
      </c>
      <c r="CE14" s="12">
        <v>6283</v>
      </c>
      <c r="CF14" s="12" t="s">
        <v>113</v>
      </c>
      <c r="CG14" s="12">
        <v>6312</v>
      </c>
      <c r="CH14" s="12" t="s">
        <v>114</v>
      </c>
      <c r="CI14" s="12" t="s">
        <v>115</v>
      </c>
      <c r="CJ14" s="12" t="s">
        <v>116</v>
      </c>
      <c r="CK14" s="12"/>
      <c r="CL14" s="12" t="s">
        <v>117</v>
      </c>
      <c r="CM14" s="12" t="s">
        <v>118</v>
      </c>
    </row>
    <row r="15" spans="1:91" ht="14.45" customHeight="1">
      <c r="A15" s="37" t="str">
        <f>IF(Q216=1,"No Site Selected",IF(R216=1,"No Ward Name",""))</f>
        <v/>
      </c>
      <c r="B15" s="38">
        <v>2</v>
      </c>
      <c r="C15" s="38"/>
      <c r="D15" s="39" t="str">
        <f t="shared" ref="D15:D77" si="1">IF(ISNA(VLOOKUP($E$5&amp;E15,$BR:$BS,2,FALSE)),"",VLOOKUP($E$5&amp;E15,$BR:$BS,2,FALSE))</f>
        <v>RWG02</v>
      </c>
      <c r="E15" s="40" t="s">
        <v>102</v>
      </c>
      <c r="F15" s="41" t="s">
        <v>119</v>
      </c>
      <c r="G15" s="42" t="s">
        <v>104</v>
      </c>
      <c r="H15" s="52"/>
      <c r="I15" s="53">
        <v>1069.5</v>
      </c>
      <c r="J15" s="53">
        <v>851</v>
      </c>
      <c r="K15" s="41">
        <v>690</v>
      </c>
      <c r="L15" s="41">
        <v>609.5</v>
      </c>
      <c r="M15" s="45">
        <v>0</v>
      </c>
      <c r="N15" s="45">
        <v>0</v>
      </c>
      <c r="O15" s="45">
        <v>0</v>
      </c>
      <c r="P15" s="45">
        <v>0</v>
      </c>
      <c r="Q15" s="54">
        <v>1069.5</v>
      </c>
      <c r="R15" s="54">
        <v>770.5</v>
      </c>
      <c r="S15" s="55">
        <v>690</v>
      </c>
      <c r="T15" s="56">
        <v>563.5</v>
      </c>
      <c r="U15" s="45">
        <v>0</v>
      </c>
      <c r="V15" s="45">
        <v>0</v>
      </c>
      <c r="W15" s="45">
        <v>0</v>
      </c>
      <c r="X15" s="45">
        <v>0</v>
      </c>
      <c r="Y15" s="55"/>
      <c r="Z15" s="55"/>
      <c r="AA15" s="55"/>
      <c r="AB15" s="55"/>
      <c r="AC15" s="45">
        <v>305</v>
      </c>
      <c r="AD15" s="46">
        <f t="shared" ref="AD15:AD45" si="2">(J15+R15)/AC15</f>
        <v>5.3163934426229504</v>
      </c>
      <c r="AE15" s="46">
        <f t="shared" ref="AE15:AE45" si="3">(L15+T15)/AC15</f>
        <v>3.8459016393442624</v>
      </c>
      <c r="AF15" s="46">
        <f t="shared" ref="AF15:AF45" si="4">(N15+V15)/AC15</f>
        <v>0</v>
      </c>
      <c r="AG15" s="46">
        <f t="shared" ref="AG15:AG45" si="5">(P15+X15)/AC15</f>
        <v>0</v>
      </c>
      <c r="AH15" s="46">
        <f t="shared" ref="AH15:AH45" si="6">Z15/AC15</f>
        <v>0</v>
      </c>
      <c r="AI15" s="46">
        <f t="shared" ref="AI15:AI45" si="7">AB15/AC15</f>
        <v>0</v>
      </c>
      <c r="AJ15" s="46">
        <f t="shared" ref="AJ15:AJ45" si="8">(J15+L15+N15+P15+R15+T15+V15+X15+Z15+AB15)/AC15</f>
        <v>9.1622950819672138</v>
      </c>
      <c r="AK15" s="47">
        <f t="shared" ref="AK15:AK45" si="9">J15/I15</f>
        <v>0.79569892473118276</v>
      </c>
      <c r="AL15" s="47">
        <f t="shared" ref="AL15:AL45" si="10">L15/K15</f>
        <v>0.8833333333333333</v>
      </c>
      <c r="AM15" s="47" t="str">
        <f t="shared" ref="AM15:AM45" si="11">IFERROR(N15/M15,"-")</f>
        <v>-</v>
      </c>
      <c r="AN15" s="47" t="str">
        <f t="shared" ref="AN15:AN45" si="12">IFERROR(P15/O15,"-")</f>
        <v>-</v>
      </c>
      <c r="AO15" s="47">
        <f t="shared" ref="AO15:AO45" si="13">R15/Q15</f>
        <v>0.72043010752688175</v>
      </c>
      <c r="AP15" s="47">
        <f t="shared" ref="AP15:AP45" si="14">T15/S15</f>
        <v>0.81666666666666665</v>
      </c>
      <c r="AQ15" s="47" t="str">
        <f t="shared" ref="AQ15:AQ45" si="15">IFERROR(V15/U15,"-")</f>
        <v>-</v>
      </c>
      <c r="AR15" s="47" t="str">
        <f t="shared" ref="AR15:AR45" si="16">IFERROR(X15/W15,"-")</f>
        <v>-</v>
      </c>
      <c r="AS15" s="47" t="s">
        <v>106</v>
      </c>
      <c r="AT15" s="47" t="s">
        <v>106</v>
      </c>
      <c r="AU15" s="12"/>
      <c r="AV15" s="30" t="s">
        <v>120</v>
      </c>
      <c r="AW15" s="30">
        <v>0</v>
      </c>
      <c r="AX15" s="14" t="str">
        <f>IF(SUM(J625)&gt;0,"AHP Data entered but not required","")</f>
        <v/>
      </c>
      <c r="BB15" s="30"/>
      <c r="BC15" s="30"/>
      <c r="BD15" s="30"/>
      <c r="BE15" s="30"/>
      <c r="BF15" s="30"/>
      <c r="BG15" s="48" t="str">
        <f t="shared" ref="BG15:BG78" si="17">IF(Q216=1,"No Site Selected","")</f>
        <v/>
      </c>
      <c r="BH15" s="48" t="str">
        <f t="shared" ref="BH15:BH78" si="18">IF(R216=1,"No Ward Name","")</f>
        <v/>
      </c>
      <c r="BI15" s="49" t="s">
        <v>106</v>
      </c>
      <c r="BJ15" s="50"/>
      <c r="BK15" s="50"/>
      <c r="BM15" s="48" t="str">
        <f t="shared" ref="BM15:BM78" si="19">IF(C216=1,"Incorrect Ward Name","")</f>
        <v/>
      </c>
      <c r="BR15" t="str">
        <f t="shared" si="0"/>
        <v>NLXMELKSHAM COMMUNITY HOSPITAL</v>
      </c>
      <c r="BS15" s="11" t="s">
        <v>121</v>
      </c>
      <c r="BT15" s="11" t="s">
        <v>122</v>
      </c>
      <c r="BU15" s="11" t="s">
        <v>121</v>
      </c>
      <c r="BV15" s="11" t="s">
        <v>122</v>
      </c>
      <c r="BW15" s="11" t="s">
        <v>50</v>
      </c>
      <c r="BX15" s="11"/>
      <c r="BZ15" t="s">
        <v>63</v>
      </c>
      <c r="CA15" s="13" t="s">
        <v>123</v>
      </c>
      <c r="CB15" s="12" t="s">
        <v>102</v>
      </c>
      <c r="CC15" s="12"/>
      <c r="CD15" s="12" t="s">
        <v>112</v>
      </c>
      <c r="CE15" s="12">
        <v>6283</v>
      </c>
      <c r="CF15" s="12" t="s">
        <v>113</v>
      </c>
      <c r="CG15" s="12">
        <v>6312</v>
      </c>
      <c r="CH15" s="12" t="s">
        <v>114</v>
      </c>
      <c r="CI15" s="12" t="s">
        <v>115</v>
      </c>
      <c r="CJ15" s="12" t="s">
        <v>116</v>
      </c>
      <c r="CK15" s="12"/>
      <c r="CL15" s="12" t="s">
        <v>117</v>
      </c>
      <c r="CM15" s="12" t="s">
        <v>118</v>
      </c>
    </row>
    <row r="16" spans="1:91" ht="14.45" customHeight="1">
      <c r="A16" s="37" t="str">
        <f>IF(Q217=1,"No Site Selected",IF(R217=1,"No Ward Name",""))</f>
        <v/>
      </c>
      <c r="B16" s="38">
        <v>2</v>
      </c>
      <c r="C16" s="38"/>
      <c r="D16" s="39" t="str">
        <f t="shared" si="1"/>
        <v>RWG02</v>
      </c>
      <c r="E16" s="40" t="s">
        <v>102</v>
      </c>
      <c r="F16" s="41" t="s">
        <v>124</v>
      </c>
      <c r="G16" s="42" t="s">
        <v>104</v>
      </c>
      <c r="H16" s="52"/>
      <c r="I16" s="44">
        <v>1039.5</v>
      </c>
      <c r="J16" s="54">
        <v>956.75</v>
      </c>
      <c r="K16" s="56">
        <v>713</v>
      </c>
      <c r="L16" s="56">
        <v>773.75</v>
      </c>
      <c r="M16" s="45">
        <v>0</v>
      </c>
      <c r="N16" s="45">
        <v>0</v>
      </c>
      <c r="O16" s="45">
        <v>0</v>
      </c>
      <c r="P16" s="45">
        <v>0</v>
      </c>
      <c r="Q16" s="54">
        <v>1046.5</v>
      </c>
      <c r="R16" s="54">
        <v>975</v>
      </c>
      <c r="S16" s="55">
        <v>713</v>
      </c>
      <c r="T16" s="56">
        <v>789.5</v>
      </c>
      <c r="U16" s="45">
        <v>0</v>
      </c>
      <c r="V16" s="45">
        <v>0</v>
      </c>
      <c r="W16" s="45">
        <v>0</v>
      </c>
      <c r="X16" s="45">
        <v>0</v>
      </c>
      <c r="Y16" s="55"/>
      <c r="Z16" s="55"/>
      <c r="AA16" s="55"/>
      <c r="AB16" s="55"/>
      <c r="AC16" s="45">
        <v>326</v>
      </c>
      <c r="AD16" s="46">
        <f t="shared" si="2"/>
        <v>5.9256134969325149</v>
      </c>
      <c r="AE16" s="46">
        <f t="shared" si="3"/>
        <v>4.7952453987730062</v>
      </c>
      <c r="AF16" s="46">
        <f t="shared" si="4"/>
        <v>0</v>
      </c>
      <c r="AG16" s="46">
        <f t="shared" si="5"/>
        <v>0</v>
      </c>
      <c r="AH16" s="46">
        <f t="shared" si="6"/>
        <v>0</v>
      </c>
      <c r="AI16" s="46">
        <f t="shared" si="7"/>
        <v>0</v>
      </c>
      <c r="AJ16" s="46">
        <f t="shared" si="8"/>
        <v>10.720858895705522</v>
      </c>
      <c r="AK16" s="47">
        <f t="shared" si="9"/>
        <v>0.92039442039442043</v>
      </c>
      <c r="AL16" s="47">
        <f t="shared" si="10"/>
        <v>1.085203366058906</v>
      </c>
      <c r="AM16" s="47" t="str">
        <f t="shared" si="11"/>
        <v>-</v>
      </c>
      <c r="AN16" s="47" t="str">
        <f t="shared" si="12"/>
        <v>-</v>
      </c>
      <c r="AO16" s="47">
        <f t="shared" si="13"/>
        <v>0.93167701863354035</v>
      </c>
      <c r="AP16" s="47">
        <f t="shared" si="14"/>
        <v>1.1072931276297335</v>
      </c>
      <c r="AQ16" s="47" t="str">
        <f t="shared" si="15"/>
        <v>-</v>
      </c>
      <c r="AR16" s="47" t="str">
        <f t="shared" si="16"/>
        <v>-</v>
      </c>
      <c r="AS16" s="47" t="s">
        <v>106</v>
      </c>
      <c r="AT16" s="47" t="s">
        <v>106</v>
      </c>
      <c r="AU16" s="12"/>
      <c r="AV16" s="57" t="s">
        <v>125</v>
      </c>
      <c r="AW16" s="30">
        <v>0</v>
      </c>
      <c r="AX16" s="58" t="str">
        <f>IF(BI214&gt;0,"Do not enter carriage returns in the ward names field","")</f>
        <v/>
      </c>
      <c r="BB16" s="30"/>
      <c r="BC16" s="30"/>
      <c r="BD16" s="30"/>
      <c r="BE16" s="30"/>
      <c r="BF16" s="30"/>
      <c r="BG16" s="48" t="str">
        <f t="shared" si="17"/>
        <v/>
      </c>
      <c r="BH16" s="48" t="str">
        <f t="shared" si="18"/>
        <v/>
      </c>
      <c r="BI16" s="49" t="s">
        <v>106</v>
      </c>
      <c r="BJ16" s="50"/>
      <c r="BK16" s="50"/>
      <c r="BM16" s="48" t="str">
        <f t="shared" si="19"/>
        <v/>
      </c>
      <c r="BR16" t="str">
        <f t="shared" si="0"/>
        <v>NLXPAULTON MEMORIAL HOSPITAL</v>
      </c>
      <c r="BS16" s="11" t="s">
        <v>126</v>
      </c>
      <c r="BT16" s="11" t="s">
        <v>127</v>
      </c>
      <c r="BU16" s="11" t="s">
        <v>126</v>
      </c>
      <c r="BV16" s="11" t="s">
        <v>127</v>
      </c>
      <c r="BW16" s="11" t="s">
        <v>50</v>
      </c>
      <c r="BX16" s="11"/>
      <c r="BZ16" t="s">
        <v>63</v>
      </c>
      <c r="CA16" s="13" t="s">
        <v>128</v>
      </c>
      <c r="CB16" s="12" t="s">
        <v>102</v>
      </c>
      <c r="CC16" s="12"/>
      <c r="CD16" s="12" t="s">
        <v>112</v>
      </c>
      <c r="CE16" s="12">
        <v>6283</v>
      </c>
      <c r="CF16" s="12" t="s">
        <v>113</v>
      </c>
      <c r="CG16" s="12">
        <v>6312</v>
      </c>
      <c r="CH16" s="12" t="s">
        <v>114</v>
      </c>
      <c r="CI16" s="12" t="s">
        <v>115</v>
      </c>
      <c r="CJ16" s="12" t="s">
        <v>116</v>
      </c>
      <c r="CK16" s="12"/>
      <c r="CL16" s="12" t="s">
        <v>117</v>
      </c>
      <c r="CM16" s="12" t="s">
        <v>118</v>
      </c>
    </row>
    <row r="17" spans="1:91" ht="30">
      <c r="A17" s="37" t="str">
        <f t="shared" ref="A17:A80" si="20">IF(Q218=1,"No Site Selected",IF(R218=1,"No Ward Name",""))</f>
        <v/>
      </c>
      <c r="B17" s="38">
        <v>2</v>
      </c>
      <c r="C17" s="38"/>
      <c r="D17" s="59" t="str">
        <f t="shared" si="1"/>
        <v>RWG02</v>
      </c>
      <c r="E17" s="40" t="s">
        <v>102</v>
      </c>
      <c r="F17" s="41" t="s">
        <v>129</v>
      </c>
      <c r="G17" s="42" t="s">
        <v>104</v>
      </c>
      <c r="H17" s="52"/>
      <c r="I17" s="44">
        <v>1046.5</v>
      </c>
      <c r="J17" s="54">
        <v>736</v>
      </c>
      <c r="K17" s="56">
        <v>713</v>
      </c>
      <c r="L17" s="56">
        <v>421.25</v>
      </c>
      <c r="M17" s="45">
        <v>0</v>
      </c>
      <c r="N17" s="45">
        <v>0</v>
      </c>
      <c r="O17" s="45">
        <v>0</v>
      </c>
      <c r="P17" s="45">
        <v>0</v>
      </c>
      <c r="Q17" s="54">
        <v>1035.5</v>
      </c>
      <c r="R17" s="54">
        <v>657.25</v>
      </c>
      <c r="S17" s="55">
        <v>713</v>
      </c>
      <c r="T17" s="56">
        <v>425.5</v>
      </c>
      <c r="U17" s="45">
        <v>0</v>
      </c>
      <c r="V17" s="45">
        <v>0</v>
      </c>
      <c r="W17" s="45">
        <v>0</v>
      </c>
      <c r="X17" s="45">
        <v>0</v>
      </c>
      <c r="Y17" s="55"/>
      <c r="Z17" s="55"/>
      <c r="AA17" s="55"/>
      <c r="AB17" s="55"/>
      <c r="AC17" s="45">
        <v>199</v>
      </c>
      <c r="AD17" s="46">
        <f t="shared" si="2"/>
        <v>7.0012562814070352</v>
      </c>
      <c r="AE17" s="46">
        <f t="shared" si="3"/>
        <v>4.2550251256281406</v>
      </c>
      <c r="AF17" s="46">
        <f t="shared" si="4"/>
        <v>0</v>
      </c>
      <c r="AG17" s="46">
        <f t="shared" si="5"/>
        <v>0</v>
      </c>
      <c r="AH17" s="46">
        <f t="shared" si="6"/>
        <v>0</v>
      </c>
      <c r="AI17" s="46">
        <f t="shared" si="7"/>
        <v>0</v>
      </c>
      <c r="AJ17" s="46">
        <f t="shared" si="8"/>
        <v>11.256281407035177</v>
      </c>
      <c r="AK17" s="47">
        <f t="shared" si="9"/>
        <v>0.70329670329670335</v>
      </c>
      <c r="AL17" s="47">
        <f t="shared" si="10"/>
        <v>0.59081346423562409</v>
      </c>
      <c r="AM17" s="47" t="str">
        <f t="shared" si="11"/>
        <v>-</v>
      </c>
      <c r="AN17" s="47" t="str">
        <f t="shared" si="12"/>
        <v>-</v>
      </c>
      <c r="AO17" s="47">
        <f t="shared" si="13"/>
        <v>0.63471752776436507</v>
      </c>
      <c r="AP17" s="47">
        <f t="shared" si="14"/>
        <v>0.59677419354838712</v>
      </c>
      <c r="AQ17" s="47" t="str">
        <f t="shared" si="15"/>
        <v>-</v>
      </c>
      <c r="AR17" s="47" t="str">
        <f t="shared" si="16"/>
        <v>-</v>
      </c>
      <c r="AS17" s="47" t="s">
        <v>106</v>
      </c>
      <c r="AT17" s="47" t="s">
        <v>106</v>
      </c>
      <c r="AU17" s="12"/>
      <c r="AV17" s="30" t="s">
        <v>130</v>
      </c>
      <c r="AW17" s="30">
        <v>0</v>
      </c>
      <c r="AX17" s="58"/>
      <c r="BB17" s="30"/>
      <c r="BC17" s="30"/>
      <c r="BD17" s="30"/>
      <c r="BE17" s="30"/>
      <c r="BF17" s="30"/>
      <c r="BG17" s="48" t="str">
        <f t="shared" si="17"/>
        <v/>
      </c>
      <c r="BH17" s="48" t="str">
        <f t="shared" si="18"/>
        <v/>
      </c>
      <c r="BI17" s="49" t="s">
        <v>106</v>
      </c>
      <c r="BJ17" s="50"/>
      <c r="BK17" s="50"/>
      <c r="BM17" s="48" t="str">
        <f t="shared" si="19"/>
        <v/>
      </c>
      <c r="BR17" t="str">
        <f t="shared" si="0"/>
        <v>NLXST MARTINS HOSPITAL</v>
      </c>
      <c r="BS17" s="11" t="s">
        <v>131</v>
      </c>
      <c r="BT17" s="11" t="s">
        <v>132</v>
      </c>
      <c r="BU17" s="11" t="s">
        <v>131</v>
      </c>
      <c r="BV17" s="11" t="s">
        <v>132</v>
      </c>
      <c r="BW17" s="11" t="s">
        <v>50</v>
      </c>
      <c r="BX17" s="11"/>
      <c r="BY17" s="12" t="s">
        <v>133</v>
      </c>
      <c r="BZ17" t="s">
        <v>134</v>
      </c>
      <c r="CA17" s="13" t="s">
        <v>135</v>
      </c>
      <c r="CB17" s="12" t="s">
        <v>102</v>
      </c>
      <c r="CC17" s="12"/>
      <c r="CD17" s="12" t="s">
        <v>112</v>
      </c>
      <c r="CE17" s="12">
        <v>6283</v>
      </c>
      <c r="CF17" s="12" t="s">
        <v>113</v>
      </c>
      <c r="CG17" s="12">
        <v>6312</v>
      </c>
      <c r="CH17" s="12" t="s">
        <v>114</v>
      </c>
      <c r="CI17" s="12" t="s">
        <v>115</v>
      </c>
      <c r="CJ17" s="12" t="s">
        <v>116</v>
      </c>
      <c r="CK17" s="12"/>
      <c r="CL17" s="12" t="s">
        <v>117</v>
      </c>
      <c r="CM17" s="12" t="s">
        <v>118</v>
      </c>
    </row>
    <row r="18" spans="1:91" ht="30">
      <c r="A18" s="37" t="str">
        <f t="shared" si="20"/>
        <v/>
      </c>
      <c r="B18" s="38">
        <v>2</v>
      </c>
      <c r="C18" s="38"/>
      <c r="D18" s="59" t="str">
        <f t="shared" si="1"/>
        <v>RWG02</v>
      </c>
      <c r="E18" s="40" t="s">
        <v>102</v>
      </c>
      <c r="F18" s="41" t="s">
        <v>136</v>
      </c>
      <c r="G18" s="42" t="s">
        <v>104</v>
      </c>
      <c r="H18" s="52"/>
      <c r="I18" s="44">
        <v>2184.4166666666702</v>
      </c>
      <c r="J18" s="54">
        <v>1768.75</v>
      </c>
      <c r="K18" s="54">
        <v>2495.5</v>
      </c>
      <c r="L18" s="54">
        <v>2450.3333333333335</v>
      </c>
      <c r="M18" s="45">
        <v>0</v>
      </c>
      <c r="N18" s="45">
        <v>0</v>
      </c>
      <c r="O18" s="45">
        <v>0</v>
      </c>
      <c r="P18" s="45">
        <v>0</v>
      </c>
      <c r="Q18" s="54">
        <v>2138</v>
      </c>
      <c r="R18" s="54">
        <v>1724</v>
      </c>
      <c r="S18" s="60">
        <v>1183.5</v>
      </c>
      <c r="T18" s="54">
        <v>1517</v>
      </c>
      <c r="U18" s="45">
        <v>0</v>
      </c>
      <c r="V18" s="45">
        <v>0</v>
      </c>
      <c r="W18" s="45">
        <v>0</v>
      </c>
      <c r="X18" s="45">
        <v>0</v>
      </c>
      <c r="Y18" s="55"/>
      <c r="Z18" s="55"/>
      <c r="AA18" s="55"/>
      <c r="AB18" s="55"/>
      <c r="AC18" s="45">
        <v>852</v>
      </c>
      <c r="AD18" s="46">
        <f t="shared" si="2"/>
        <v>4.0994718309859151</v>
      </c>
      <c r="AE18" s="46">
        <f t="shared" si="3"/>
        <v>4.6564945226917063</v>
      </c>
      <c r="AF18" s="46">
        <f t="shared" si="4"/>
        <v>0</v>
      </c>
      <c r="AG18" s="46">
        <f t="shared" si="5"/>
        <v>0</v>
      </c>
      <c r="AH18" s="46">
        <f t="shared" si="6"/>
        <v>0</v>
      </c>
      <c r="AI18" s="46">
        <f t="shared" si="7"/>
        <v>0</v>
      </c>
      <c r="AJ18" s="46">
        <f t="shared" si="8"/>
        <v>8.7559663536776213</v>
      </c>
      <c r="AK18" s="47">
        <f t="shared" si="9"/>
        <v>0.80971273795444876</v>
      </c>
      <c r="AL18" s="47">
        <f t="shared" si="10"/>
        <v>0.98190075469177862</v>
      </c>
      <c r="AM18" s="47" t="str">
        <f t="shared" si="11"/>
        <v>-</v>
      </c>
      <c r="AN18" s="47" t="str">
        <f t="shared" si="12"/>
        <v>-</v>
      </c>
      <c r="AO18" s="47">
        <f t="shared" si="13"/>
        <v>0.80636108512628624</v>
      </c>
      <c r="AP18" s="47">
        <f t="shared" si="14"/>
        <v>1.2817912970004224</v>
      </c>
      <c r="AQ18" s="47" t="str">
        <f t="shared" si="15"/>
        <v>-</v>
      </c>
      <c r="AR18" s="47" t="str">
        <f t="shared" si="16"/>
        <v>-</v>
      </c>
      <c r="AS18" s="47" t="s">
        <v>106</v>
      </c>
      <c r="AT18" s="47" t="s">
        <v>106</v>
      </c>
      <c r="AU18" s="12"/>
      <c r="AV18" s="30" t="s">
        <v>137</v>
      </c>
      <c r="AW18" s="30">
        <v>0</v>
      </c>
      <c r="BB18" s="30"/>
      <c r="BC18" s="30"/>
      <c r="BD18" s="30"/>
      <c r="BE18" s="30"/>
      <c r="BF18" s="30"/>
      <c r="BG18" s="48" t="str">
        <f t="shared" si="17"/>
        <v/>
      </c>
      <c r="BH18" s="48" t="str">
        <f t="shared" si="18"/>
        <v/>
      </c>
      <c r="BI18" s="49" t="s">
        <v>106</v>
      </c>
      <c r="BJ18" s="50"/>
      <c r="BK18" s="50"/>
      <c r="BM18" s="48" t="str">
        <f t="shared" si="19"/>
        <v/>
      </c>
      <c r="BR18" t="str">
        <f t="shared" si="0"/>
        <v>NLXTHORNBURY HOSPITAL</v>
      </c>
      <c r="BS18" s="11" t="s">
        <v>138</v>
      </c>
      <c r="BT18" s="11" t="s">
        <v>139</v>
      </c>
      <c r="BU18" s="11" t="s">
        <v>138</v>
      </c>
      <c r="BV18" s="11" t="s">
        <v>139</v>
      </c>
      <c r="BW18" s="11" t="s">
        <v>50</v>
      </c>
      <c r="BX18" s="11"/>
      <c r="BY18" s="12" t="s">
        <v>140</v>
      </c>
      <c r="BZ18" t="s">
        <v>134</v>
      </c>
      <c r="CA18" s="13" t="s">
        <v>141</v>
      </c>
      <c r="CB18" s="12" t="s">
        <v>102</v>
      </c>
      <c r="CC18" s="12"/>
      <c r="CD18" s="12" t="s">
        <v>112</v>
      </c>
      <c r="CE18" s="12">
        <v>6283</v>
      </c>
      <c r="CF18" s="12" t="s">
        <v>113</v>
      </c>
      <c r="CG18" s="12">
        <v>6312</v>
      </c>
      <c r="CH18" s="12" t="s">
        <v>114</v>
      </c>
      <c r="CI18" s="12" t="s">
        <v>115</v>
      </c>
      <c r="CJ18" s="12" t="s">
        <v>116</v>
      </c>
      <c r="CK18" s="12"/>
      <c r="CL18" s="12" t="s">
        <v>117</v>
      </c>
      <c r="CM18" s="12" t="s">
        <v>118</v>
      </c>
    </row>
    <row r="19" spans="1:91" ht="15">
      <c r="A19" s="37" t="str">
        <f t="shared" si="20"/>
        <v/>
      </c>
      <c r="B19" s="38">
        <v>2</v>
      </c>
      <c r="C19" s="38"/>
      <c r="D19" s="59" t="str">
        <f t="shared" si="1"/>
        <v>RWG02</v>
      </c>
      <c r="E19" s="40" t="s">
        <v>102</v>
      </c>
      <c r="F19" s="41" t="s">
        <v>142</v>
      </c>
      <c r="G19" s="42" t="s">
        <v>143</v>
      </c>
      <c r="H19" s="52"/>
      <c r="I19" s="45">
        <v>1959</v>
      </c>
      <c r="J19" s="54">
        <v>1789</v>
      </c>
      <c r="K19" s="54">
        <v>2124</v>
      </c>
      <c r="L19" s="54">
        <v>1686</v>
      </c>
      <c r="M19" s="45">
        <v>0</v>
      </c>
      <c r="N19" s="45">
        <v>0</v>
      </c>
      <c r="O19" s="45">
        <v>0</v>
      </c>
      <c r="P19" s="45">
        <v>0</v>
      </c>
      <c r="Q19" s="54">
        <v>2163.25</v>
      </c>
      <c r="R19" s="54">
        <v>1769</v>
      </c>
      <c r="S19" s="55">
        <v>1778.5</v>
      </c>
      <c r="T19" s="56">
        <v>1455</v>
      </c>
      <c r="U19" s="45">
        <v>0</v>
      </c>
      <c r="V19" s="62">
        <v>0</v>
      </c>
      <c r="W19" s="62">
        <v>0</v>
      </c>
      <c r="X19" s="62">
        <v>0</v>
      </c>
      <c r="Y19" s="55"/>
      <c r="Z19" s="55"/>
      <c r="AA19" s="55"/>
      <c r="AB19" s="55"/>
      <c r="AC19" s="45">
        <v>363</v>
      </c>
      <c r="AD19" s="46">
        <f t="shared" si="2"/>
        <v>9.8016528925619841</v>
      </c>
      <c r="AE19" s="46">
        <f t="shared" si="3"/>
        <v>8.6528925619834709</v>
      </c>
      <c r="AF19" s="46">
        <f t="shared" si="4"/>
        <v>0</v>
      </c>
      <c r="AG19" s="46">
        <f t="shared" si="5"/>
        <v>0</v>
      </c>
      <c r="AH19" s="46">
        <f t="shared" si="6"/>
        <v>0</v>
      </c>
      <c r="AI19" s="46">
        <f t="shared" si="7"/>
        <v>0</v>
      </c>
      <c r="AJ19" s="46">
        <f t="shared" si="8"/>
        <v>18.454545454545453</v>
      </c>
      <c r="AK19" s="47">
        <f t="shared" si="9"/>
        <v>0.91322103113833586</v>
      </c>
      <c r="AL19" s="47">
        <f t="shared" si="10"/>
        <v>0.79378531073446323</v>
      </c>
      <c r="AM19" s="47" t="str">
        <f t="shared" si="11"/>
        <v>-</v>
      </c>
      <c r="AN19" s="47" t="str">
        <f t="shared" si="12"/>
        <v>-</v>
      </c>
      <c r="AO19" s="47">
        <f t="shared" si="13"/>
        <v>0.81775106899341266</v>
      </c>
      <c r="AP19" s="47">
        <f t="shared" si="14"/>
        <v>0.81810514478493113</v>
      </c>
      <c r="AQ19" s="47" t="str">
        <f t="shared" si="15"/>
        <v>-</v>
      </c>
      <c r="AR19" s="47" t="str">
        <f t="shared" si="16"/>
        <v>-</v>
      </c>
      <c r="AS19" s="47" t="s">
        <v>106</v>
      </c>
      <c r="AT19" s="47" t="s">
        <v>106</v>
      </c>
      <c r="AU19" s="12"/>
      <c r="AV19" s="30" t="s">
        <v>144</v>
      </c>
      <c r="AW19" s="30">
        <v>0</v>
      </c>
      <c r="AX19" s="58"/>
      <c r="BB19" s="30"/>
      <c r="BC19" s="30"/>
      <c r="BD19" s="30"/>
      <c r="BE19" s="30"/>
      <c r="BF19" s="30"/>
      <c r="BG19" s="48" t="str">
        <f t="shared" si="17"/>
        <v/>
      </c>
      <c r="BH19" s="48" t="str">
        <f t="shared" si="18"/>
        <v/>
      </c>
      <c r="BI19" s="49" t="s">
        <v>106</v>
      </c>
      <c r="BJ19" s="50"/>
      <c r="BK19" s="50"/>
      <c r="BM19" s="48" t="str">
        <f t="shared" si="19"/>
        <v/>
      </c>
      <c r="BR19" t="str">
        <f t="shared" si="0"/>
        <v>NLXTROWBRIDGE COMMUNITY HOSPITAL</v>
      </c>
      <c r="BS19" s="11" t="s">
        <v>145</v>
      </c>
      <c r="BT19" s="11" t="s">
        <v>146</v>
      </c>
      <c r="BU19" s="11" t="s">
        <v>145</v>
      </c>
      <c r="BV19" s="11" t="s">
        <v>146</v>
      </c>
      <c r="BW19" s="11" t="s">
        <v>50</v>
      </c>
      <c r="BX19" s="11"/>
      <c r="BZ19" t="s">
        <v>134</v>
      </c>
      <c r="CA19" s="13" t="s">
        <v>147</v>
      </c>
      <c r="CB19" s="12" t="s">
        <v>102</v>
      </c>
      <c r="CC19" s="12"/>
      <c r="CD19" s="12" t="s">
        <v>112</v>
      </c>
      <c r="CE19" s="12">
        <v>6283</v>
      </c>
      <c r="CF19" s="12" t="s">
        <v>113</v>
      </c>
      <c r="CG19" s="12">
        <v>6312</v>
      </c>
      <c r="CH19" s="12" t="s">
        <v>114</v>
      </c>
      <c r="CI19" s="12" t="s">
        <v>115</v>
      </c>
      <c r="CJ19" s="12" t="s">
        <v>116</v>
      </c>
      <c r="CK19" s="12"/>
      <c r="CL19" s="12" t="s">
        <v>117</v>
      </c>
      <c r="CM19" s="12" t="s">
        <v>118</v>
      </c>
    </row>
    <row r="20" spans="1:91" ht="15">
      <c r="A20" s="37" t="str">
        <f t="shared" si="20"/>
        <v/>
      </c>
      <c r="B20" s="38">
        <v>2</v>
      </c>
      <c r="C20" s="38"/>
      <c r="D20" s="59" t="str">
        <f t="shared" si="1"/>
        <v>RWG02</v>
      </c>
      <c r="E20" s="40" t="s">
        <v>102</v>
      </c>
      <c r="F20" s="41" t="s">
        <v>148</v>
      </c>
      <c r="G20" s="42" t="s">
        <v>149</v>
      </c>
      <c r="H20" s="52"/>
      <c r="I20" s="44">
        <v>2324.6833333333302</v>
      </c>
      <c r="J20" s="54">
        <v>2158.6666666666665</v>
      </c>
      <c r="K20" s="54">
        <v>1438.25</v>
      </c>
      <c r="L20" s="54">
        <v>1337.42</v>
      </c>
      <c r="M20" s="56">
        <v>0</v>
      </c>
      <c r="N20" s="56">
        <v>0</v>
      </c>
      <c r="O20" s="56">
        <v>0</v>
      </c>
      <c r="P20" s="56">
        <v>57.5</v>
      </c>
      <c r="Q20" s="54">
        <v>2094.75</v>
      </c>
      <c r="R20" s="54">
        <v>1864.75</v>
      </c>
      <c r="S20" s="60">
        <v>1426</v>
      </c>
      <c r="T20" s="54">
        <v>1398.75</v>
      </c>
      <c r="U20" s="56">
        <v>0</v>
      </c>
      <c r="V20" s="55">
        <v>0</v>
      </c>
      <c r="W20" s="55">
        <v>0</v>
      </c>
      <c r="X20" s="55">
        <v>34.5</v>
      </c>
      <c r="Y20" s="55"/>
      <c r="Z20" s="55"/>
      <c r="AA20" s="55"/>
      <c r="AB20" s="55"/>
      <c r="AC20" s="45">
        <v>795</v>
      </c>
      <c r="AD20" s="46">
        <f t="shared" si="2"/>
        <v>5.0609014675052411</v>
      </c>
      <c r="AE20" s="46">
        <f t="shared" si="3"/>
        <v>3.4417232704402516</v>
      </c>
      <c r="AF20" s="46">
        <f t="shared" si="4"/>
        <v>0</v>
      </c>
      <c r="AG20" s="46">
        <f t="shared" si="5"/>
        <v>0.11572327044025157</v>
      </c>
      <c r="AH20" s="46">
        <f t="shared" si="6"/>
        <v>0</v>
      </c>
      <c r="AI20" s="46">
        <f t="shared" si="7"/>
        <v>0</v>
      </c>
      <c r="AJ20" s="46">
        <f t="shared" si="8"/>
        <v>8.6183480083857429</v>
      </c>
      <c r="AK20" s="47">
        <f t="shared" si="9"/>
        <v>0.92858525533943814</v>
      </c>
      <c r="AL20" s="47">
        <f t="shared" si="10"/>
        <v>0.92989396836433169</v>
      </c>
      <c r="AM20" s="47" t="str">
        <f t="shared" si="11"/>
        <v>-</v>
      </c>
      <c r="AN20" s="47" t="str">
        <f t="shared" si="12"/>
        <v>-</v>
      </c>
      <c r="AO20" s="47">
        <f t="shared" si="13"/>
        <v>0.89020169471297295</v>
      </c>
      <c r="AP20" s="47">
        <f t="shared" si="14"/>
        <v>0.98089060308555398</v>
      </c>
      <c r="AQ20" s="47" t="str">
        <f t="shared" si="15"/>
        <v>-</v>
      </c>
      <c r="AR20" s="47" t="str">
        <f t="shared" si="16"/>
        <v>-</v>
      </c>
      <c r="AS20" s="47" t="s">
        <v>106</v>
      </c>
      <c r="AT20" s="47" t="s">
        <v>106</v>
      </c>
      <c r="AU20" s="12"/>
      <c r="AV20" s="30" t="s">
        <v>150</v>
      </c>
      <c r="AW20" s="30">
        <v>0</v>
      </c>
      <c r="AX20" s="63"/>
      <c r="BB20" s="30"/>
      <c r="BC20" s="30"/>
      <c r="BD20" s="30"/>
      <c r="BE20" s="30"/>
      <c r="BF20" s="30"/>
      <c r="BG20" s="48" t="str">
        <f t="shared" si="17"/>
        <v/>
      </c>
      <c r="BH20" s="48" t="str">
        <f t="shared" si="18"/>
        <v/>
      </c>
      <c r="BI20" s="49" t="s">
        <v>106</v>
      </c>
      <c r="BJ20" s="50"/>
      <c r="BK20" s="50"/>
      <c r="BM20" s="48" t="str">
        <f t="shared" si="19"/>
        <v/>
      </c>
      <c r="BR20" t="str">
        <f t="shared" si="0"/>
        <v>NQ1ACE (THE CRESCENT, COLCHESTER)</v>
      </c>
      <c r="BS20" s="11" t="s">
        <v>151</v>
      </c>
      <c r="BT20" s="11" t="s">
        <v>152</v>
      </c>
      <c r="BU20" s="11" t="s">
        <v>151</v>
      </c>
      <c r="BV20" s="11" t="s">
        <v>152</v>
      </c>
      <c r="BW20" s="11" t="s">
        <v>153</v>
      </c>
      <c r="BX20" s="11"/>
      <c r="BY20" s="12" t="s">
        <v>112</v>
      </c>
      <c r="BZ20" t="s">
        <v>134</v>
      </c>
      <c r="CA20" s="13" t="s">
        <v>154</v>
      </c>
      <c r="CB20" s="12" t="s">
        <v>102</v>
      </c>
      <c r="CC20" s="12"/>
      <c r="CD20" s="12" t="s">
        <v>112</v>
      </c>
      <c r="CE20" s="12">
        <v>6283</v>
      </c>
      <c r="CF20" s="12" t="s">
        <v>113</v>
      </c>
      <c r="CG20" s="12">
        <v>6312</v>
      </c>
      <c r="CH20" s="12" t="s">
        <v>114</v>
      </c>
      <c r="CI20" s="12" t="s">
        <v>115</v>
      </c>
      <c r="CJ20" s="12" t="s">
        <v>116</v>
      </c>
      <c r="CK20" s="12"/>
      <c r="CL20" s="12" t="s">
        <v>117</v>
      </c>
      <c r="CM20" s="12" t="s">
        <v>118</v>
      </c>
    </row>
    <row r="21" spans="1:91" ht="30">
      <c r="A21" s="37" t="str">
        <f t="shared" si="20"/>
        <v/>
      </c>
      <c r="B21" s="38">
        <v>2</v>
      </c>
      <c r="C21" s="38"/>
      <c r="D21" s="59" t="str">
        <f t="shared" si="1"/>
        <v>RWG02</v>
      </c>
      <c r="E21" s="40" t="s">
        <v>102</v>
      </c>
      <c r="F21" s="41" t="s">
        <v>155</v>
      </c>
      <c r="G21" s="42" t="s">
        <v>156</v>
      </c>
      <c r="H21" s="52"/>
      <c r="I21" s="44">
        <v>1529.3333333333301</v>
      </c>
      <c r="J21" s="54">
        <v>1435.5</v>
      </c>
      <c r="K21" s="54">
        <v>1587</v>
      </c>
      <c r="L21" s="54">
        <v>1260.25</v>
      </c>
      <c r="M21" s="56">
        <v>0</v>
      </c>
      <c r="N21" s="56">
        <v>0</v>
      </c>
      <c r="O21" s="56">
        <v>0</v>
      </c>
      <c r="P21" s="56">
        <v>0</v>
      </c>
      <c r="Q21" s="54">
        <v>1223.25</v>
      </c>
      <c r="R21" s="54">
        <v>1248.75</v>
      </c>
      <c r="S21" s="60">
        <v>1251.5</v>
      </c>
      <c r="T21" s="54">
        <v>975.5</v>
      </c>
      <c r="U21" s="56">
        <v>0</v>
      </c>
      <c r="V21" s="55">
        <v>0</v>
      </c>
      <c r="W21" s="55">
        <v>0</v>
      </c>
      <c r="X21" s="55">
        <v>0</v>
      </c>
      <c r="Y21" s="55"/>
      <c r="Z21" s="55"/>
      <c r="AA21" s="55"/>
      <c r="AB21" s="55"/>
      <c r="AC21" s="45">
        <v>667</v>
      </c>
      <c r="AD21" s="46">
        <f t="shared" si="2"/>
        <v>4.0243628185907045</v>
      </c>
      <c r="AE21" s="46">
        <f t="shared" si="3"/>
        <v>3.3519490254872562</v>
      </c>
      <c r="AF21" s="46">
        <f t="shared" si="4"/>
        <v>0</v>
      </c>
      <c r="AG21" s="46">
        <f t="shared" si="5"/>
        <v>0</v>
      </c>
      <c r="AH21" s="46">
        <f t="shared" si="6"/>
        <v>0</v>
      </c>
      <c r="AI21" s="46">
        <f t="shared" si="7"/>
        <v>0</v>
      </c>
      <c r="AJ21" s="46">
        <f t="shared" si="8"/>
        <v>7.3763118440779607</v>
      </c>
      <c r="AK21" s="47">
        <f t="shared" si="9"/>
        <v>0.93864428945074307</v>
      </c>
      <c r="AL21" s="47">
        <f t="shared" si="10"/>
        <v>0.79410838059231259</v>
      </c>
      <c r="AM21" s="47" t="str">
        <f t="shared" si="11"/>
        <v>-</v>
      </c>
      <c r="AN21" s="47" t="str">
        <f t="shared" si="12"/>
        <v>-</v>
      </c>
      <c r="AO21" s="47">
        <f t="shared" si="13"/>
        <v>1.0208461066830166</v>
      </c>
      <c r="AP21" s="47">
        <f t="shared" si="14"/>
        <v>0.77946464242908509</v>
      </c>
      <c r="AQ21" s="47" t="str">
        <f t="shared" si="15"/>
        <v>-</v>
      </c>
      <c r="AR21" s="47" t="str">
        <f t="shared" si="16"/>
        <v>-</v>
      </c>
      <c r="AS21" s="47" t="s">
        <v>106</v>
      </c>
      <c r="AT21" s="47" t="s">
        <v>106</v>
      </c>
      <c r="AU21" s="12"/>
      <c r="AV21" s="30" t="s">
        <v>157</v>
      </c>
      <c r="AW21" s="30">
        <v>0</v>
      </c>
      <c r="AX21" s="63"/>
      <c r="BB21" s="30"/>
      <c r="BC21" s="30"/>
      <c r="BD21" s="30"/>
      <c r="BE21" s="30"/>
      <c r="BF21" s="30"/>
      <c r="BG21" s="48" t="str">
        <f t="shared" si="17"/>
        <v/>
      </c>
      <c r="BH21" s="48" t="str">
        <f t="shared" si="18"/>
        <v/>
      </c>
      <c r="BI21" s="49" t="s">
        <v>106</v>
      </c>
      <c r="BJ21" s="50"/>
      <c r="BK21" s="50"/>
      <c r="BM21" s="48" t="str">
        <f t="shared" si="19"/>
        <v/>
      </c>
      <c r="BR21" t="str">
        <f t="shared" si="0"/>
        <v>NQ1ACE CIC (CLACTON ON SEA)</v>
      </c>
      <c r="BS21" s="11" t="s">
        <v>158</v>
      </c>
      <c r="BT21" s="11" t="s">
        <v>159</v>
      </c>
      <c r="BU21" s="11" t="s">
        <v>158</v>
      </c>
      <c r="BV21" s="11" t="s">
        <v>159</v>
      </c>
      <c r="BW21" s="11" t="s">
        <v>153</v>
      </c>
      <c r="BX21" s="11"/>
      <c r="BY21" s="12">
        <v>3129</v>
      </c>
      <c r="BZ21" t="s">
        <v>134</v>
      </c>
      <c r="CA21" s="13" t="s">
        <v>160</v>
      </c>
      <c r="CB21" s="12" t="s">
        <v>102</v>
      </c>
      <c r="CC21" s="12"/>
      <c r="CD21" s="12" t="s">
        <v>112</v>
      </c>
      <c r="CE21" s="12">
        <v>6283</v>
      </c>
      <c r="CF21" s="12" t="s">
        <v>113</v>
      </c>
      <c r="CG21" s="12">
        <v>6312</v>
      </c>
      <c r="CH21" s="12" t="s">
        <v>114</v>
      </c>
      <c r="CI21" s="12" t="s">
        <v>115</v>
      </c>
      <c r="CJ21" s="12" t="s">
        <v>116</v>
      </c>
      <c r="CK21" s="12"/>
      <c r="CL21" s="12" t="s">
        <v>117</v>
      </c>
      <c r="CM21" s="12" t="s">
        <v>118</v>
      </c>
    </row>
    <row r="22" spans="1:91" ht="15">
      <c r="A22" s="37" t="str">
        <f t="shared" si="20"/>
        <v/>
      </c>
      <c r="B22" s="38">
        <v>2</v>
      </c>
      <c r="C22" s="38"/>
      <c r="D22" s="59" t="str">
        <f t="shared" si="1"/>
        <v>RWG02</v>
      </c>
      <c r="E22" s="40" t="s">
        <v>102</v>
      </c>
      <c r="F22" s="41" t="s">
        <v>161</v>
      </c>
      <c r="G22" s="42" t="s">
        <v>143</v>
      </c>
      <c r="H22" s="52"/>
      <c r="I22" s="45">
        <v>425.5</v>
      </c>
      <c r="J22" s="56">
        <v>478.33333333333331</v>
      </c>
      <c r="K22" s="54">
        <v>1722.75</v>
      </c>
      <c r="L22" s="54">
        <v>1239.75</v>
      </c>
      <c r="M22" s="56">
        <v>0</v>
      </c>
      <c r="N22" s="56">
        <v>0</v>
      </c>
      <c r="O22" s="56">
        <v>0</v>
      </c>
      <c r="P22" s="56">
        <v>0</v>
      </c>
      <c r="Q22" s="56">
        <v>506</v>
      </c>
      <c r="R22" s="56">
        <v>529</v>
      </c>
      <c r="S22" s="60">
        <v>1541</v>
      </c>
      <c r="T22" s="54">
        <v>1230.5</v>
      </c>
      <c r="U22" s="56">
        <v>0</v>
      </c>
      <c r="V22" s="55">
        <v>0</v>
      </c>
      <c r="W22" s="55">
        <v>0</v>
      </c>
      <c r="X22" s="55">
        <v>0</v>
      </c>
      <c r="Y22" s="55"/>
      <c r="Z22" s="55"/>
      <c r="AA22" s="55"/>
      <c r="AB22" s="55"/>
      <c r="AC22" s="45">
        <v>348</v>
      </c>
      <c r="AD22" s="46">
        <f t="shared" si="2"/>
        <v>2.8946360153256703</v>
      </c>
      <c r="AE22" s="46">
        <f t="shared" si="3"/>
        <v>7.0984195402298846</v>
      </c>
      <c r="AF22" s="46">
        <f t="shared" si="4"/>
        <v>0</v>
      </c>
      <c r="AG22" s="46">
        <f t="shared" si="5"/>
        <v>0</v>
      </c>
      <c r="AH22" s="46">
        <f t="shared" si="6"/>
        <v>0</v>
      </c>
      <c r="AI22" s="46">
        <f t="shared" si="7"/>
        <v>0</v>
      </c>
      <c r="AJ22" s="46">
        <f t="shared" si="8"/>
        <v>9.9930555555555554</v>
      </c>
      <c r="AK22" s="47">
        <f t="shared" si="9"/>
        <v>1.1241676459067762</v>
      </c>
      <c r="AL22" s="47">
        <f t="shared" si="10"/>
        <v>0.71963430561602093</v>
      </c>
      <c r="AM22" s="47" t="str">
        <f t="shared" si="11"/>
        <v>-</v>
      </c>
      <c r="AN22" s="47" t="str">
        <f t="shared" si="12"/>
        <v>-</v>
      </c>
      <c r="AO22" s="47">
        <f t="shared" si="13"/>
        <v>1.0454545454545454</v>
      </c>
      <c r="AP22" s="47">
        <f t="shared" si="14"/>
        <v>0.79850746268656714</v>
      </c>
      <c r="AQ22" s="47" t="str">
        <f t="shared" si="15"/>
        <v>-</v>
      </c>
      <c r="AR22" s="47" t="str">
        <f t="shared" si="16"/>
        <v>-</v>
      </c>
      <c r="AS22" s="47" t="s">
        <v>106</v>
      </c>
      <c r="AT22" s="47" t="s">
        <v>106</v>
      </c>
      <c r="AU22" s="12"/>
      <c r="AV22" s="30" t="s">
        <v>162</v>
      </c>
      <c r="AW22" s="30">
        <v>0</v>
      </c>
      <c r="AX22" s="63"/>
      <c r="BB22" s="30"/>
      <c r="BC22" s="30"/>
      <c r="BD22" s="30"/>
      <c r="BE22" s="30"/>
      <c r="BF22" s="30"/>
      <c r="BG22" s="48" t="str">
        <f t="shared" si="17"/>
        <v/>
      </c>
      <c r="BH22" s="48" t="str">
        <f t="shared" si="18"/>
        <v/>
      </c>
      <c r="BI22" s="49" t="s">
        <v>106</v>
      </c>
      <c r="BJ22" s="50"/>
      <c r="BK22" s="50"/>
      <c r="BM22" s="48" t="str">
        <f t="shared" si="19"/>
        <v/>
      </c>
      <c r="BR22" t="str">
        <f t="shared" si="0"/>
        <v>NQ1CLACTON HOSPITAL</v>
      </c>
      <c r="BS22" s="11" t="s">
        <v>163</v>
      </c>
      <c r="BT22" s="11" t="s">
        <v>164</v>
      </c>
      <c r="BU22" s="11" t="s">
        <v>163</v>
      </c>
      <c r="BV22" s="11" t="s">
        <v>164</v>
      </c>
      <c r="BW22" s="11" t="s">
        <v>153</v>
      </c>
      <c r="BX22" s="11"/>
      <c r="BY22" s="12" t="s">
        <v>113</v>
      </c>
      <c r="BZ22" t="s">
        <v>134</v>
      </c>
      <c r="CA22" s="13" t="s">
        <v>165</v>
      </c>
      <c r="CB22" s="12" t="s">
        <v>102</v>
      </c>
      <c r="CC22" s="12"/>
      <c r="CD22" s="12" t="s">
        <v>112</v>
      </c>
      <c r="CE22" s="12">
        <v>6283</v>
      </c>
      <c r="CF22" s="12" t="s">
        <v>113</v>
      </c>
      <c r="CG22" s="12">
        <v>6312</v>
      </c>
      <c r="CH22" s="12" t="s">
        <v>114</v>
      </c>
      <c r="CI22" s="12" t="s">
        <v>115</v>
      </c>
      <c r="CJ22" s="12" t="s">
        <v>116</v>
      </c>
      <c r="CK22" s="12"/>
      <c r="CL22" s="12" t="s">
        <v>117</v>
      </c>
      <c r="CM22" s="12" t="s">
        <v>118</v>
      </c>
    </row>
    <row r="23" spans="1:91" ht="15">
      <c r="A23" s="37" t="str">
        <f t="shared" si="20"/>
        <v/>
      </c>
      <c r="B23" s="38">
        <v>2</v>
      </c>
      <c r="C23" s="38"/>
      <c r="D23" s="59" t="str">
        <f t="shared" si="1"/>
        <v>RWG02</v>
      </c>
      <c r="E23" s="40" t="s">
        <v>102</v>
      </c>
      <c r="F23" s="41" t="s">
        <v>166</v>
      </c>
      <c r="G23" s="42" t="s">
        <v>167</v>
      </c>
      <c r="H23" s="52"/>
      <c r="I23" s="44">
        <v>2111.7166666666699</v>
      </c>
      <c r="J23" s="54">
        <v>1573.5</v>
      </c>
      <c r="K23" s="56">
        <v>713</v>
      </c>
      <c r="L23" s="56">
        <v>674.4666666666667</v>
      </c>
      <c r="M23" s="45">
        <v>0</v>
      </c>
      <c r="N23" s="45">
        <v>0</v>
      </c>
      <c r="O23" s="45">
        <v>0</v>
      </c>
      <c r="P23" s="45">
        <v>0</v>
      </c>
      <c r="Q23" s="54">
        <v>1759.5</v>
      </c>
      <c r="R23" s="54">
        <v>1449</v>
      </c>
      <c r="S23" s="55">
        <v>378.5</v>
      </c>
      <c r="T23" s="56">
        <v>355.5</v>
      </c>
      <c r="U23" s="45">
        <v>0</v>
      </c>
      <c r="V23" s="62">
        <v>0</v>
      </c>
      <c r="W23" s="62">
        <v>0</v>
      </c>
      <c r="X23" s="62">
        <v>0</v>
      </c>
      <c r="Y23" s="55"/>
      <c r="Z23" s="55"/>
      <c r="AA23" s="55"/>
      <c r="AB23" s="55"/>
      <c r="AC23" s="45">
        <v>490</v>
      </c>
      <c r="AD23" s="46">
        <f t="shared" si="2"/>
        <v>6.1683673469387754</v>
      </c>
      <c r="AE23" s="46">
        <f t="shared" si="3"/>
        <v>2.1019727891156461</v>
      </c>
      <c r="AF23" s="46">
        <f t="shared" si="4"/>
        <v>0</v>
      </c>
      <c r="AG23" s="46">
        <f t="shared" si="5"/>
        <v>0</v>
      </c>
      <c r="AH23" s="46">
        <f t="shared" si="6"/>
        <v>0</v>
      </c>
      <c r="AI23" s="46">
        <f t="shared" si="7"/>
        <v>0</v>
      </c>
      <c r="AJ23" s="46">
        <f t="shared" si="8"/>
        <v>8.270340136054422</v>
      </c>
      <c r="AK23" s="47">
        <f t="shared" si="9"/>
        <v>0.74512837107250707</v>
      </c>
      <c r="AL23" s="47">
        <f t="shared" si="10"/>
        <v>0.94595605423094908</v>
      </c>
      <c r="AM23" s="47" t="str">
        <f t="shared" si="11"/>
        <v>-</v>
      </c>
      <c r="AN23" s="47" t="str">
        <f t="shared" si="12"/>
        <v>-</v>
      </c>
      <c r="AO23" s="47">
        <f t="shared" si="13"/>
        <v>0.82352941176470584</v>
      </c>
      <c r="AP23" s="47">
        <f t="shared" si="14"/>
        <v>0.93923381770145309</v>
      </c>
      <c r="AQ23" s="47" t="str">
        <f t="shared" si="15"/>
        <v>-</v>
      </c>
      <c r="AR23" s="47" t="str">
        <f t="shared" si="16"/>
        <v>-</v>
      </c>
      <c r="AS23" s="47" t="s">
        <v>106</v>
      </c>
      <c r="AT23" s="47" t="s">
        <v>106</v>
      </c>
      <c r="AU23" s="12"/>
      <c r="AV23" s="30" t="s">
        <v>168</v>
      </c>
      <c r="AW23" s="30">
        <v>0</v>
      </c>
      <c r="AX23" s="63"/>
      <c r="BB23" s="30"/>
      <c r="BC23" s="30"/>
      <c r="BD23" s="30"/>
      <c r="BE23" s="30"/>
      <c r="BF23" s="30"/>
      <c r="BG23" s="48" t="str">
        <f t="shared" si="17"/>
        <v/>
      </c>
      <c r="BH23" s="48" t="str">
        <f t="shared" si="18"/>
        <v/>
      </c>
      <c r="BI23" s="49" t="s">
        <v>106</v>
      </c>
      <c r="BJ23" s="50"/>
      <c r="BK23" s="50"/>
      <c r="BM23" s="48" t="str">
        <f t="shared" si="19"/>
        <v/>
      </c>
      <c r="BR23" t="str">
        <f t="shared" si="0"/>
        <v>NQ1COLCHESTER GENERAL HOSPITAL</v>
      </c>
      <c r="BS23" s="11" t="s">
        <v>169</v>
      </c>
      <c r="BT23" s="11" t="s">
        <v>170</v>
      </c>
      <c r="BU23" s="11" t="s">
        <v>169</v>
      </c>
      <c r="BV23" s="11" t="s">
        <v>170</v>
      </c>
      <c r="BW23" s="11" t="s">
        <v>153</v>
      </c>
      <c r="BX23" s="11"/>
      <c r="BY23" s="12">
        <v>3133</v>
      </c>
      <c r="BZ23" t="s">
        <v>134</v>
      </c>
      <c r="CA23" s="13" t="s">
        <v>171</v>
      </c>
      <c r="CB23" s="12" t="s">
        <v>102</v>
      </c>
      <c r="CC23" s="12"/>
      <c r="CD23" s="12" t="s">
        <v>112</v>
      </c>
      <c r="CE23" s="12">
        <v>6283</v>
      </c>
      <c r="CF23" s="12" t="s">
        <v>113</v>
      </c>
      <c r="CG23" s="12">
        <v>6312</v>
      </c>
      <c r="CH23" s="12" t="s">
        <v>114</v>
      </c>
      <c r="CI23" s="12" t="s">
        <v>115</v>
      </c>
      <c r="CJ23" s="12" t="s">
        <v>116</v>
      </c>
      <c r="CK23" s="12"/>
      <c r="CL23" s="12" t="s">
        <v>117</v>
      </c>
      <c r="CM23" s="12" t="s">
        <v>118</v>
      </c>
    </row>
    <row r="24" spans="1:91" ht="15">
      <c r="A24" s="37" t="str">
        <f t="shared" si="20"/>
        <v/>
      </c>
      <c r="B24" s="38">
        <v>2</v>
      </c>
      <c r="C24" s="38"/>
      <c r="D24" s="59" t="str">
        <f t="shared" si="1"/>
        <v>RWG02</v>
      </c>
      <c r="E24" s="40" t="s">
        <v>102</v>
      </c>
      <c r="F24" s="41" t="s">
        <v>172</v>
      </c>
      <c r="G24" s="42" t="s">
        <v>173</v>
      </c>
      <c r="H24" s="52"/>
      <c r="I24" s="45">
        <v>716.5</v>
      </c>
      <c r="J24" s="56">
        <v>813</v>
      </c>
      <c r="K24" s="54">
        <v>1072.75</v>
      </c>
      <c r="L24" s="56">
        <v>807.5</v>
      </c>
      <c r="M24" s="56">
        <v>0</v>
      </c>
      <c r="N24" s="56">
        <v>0</v>
      </c>
      <c r="O24" s="56">
        <v>0</v>
      </c>
      <c r="P24" s="56">
        <v>172.5</v>
      </c>
      <c r="Q24" s="56">
        <v>712</v>
      </c>
      <c r="R24" s="56">
        <v>784.25</v>
      </c>
      <c r="S24" s="55">
        <v>712</v>
      </c>
      <c r="T24" s="56">
        <v>803</v>
      </c>
      <c r="U24" s="56">
        <v>0</v>
      </c>
      <c r="V24" s="55">
        <v>0</v>
      </c>
      <c r="W24" s="55">
        <v>0</v>
      </c>
      <c r="X24" s="55">
        <v>23</v>
      </c>
      <c r="Y24" s="55"/>
      <c r="Z24" s="55"/>
      <c r="AA24" s="55"/>
      <c r="AB24" s="55"/>
      <c r="AC24" s="45">
        <v>554</v>
      </c>
      <c r="AD24" s="46">
        <f t="shared" si="2"/>
        <v>2.8831227436823106</v>
      </c>
      <c r="AE24" s="46">
        <f t="shared" si="3"/>
        <v>2.9070397111913358</v>
      </c>
      <c r="AF24" s="46">
        <f t="shared" si="4"/>
        <v>0</v>
      </c>
      <c r="AG24" s="46">
        <f t="shared" si="5"/>
        <v>0.3528880866425993</v>
      </c>
      <c r="AH24" s="46">
        <f t="shared" si="6"/>
        <v>0</v>
      </c>
      <c r="AI24" s="46">
        <f t="shared" si="7"/>
        <v>0</v>
      </c>
      <c r="AJ24" s="46">
        <f t="shared" si="8"/>
        <v>6.1430505415162457</v>
      </c>
      <c r="AK24" s="47">
        <f t="shared" si="9"/>
        <v>1.134682484298674</v>
      </c>
      <c r="AL24" s="47">
        <f t="shared" si="10"/>
        <v>0.75273828944302024</v>
      </c>
      <c r="AM24" s="47" t="str">
        <f t="shared" si="11"/>
        <v>-</v>
      </c>
      <c r="AN24" s="47" t="str">
        <f t="shared" si="12"/>
        <v>-</v>
      </c>
      <c r="AO24" s="47">
        <f t="shared" si="13"/>
        <v>1.1014747191011236</v>
      </c>
      <c r="AP24" s="47">
        <f t="shared" si="14"/>
        <v>1.127808988764045</v>
      </c>
      <c r="AQ24" s="47" t="str">
        <f t="shared" si="15"/>
        <v>-</v>
      </c>
      <c r="AR24" s="47" t="str">
        <f t="shared" si="16"/>
        <v>-</v>
      </c>
      <c r="AS24" s="47" t="s">
        <v>106</v>
      </c>
      <c r="AT24" s="47" t="s">
        <v>106</v>
      </c>
      <c r="AV24" s="30" t="s">
        <v>174</v>
      </c>
      <c r="AW24" s="30">
        <v>0</v>
      </c>
      <c r="AX24" s="63"/>
      <c r="BG24" s="48" t="str">
        <f t="shared" si="17"/>
        <v/>
      </c>
      <c r="BH24" s="48" t="str">
        <f t="shared" si="18"/>
        <v/>
      </c>
      <c r="BI24" s="49" t="s">
        <v>106</v>
      </c>
      <c r="BJ24" s="50"/>
      <c r="BK24" s="50"/>
      <c r="BM24" s="48" t="str">
        <f t="shared" si="19"/>
        <v/>
      </c>
      <c r="BR24" t="str">
        <f t="shared" si="0"/>
        <v>NQ1CONNAUGHT MEWS SUITES 6-10</v>
      </c>
      <c r="BS24" s="11" t="s">
        <v>175</v>
      </c>
      <c r="BT24" s="11" t="s">
        <v>176</v>
      </c>
      <c r="BU24" s="11" t="s">
        <v>175</v>
      </c>
      <c r="BV24" s="11" t="s">
        <v>176</v>
      </c>
      <c r="BW24" s="11" t="s">
        <v>153</v>
      </c>
      <c r="BX24" s="11"/>
      <c r="BY24" s="12" t="s">
        <v>114</v>
      </c>
      <c r="BZ24" t="s">
        <v>134</v>
      </c>
      <c r="CA24" s="13" t="s">
        <v>177</v>
      </c>
      <c r="CB24" s="12" t="s">
        <v>102</v>
      </c>
      <c r="CC24" s="12"/>
      <c r="CD24" s="12" t="s">
        <v>112</v>
      </c>
      <c r="CE24" s="12">
        <v>6283</v>
      </c>
      <c r="CF24" s="12" t="s">
        <v>113</v>
      </c>
      <c r="CG24" s="12">
        <v>6312</v>
      </c>
      <c r="CH24" s="12" t="s">
        <v>114</v>
      </c>
      <c r="CI24" s="12" t="s">
        <v>115</v>
      </c>
      <c r="CJ24" s="12" t="s">
        <v>116</v>
      </c>
      <c r="CK24" s="12"/>
      <c r="CL24" s="12" t="s">
        <v>117</v>
      </c>
      <c r="CM24" s="12" t="s">
        <v>118</v>
      </c>
    </row>
    <row r="25" spans="1:91" ht="15">
      <c r="A25" s="37" t="str">
        <f t="shared" si="20"/>
        <v/>
      </c>
      <c r="B25" s="38">
        <v>2</v>
      </c>
      <c r="C25" s="38"/>
      <c r="D25" s="59" t="str">
        <f t="shared" si="1"/>
        <v>RWG02</v>
      </c>
      <c r="E25" s="40" t="s">
        <v>102</v>
      </c>
      <c r="F25" s="41" t="s">
        <v>178</v>
      </c>
      <c r="G25" s="42" t="s">
        <v>143</v>
      </c>
      <c r="H25" s="52"/>
      <c r="I25" s="44">
        <v>1074.1666666666699</v>
      </c>
      <c r="J25" s="54">
        <v>1120.25</v>
      </c>
      <c r="K25" s="54">
        <v>1725.5</v>
      </c>
      <c r="L25" s="54">
        <v>1738</v>
      </c>
      <c r="M25" s="45">
        <v>0</v>
      </c>
      <c r="N25" s="45">
        <v>11.5</v>
      </c>
      <c r="O25" s="45">
        <v>0</v>
      </c>
      <c r="P25" s="45">
        <v>0</v>
      </c>
      <c r="Q25" s="54">
        <v>1069.5</v>
      </c>
      <c r="R25" s="54">
        <v>1081</v>
      </c>
      <c r="S25" s="60">
        <v>1403</v>
      </c>
      <c r="T25" s="54">
        <v>1414.5</v>
      </c>
      <c r="U25" s="45">
        <v>0</v>
      </c>
      <c r="V25" s="62">
        <v>0</v>
      </c>
      <c r="W25" s="62">
        <v>0</v>
      </c>
      <c r="X25" s="62">
        <v>0</v>
      </c>
      <c r="Y25" s="55"/>
      <c r="Z25" s="55"/>
      <c r="AA25" s="55"/>
      <c r="AB25" s="55"/>
      <c r="AC25" s="45">
        <v>715</v>
      </c>
      <c r="AD25" s="46">
        <f t="shared" si="2"/>
        <v>3.0786713286713288</v>
      </c>
      <c r="AE25" s="46">
        <f t="shared" si="3"/>
        <v>4.4090909090909092</v>
      </c>
      <c r="AF25" s="46">
        <f t="shared" si="4"/>
        <v>1.6083916083916083E-2</v>
      </c>
      <c r="AG25" s="46">
        <f t="shared" si="5"/>
        <v>0</v>
      </c>
      <c r="AH25" s="46">
        <f t="shared" si="6"/>
        <v>0</v>
      </c>
      <c r="AI25" s="46">
        <f t="shared" si="7"/>
        <v>0</v>
      </c>
      <c r="AJ25" s="46">
        <f t="shared" si="8"/>
        <v>7.5038461538461538</v>
      </c>
      <c r="AK25" s="47">
        <f t="shared" si="9"/>
        <v>1.042901474010858</v>
      </c>
      <c r="AL25" s="47">
        <f t="shared" si="10"/>
        <v>1.0072442770211534</v>
      </c>
      <c r="AM25" s="47" t="str">
        <f t="shared" si="11"/>
        <v>-</v>
      </c>
      <c r="AN25" s="47" t="str">
        <f t="shared" si="12"/>
        <v>-</v>
      </c>
      <c r="AO25" s="47">
        <f t="shared" si="13"/>
        <v>1.010752688172043</v>
      </c>
      <c r="AP25" s="47">
        <f t="shared" si="14"/>
        <v>1.0081967213114753</v>
      </c>
      <c r="AQ25" s="47" t="str">
        <f t="shared" si="15"/>
        <v>-</v>
      </c>
      <c r="AR25" s="47" t="str">
        <f t="shared" si="16"/>
        <v>-</v>
      </c>
      <c r="AS25" s="47" t="s">
        <v>106</v>
      </c>
      <c r="AT25" s="47" t="s">
        <v>106</v>
      </c>
      <c r="AV25" s="30" t="s">
        <v>179</v>
      </c>
      <c r="AW25" s="30">
        <v>0</v>
      </c>
      <c r="AX25" s="63"/>
      <c r="BG25" s="48" t="str">
        <f t="shared" si="17"/>
        <v/>
      </c>
      <c r="BH25" s="48" t="str">
        <f t="shared" si="18"/>
        <v/>
      </c>
      <c r="BI25" s="49" t="s">
        <v>106</v>
      </c>
      <c r="BJ25" s="50"/>
      <c r="BK25" s="50"/>
      <c r="BM25" s="48" t="str">
        <f t="shared" si="19"/>
        <v/>
      </c>
      <c r="BR25" t="str">
        <f t="shared" si="0"/>
        <v>NQ1CORNERSTONE</v>
      </c>
      <c r="BS25" s="11" t="s">
        <v>180</v>
      </c>
      <c r="BT25" s="11" t="s">
        <v>181</v>
      </c>
      <c r="BU25" s="11" t="s">
        <v>180</v>
      </c>
      <c r="BV25" s="11" t="s">
        <v>181</v>
      </c>
      <c r="BW25" s="11" t="s">
        <v>153</v>
      </c>
      <c r="BX25" s="11"/>
      <c r="BY25" s="12" t="s">
        <v>182</v>
      </c>
      <c r="BZ25" t="s">
        <v>134</v>
      </c>
      <c r="CA25" s="13" t="s">
        <v>183</v>
      </c>
      <c r="CB25" s="12" t="s">
        <v>102</v>
      </c>
      <c r="CC25" s="12"/>
      <c r="CD25" s="12" t="s">
        <v>112</v>
      </c>
      <c r="CE25" s="12">
        <v>6283</v>
      </c>
      <c r="CF25" s="12" t="s">
        <v>113</v>
      </c>
      <c r="CG25" s="12">
        <v>6312</v>
      </c>
      <c r="CH25" s="12" t="s">
        <v>114</v>
      </c>
      <c r="CI25" s="12" t="s">
        <v>115</v>
      </c>
      <c r="CJ25" s="12" t="s">
        <v>116</v>
      </c>
      <c r="CK25" s="12"/>
      <c r="CL25" s="12" t="s">
        <v>117</v>
      </c>
      <c r="CM25" s="12" t="s">
        <v>118</v>
      </c>
    </row>
    <row r="26" spans="1:91" ht="15">
      <c r="A26" s="37" t="str">
        <f t="shared" si="20"/>
        <v/>
      </c>
      <c r="B26" s="38">
        <v>2</v>
      </c>
      <c r="C26" s="38"/>
      <c r="D26" s="59" t="str">
        <f t="shared" si="1"/>
        <v>RWG02</v>
      </c>
      <c r="E26" s="40" t="s">
        <v>102</v>
      </c>
      <c r="F26" s="41" t="s">
        <v>184</v>
      </c>
      <c r="G26" s="42" t="s">
        <v>185</v>
      </c>
      <c r="H26" s="52"/>
      <c r="I26" s="44">
        <v>1397.3333333333301</v>
      </c>
      <c r="J26" s="54">
        <v>1139.0833333333333</v>
      </c>
      <c r="K26" s="54">
        <v>2265.5</v>
      </c>
      <c r="L26" s="54">
        <v>1956</v>
      </c>
      <c r="M26" s="56">
        <v>0</v>
      </c>
      <c r="N26" s="56">
        <v>0</v>
      </c>
      <c r="O26" s="56">
        <v>0</v>
      </c>
      <c r="P26" s="56">
        <v>0</v>
      </c>
      <c r="Q26" s="54">
        <v>1196</v>
      </c>
      <c r="R26" s="54">
        <v>1023.5</v>
      </c>
      <c r="S26" s="60">
        <v>2069</v>
      </c>
      <c r="T26" s="54">
        <v>1896.5</v>
      </c>
      <c r="U26" s="56">
        <v>0</v>
      </c>
      <c r="V26" s="55">
        <v>0</v>
      </c>
      <c r="W26" s="55">
        <v>0</v>
      </c>
      <c r="X26" s="55">
        <v>0</v>
      </c>
      <c r="Y26" s="55"/>
      <c r="Z26" s="55"/>
      <c r="AA26" s="55"/>
      <c r="AB26" s="55"/>
      <c r="AC26" s="45">
        <v>923</v>
      </c>
      <c r="AD26" s="46">
        <f t="shared" si="2"/>
        <v>2.3429938605994942</v>
      </c>
      <c r="AE26" s="46">
        <f t="shared" si="3"/>
        <v>4.1738894907908994</v>
      </c>
      <c r="AF26" s="46">
        <f t="shared" si="4"/>
        <v>0</v>
      </c>
      <c r="AG26" s="46">
        <f t="shared" si="5"/>
        <v>0</v>
      </c>
      <c r="AH26" s="46">
        <f t="shared" si="6"/>
        <v>0</v>
      </c>
      <c r="AI26" s="46">
        <f t="shared" si="7"/>
        <v>0</v>
      </c>
      <c r="AJ26" s="46">
        <f t="shared" si="8"/>
        <v>6.5168833513903932</v>
      </c>
      <c r="AK26" s="47">
        <f t="shared" si="9"/>
        <v>0.81518368320610868</v>
      </c>
      <c r="AL26" s="47">
        <f t="shared" si="10"/>
        <v>0.86338556610019868</v>
      </c>
      <c r="AM26" s="47" t="str">
        <f t="shared" si="11"/>
        <v>-</v>
      </c>
      <c r="AN26" s="47" t="str">
        <f t="shared" si="12"/>
        <v>-</v>
      </c>
      <c r="AO26" s="47">
        <f t="shared" si="13"/>
        <v>0.85576923076923073</v>
      </c>
      <c r="AP26" s="47">
        <f t="shared" si="14"/>
        <v>0.91662638956017395</v>
      </c>
      <c r="AQ26" s="47" t="str">
        <f t="shared" si="15"/>
        <v>-</v>
      </c>
      <c r="AR26" s="47" t="str">
        <f t="shared" si="16"/>
        <v>-</v>
      </c>
      <c r="AS26" s="47" t="s">
        <v>106</v>
      </c>
      <c r="AT26" s="47" t="s">
        <v>106</v>
      </c>
      <c r="AV26" s="30" t="s">
        <v>186</v>
      </c>
      <c r="AW26" s="30">
        <v>0</v>
      </c>
      <c r="AX26" s="63"/>
      <c r="BG26" s="48" t="str">
        <f t="shared" si="17"/>
        <v/>
      </c>
      <c r="BH26" s="48" t="str">
        <f t="shared" si="18"/>
        <v/>
      </c>
      <c r="BI26" s="49" t="s">
        <v>106</v>
      </c>
      <c r="BJ26" s="50"/>
      <c r="BK26" s="50"/>
      <c r="BM26" s="48" t="str">
        <f t="shared" si="19"/>
        <v/>
      </c>
      <c r="BR26" t="str">
        <f t="shared" si="0"/>
        <v>NQ1FRYATT HOSPITAL</v>
      </c>
      <c r="BS26" s="11" t="s">
        <v>187</v>
      </c>
      <c r="BT26" s="11" t="s">
        <v>188</v>
      </c>
      <c r="BU26" s="11" t="s">
        <v>187</v>
      </c>
      <c r="BV26" s="11" t="s">
        <v>188</v>
      </c>
      <c r="BW26" s="11" t="s">
        <v>153</v>
      </c>
      <c r="BX26" s="11"/>
      <c r="BY26" s="12" t="s">
        <v>189</v>
      </c>
      <c r="BZ26" t="s">
        <v>134</v>
      </c>
      <c r="CA26" s="13" t="s">
        <v>190</v>
      </c>
      <c r="CB26" s="12" t="s">
        <v>102</v>
      </c>
      <c r="CC26" s="12"/>
      <c r="CD26" s="12" t="s">
        <v>112</v>
      </c>
      <c r="CE26" s="12">
        <v>6283</v>
      </c>
      <c r="CF26" s="12" t="s">
        <v>113</v>
      </c>
      <c r="CG26" s="12">
        <v>6312</v>
      </c>
      <c r="CH26" s="12" t="s">
        <v>114</v>
      </c>
      <c r="CI26" s="12" t="s">
        <v>115</v>
      </c>
      <c r="CJ26" s="12" t="s">
        <v>116</v>
      </c>
      <c r="CK26" s="12"/>
      <c r="CL26" s="12" t="s">
        <v>117</v>
      </c>
      <c r="CM26" s="12" t="s">
        <v>118</v>
      </c>
    </row>
    <row r="27" spans="1:91" ht="30">
      <c r="A27" s="37" t="str">
        <f t="shared" si="20"/>
        <v/>
      </c>
      <c r="B27" s="38">
        <v>2</v>
      </c>
      <c r="C27" s="38"/>
      <c r="D27" s="59" t="str">
        <f t="shared" si="1"/>
        <v>RWG02</v>
      </c>
      <c r="E27" s="40" t="s">
        <v>102</v>
      </c>
      <c r="F27" s="41" t="s">
        <v>191</v>
      </c>
      <c r="G27" s="42" t="s">
        <v>104</v>
      </c>
      <c r="H27" s="52"/>
      <c r="I27" s="45">
        <v>712.5</v>
      </c>
      <c r="J27" s="56">
        <v>586</v>
      </c>
      <c r="K27" s="56">
        <v>514.48333333333301</v>
      </c>
      <c r="L27" s="56">
        <v>437.73</v>
      </c>
      <c r="M27" s="56">
        <v>0</v>
      </c>
      <c r="N27" s="56">
        <v>0</v>
      </c>
      <c r="O27" s="56">
        <v>0</v>
      </c>
      <c r="P27" s="56">
        <v>34.5</v>
      </c>
      <c r="Q27" s="56">
        <v>713</v>
      </c>
      <c r="R27" s="56">
        <v>511</v>
      </c>
      <c r="S27" s="55">
        <v>356.5</v>
      </c>
      <c r="T27" s="56">
        <v>415.75</v>
      </c>
      <c r="U27" s="56">
        <v>0</v>
      </c>
      <c r="V27" s="55">
        <v>0</v>
      </c>
      <c r="W27" s="55">
        <v>0</v>
      </c>
      <c r="X27" s="55">
        <v>0</v>
      </c>
      <c r="Y27" s="55"/>
      <c r="Z27" s="55"/>
      <c r="AA27" s="55"/>
      <c r="AB27" s="55"/>
      <c r="AC27" s="45">
        <v>245</v>
      </c>
      <c r="AD27" s="46">
        <f t="shared" si="2"/>
        <v>4.4775510204081632</v>
      </c>
      <c r="AE27" s="46">
        <f t="shared" si="3"/>
        <v>3.4835918367346941</v>
      </c>
      <c r="AF27" s="46">
        <f t="shared" si="4"/>
        <v>0</v>
      </c>
      <c r="AG27" s="46">
        <f t="shared" si="5"/>
        <v>0.14081632653061224</v>
      </c>
      <c r="AH27" s="46">
        <f t="shared" si="6"/>
        <v>0</v>
      </c>
      <c r="AI27" s="46">
        <f t="shared" si="7"/>
        <v>0</v>
      </c>
      <c r="AJ27" s="46">
        <f t="shared" si="8"/>
        <v>8.1019591836734701</v>
      </c>
      <c r="AK27" s="47">
        <f t="shared" si="9"/>
        <v>0.82245614035087722</v>
      </c>
      <c r="AL27" s="47">
        <f t="shared" si="10"/>
        <v>0.85081473322751033</v>
      </c>
      <c r="AM27" s="47" t="str">
        <f t="shared" si="11"/>
        <v>-</v>
      </c>
      <c r="AN27" s="47" t="str">
        <f t="shared" si="12"/>
        <v>-</v>
      </c>
      <c r="AO27" s="47">
        <f t="shared" si="13"/>
        <v>0.71669004207573628</v>
      </c>
      <c r="AP27" s="47">
        <f t="shared" si="14"/>
        <v>1.1661991584852736</v>
      </c>
      <c r="AQ27" s="47" t="str">
        <f t="shared" si="15"/>
        <v>-</v>
      </c>
      <c r="AR27" s="47" t="str">
        <f t="shared" si="16"/>
        <v>-</v>
      </c>
      <c r="AS27" s="47" t="s">
        <v>106</v>
      </c>
      <c r="AT27" s="47" t="s">
        <v>106</v>
      </c>
      <c r="AV27" s="30" t="s">
        <v>192</v>
      </c>
      <c r="AW27" s="30">
        <v>0</v>
      </c>
      <c r="AX27" s="63"/>
      <c r="BG27" s="48" t="str">
        <f t="shared" si="17"/>
        <v/>
      </c>
      <c r="BH27" s="48" t="str">
        <f t="shared" si="18"/>
        <v/>
      </c>
      <c r="BI27" s="49" t="s">
        <v>106</v>
      </c>
      <c r="BJ27" s="50"/>
      <c r="BK27" s="50"/>
      <c r="BM27" s="48" t="str">
        <f t="shared" si="19"/>
        <v/>
      </c>
      <c r="BR27" t="str">
        <f t="shared" si="0"/>
        <v>NVCASHTEAD HOSPITAL</v>
      </c>
      <c r="BS27" s="11" t="s">
        <v>193</v>
      </c>
      <c r="BT27" s="11" t="s">
        <v>194</v>
      </c>
      <c r="BU27" s="11" t="s">
        <v>193</v>
      </c>
      <c r="BV27" s="11" t="s">
        <v>194</v>
      </c>
      <c r="BW27" s="11" t="s">
        <v>195</v>
      </c>
      <c r="BX27" s="11"/>
      <c r="BZ27" t="s">
        <v>134</v>
      </c>
      <c r="CA27" s="13" t="s">
        <v>196</v>
      </c>
      <c r="CB27" s="12" t="s">
        <v>102</v>
      </c>
      <c r="CC27" s="12"/>
      <c r="CD27" s="12" t="s">
        <v>112</v>
      </c>
      <c r="CE27" s="12">
        <v>6283</v>
      </c>
      <c r="CF27" s="12" t="s">
        <v>113</v>
      </c>
      <c r="CG27" s="12">
        <v>6312</v>
      </c>
      <c r="CH27" s="12" t="s">
        <v>114</v>
      </c>
      <c r="CI27" s="12" t="s">
        <v>115</v>
      </c>
      <c r="CJ27" s="12" t="s">
        <v>116</v>
      </c>
      <c r="CK27" s="12"/>
      <c r="CL27" s="12" t="s">
        <v>117</v>
      </c>
      <c r="CM27" s="12" t="s">
        <v>118</v>
      </c>
    </row>
    <row r="28" spans="1:91" ht="15">
      <c r="A28" s="37" t="str">
        <f t="shared" si="20"/>
        <v/>
      </c>
      <c r="B28" s="38">
        <v>2</v>
      </c>
      <c r="C28" s="38"/>
      <c r="D28" s="59" t="str">
        <f t="shared" si="1"/>
        <v>RWG02</v>
      </c>
      <c r="E28" s="40" t="s">
        <v>102</v>
      </c>
      <c r="F28" s="41" t="s">
        <v>197</v>
      </c>
      <c r="G28" s="42" t="s">
        <v>143</v>
      </c>
      <c r="H28" s="52"/>
      <c r="I28" s="44">
        <v>1749.1666666666699</v>
      </c>
      <c r="J28" s="54">
        <v>1600.75</v>
      </c>
      <c r="K28" s="54">
        <v>1782.5</v>
      </c>
      <c r="L28" s="54">
        <v>1950</v>
      </c>
      <c r="M28" s="56">
        <v>0</v>
      </c>
      <c r="N28" s="56">
        <v>0</v>
      </c>
      <c r="O28" s="56">
        <v>0</v>
      </c>
      <c r="P28" s="56">
        <v>93.75</v>
      </c>
      <c r="Q28" s="54">
        <v>1425.75</v>
      </c>
      <c r="R28" s="54">
        <v>1370</v>
      </c>
      <c r="S28" s="60">
        <v>2113</v>
      </c>
      <c r="T28" s="54">
        <v>2515.5</v>
      </c>
      <c r="U28" s="56">
        <v>0</v>
      </c>
      <c r="V28" s="55">
        <v>0</v>
      </c>
      <c r="W28" s="55">
        <v>0</v>
      </c>
      <c r="X28" s="55">
        <v>11.5</v>
      </c>
      <c r="Y28" s="55"/>
      <c r="Z28" s="55"/>
      <c r="AA28" s="55"/>
      <c r="AB28" s="55"/>
      <c r="AC28" s="45">
        <v>1007</v>
      </c>
      <c r="AD28" s="46">
        <f t="shared" si="2"/>
        <v>2.9500993048659385</v>
      </c>
      <c r="AE28" s="46">
        <f t="shared" si="3"/>
        <v>4.4344587884806357</v>
      </c>
      <c r="AF28" s="46">
        <f t="shared" si="4"/>
        <v>0</v>
      </c>
      <c r="AG28" s="46">
        <f t="shared" si="5"/>
        <v>0.10451837140019861</v>
      </c>
      <c r="AH28" s="46">
        <f t="shared" si="6"/>
        <v>0</v>
      </c>
      <c r="AI28" s="46">
        <f t="shared" si="7"/>
        <v>0</v>
      </c>
      <c r="AJ28" s="46">
        <f t="shared" si="8"/>
        <v>7.4890764647467725</v>
      </c>
      <c r="AK28" s="47">
        <f t="shared" si="9"/>
        <v>0.91515007146259952</v>
      </c>
      <c r="AL28" s="47">
        <f t="shared" si="10"/>
        <v>1.0939691444600281</v>
      </c>
      <c r="AM28" s="47" t="str">
        <f t="shared" si="11"/>
        <v>-</v>
      </c>
      <c r="AN28" s="47" t="str">
        <f t="shared" si="12"/>
        <v>-</v>
      </c>
      <c r="AO28" s="47">
        <f t="shared" si="13"/>
        <v>0.96089777310187618</v>
      </c>
      <c r="AP28" s="47">
        <f t="shared" si="14"/>
        <v>1.190487458589683</v>
      </c>
      <c r="AQ28" s="47" t="str">
        <f t="shared" si="15"/>
        <v>-</v>
      </c>
      <c r="AR28" s="47" t="str">
        <f t="shared" si="16"/>
        <v>-</v>
      </c>
      <c r="AS28" s="47" t="s">
        <v>106</v>
      </c>
      <c r="AT28" s="47" t="s">
        <v>106</v>
      </c>
      <c r="AV28" s="30" t="s">
        <v>198</v>
      </c>
      <c r="AW28" s="30">
        <v>0</v>
      </c>
      <c r="AX28" s="63"/>
      <c r="BG28" s="48" t="str">
        <f t="shared" si="17"/>
        <v/>
      </c>
      <c r="BH28" s="48" t="str">
        <f t="shared" si="18"/>
        <v/>
      </c>
      <c r="BI28" s="49" t="s">
        <v>106</v>
      </c>
      <c r="BJ28" s="50"/>
      <c r="BK28" s="50"/>
      <c r="BM28" s="48" t="str">
        <f t="shared" si="19"/>
        <v/>
      </c>
      <c r="BR28" t="str">
        <f t="shared" si="0"/>
        <v>NVCBLAKELANDS HOSPITAL</v>
      </c>
      <c r="BS28" s="11" t="s">
        <v>199</v>
      </c>
      <c r="BT28" s="11" t="s">
        <v>200</v>
      </c>
      <c r="BU28" s="11" t="s">
        <v>199</v>
      </c>
      <c r="BV28" s="11" t="s">
        <v>200</v>
      </c>
      <c r="BW28" s="11" t="s">
        <v>195</v>
      </c>
      <c r="BX28" s="11"/>
      <c r="BY28" s="12" t="s">
        <v>117</v>
      </c>
      <c r="BZ28" t="s">
        <v>134</v>
      </c>
      <c r="CA28" s="13" t="s">
        <v>201</v>
      </c>
      <c r="CB28" s="12" t="s">
        <v>102</v>
      </c>
      <c r="CC28" s="12"/>
      <c r="CD28" s="12" t="s">
        <v>112</v>
      </c>
      <c r="CE28" s="12">
        <v>6283</v>
      </c>
      <c r="CF28" s="12" t="s">
        <v>113</v>
      </c>
      <c r="CG28" s="12">
        <v>6312</v>
      </c>
      <c r="CH28" s="12" t="s">
        <v>114</v>
      </c>
      <c r="CI28" s="12" t="s">
        <v>115</v>
      </c>
      <c r="CJ28" s="12" t="s">
        <v>116</v>
      </c>
      <c r="CK28" s="12"/>
      <c r="CL28" s="12" t="s">
        <v>117</v>
      </c>
      <c r="CM28" s="12" t="s">
        <v>118</v>
      </c>
    </row>
    <row r="29" spans="1:91" ht="15">
      <c r="A29" s="37" t="str">
        <f t="shared" si="20"/>
        <v/>
      </c>
      <c r="B29" s="38">
        <v>2</v>
      </c>
      <c r="C29" s="38"/>
      <c r="D29" s="59" t="str">
        <f t="shared" si="1"/>
        <v>RWG08</v>
      </c>
      <c r="E29" s="40" t="s">
        <v>202</v>
      </c>
      <c r="F29" s="41" t="s">
        <v>203</v>
      </c>
      <c r="G29" s="42" t="s">
        <v>143</v>
      </c>
      <c r="H29" s="52"/>
      <c r="I29" s="44">
        <v>1068.25</v>
      </c>
      <c r="J29" s="54">
        <v>779</v>
      </c>
      <c r="K29" s="54">
        <v>1064.75</v>
      </c>
      <c r="L29" s="54">
        <v>1232.4166666666667</v>
      </c>
      <c r="M29" s="56">
        <v>0</v>
      </c>
      <c r="N29" s="56">
        <v>57.5</v>
      </c>
      <c r="O29" s="56">
        <v>0</v>
      </c>
      <c r="P29" s="56">
        <v>0</v>
      </c>
      <c r="Q29" s="54">
        <v>1046.75</v>
      </c>
      <c r="R29" s="56">
        <v>897.25</v>
      </c>
      <c r="S29" s="55">
        <v>736</v>
      </c>
      <c r="T29" s="56">
        <v>934.33333333333337</v>
      </c>
      <c r="U29" s="56">
        <v>0</v>
      </c>
      <c r="V29" s="55">
        <v>34.5</v>
      </c>
      <c r="W29" s="55">
        <v>0</v>
      </c>
      <c r="X29" s="55">
        <v>0</v>
      </c>
      <c r="Y29" s="55"/>
      <c r="Z29" s="55"/>
      <c r="AA29" s="55"/>
      <c r="AB29" s="55"/>
      <c r="AC29" s="45">
        <v>566</v>
      </c>
      <c r="AD29" s="46">
        <f t="shared" si="2"/>
        <v>2.9615724381625443</v>
      </c>
      <c r="AE29" s="46">
        <f t="shared" si="3"/>
        <v>3.8281802120141344</v>
      </c>
      <c r="AF29" s="46">
        <f t="shared" si="4"/>
        <v>0.16254416961130741</v>
      </c>
      <c r="AG29" s="46">
        <f t="shared" si="5"/>
        <v>0</v>
      </c>
      <c r="AH29" s="46">
        <f t="shared" si="6"/>
        <v>0</v>
      </c>
      <c r="AI29" s="46">
        <f t="shared" si="7"/>
        <v>0</v>
      </c>
      <c r="AJ29" s="46">
        <f t="shared" si="8"/>
        <v>6.9522968197879864</v>
      </c>
      <c r="AK29" s="47">
        <f t="shared" si="9"/>
        <v>0.72923004914579925</v>
      </c>
      <c r="AL29" s="47">
        <f t="shared" si="10"/>
        <v>1.157470454723331</v>
      </c>
      <c r="AM29" s="47" t="str">
        <f t="shared" si="11"/>
        <v>-</v>
      </c>
      <c r="AN29" s="47" t="str">
        <f t="shared" si="12"/>
        <v>-</v>
      </c>
      <c r="AO29" s="47">
        <f t="shared" si="13"/>
        <v>0.8571769763553857</v>
      </c>
      <c r="AP29" s="47">
        <f t="shared" si="14"/>
        <v>1.2694746376811594</v>
      </c>
      <c r="AQ29" s="47" t="str">
        <f t="shared" si="15"/>
        <v>-</v>
      </c>
      <c r="AR29" s="47" t="str">
        <f t="shared" si="16"/>
        <v>-</v>
      </c>
      <c r="AS29" s="47" t="s">
        <v>106</v>
      </c>
      <c r="AT29" s="47" t="s">
        <v>106</v>
      </c>
      <c r="AV29" s="30" t="s">
        <v>204</v>
      </c>
      <c r="AW29" s="30">
        <v>0</v>
      </c>
      <c r="AX29" s="63"/>
      <c r="BG29" s="48" t="str">
        <f t="shared" si="17"/>
        <v/>
      </c>
      <c r="BH29" s="48" t="str">
        <f t="shared" si="18"/>
        <v/>
      </c>
      <c r="BI29" s="49" t="s">
        <v>106</v>
      </c>
      <c r="BJ29" s="50"/>
      <c r="BK29" s="50"/>
      <c r="BM29" s="48" t="str">
        <f t="shared" si="19"/>
        <v/>
      </c>
      <c r="BR29" t="str">
        <f t="shared" si="0"/>
        <v>NVCBODMIN NHS TREATMENT CENTRE</v>
      </c>
      <c r="BS29" s="11" t="s">
        <v>205</v>
      </c>
      <c r="BT29" s="11" t="s">
        <v>206</v>
      </c>
      <c r="BU29" s="11" t="s">
        <v>205</v>
      </c>
      <c r="BV29" s="11" t="s">
        <v>206</v>
      </c>
      <c r="BW29" s="11" t="s">
        <v>195</v>
      </c>
      <c r="BX29" s="11"/>
      <c r="BY29" s="12" t="s">
        <v>207</v>
      </c>
      <c r="BZ29" t="s">
        <v>134</v>
      </c>
      <c r="CA29" s="13" t="s">
        <v>208</v>
      </c>
      <c r="CB29" s="12" t="s">
        <v>202</v>
      </c>
      <c r="CC29" s="12"/>
      <c r="CD29" s="12" t="s">
        <v>112</v>
      </c>
      <c r="CE29" s="12" t="e">
        <v>#N/A</v>
      </c>
      <c r="CF29" s="12" t="s">
        <v>113</v>
      </c>
      <c r="CG29" s="12" t="e">
        <v>#N/A</v>
      </c>
      <c r="CH29" s="12" t="s">
        <v>114</v>
      </c>
      <c r="CI29" s="12" t="s">
        <v>115</v>
      </c>
      <c r="CJ29" s="12" t="s">
        <v>116</v>
      </c>
      <c r="CK29" s="12"/>
      <c r="CL29" s="12" t="s">
        <v>117</v>
      </c>
      <c r="CM29" s="12" t="e">
        <v>#N/A</v>
      </c>
    </row>
    <row r="30" spans="1:91" ht="15">
      <c r="A30" s="37" t="str">
        <f t="shared" si="20"/>
        <v/>
      </c>
      <c r="B30" s="38">
        <v>2</v>
      </c>
      <c r="C30" s="38"/>
      <c r="D30" s="59" t="str">
        <f t="shared" si="1"/>
        <v>RWG02</v>
      </c>
      <c r="E30" s="40" t="s">
        <v>102</v>
      </c>
      <c r="F30" s="41" t="s">
        <v>209</v>
      </c>
      <c r="G30" s="42" t="s">
        <v>143</v>
      </c>
      <c r="H30" s="52"/>
      <c r="I30" s="44">
        <v>1769.25</v>
      </c>
      <c r="J30" s="54">
        <v>1681.58</v>
      </c>
      <c r="K30" s="54">
        <v>2114.75</v>
      </c>
      <c r="L30" s="54">
        <v>2180</v>
      </c>
      <c r="M30" s="56">
        <v>0</v>
      </c>
      <c r="N30" s="56">
        <v>103.5</v>
      </c>
      <c r="O30" s="56">
        <v>0</v>
      </c>
      <c r="P30" s="56">
        <v>0</v>
      </c>
      <c r="Q30" s="54">
        <v>1781.5</v>
      </c>
      <c r="R30" s="54">
        <v>1838</v>
      </c>
      <c r="S30" s="60">
        <v>2133.5</v>
      </c>
      <c r="T30" s="54">
        <v>2237</v>
      </c>
      <c r="U30" s="56">
        <v>0</v>
      </c>
      <c r="V30" s="55">
        <v>0</v>
      </c>
      <c r="W30" s="55">
        <v>0</v>
      </c>
      <c r="X30" s="55">
        <v>0</v>
      </c>
      <c r="Y30" s="55"/>
      <c r="Z30" s="55"/>
      <c r="AA30" s="55"/>
      <c r="AB30" s="55"/>
      <c r="AC30" s="45">
        <v>1032</v>
      </c>
      <c r="AD30" s="46">
        <f t="shared" si="2"/>
        <v>3.4104457364341085</v>
      </c>
      <c r="AE30" s="46">
        <f t="shared" si="3"/>
        <v>4.2800387596899228</v>
      </c>
      <c r="AF30" s="46">
        <f t="shared" si="4"/>
        <v>0.1002906976744186</v>
      </c>
      <c r="AG30" s="46">
        <f t="shared" si="5"/>
        <v>0</v>
      </c>
      <c r="AH30" s="46">
        <f t="shared" si="6"/>
        <v>0</v>
      </c>
      <c r="AI30" s="46">
        <f t="shared" si="7"/>
        <v>0</v>
      </c>
      <c r="AJ30" s="46">
        <f t="shared" si="8"/>
        <v>7.7907751937984493</v>
      </c>
      <c r="AK30" s="47">
        <f t="shared" si="9"/>
        <v>0.95044792991380522</v>
      </c>
      <c r="AL30" s="47">
        <f t="shared" si="10"/>
        <v>1.0308547109587423</v>
      </c>
      <c r="AM30" s="47" t="str">
        <f t="shared" si="11"/>
        <v>-</v>
      </c>
      <c r="AN30" s="47" t="str">
        <f t="shared" si="12"/>
        <v>-</v>
      </c>
      <c r="AO30" s="47">
        <f t="shared" si="13"/>
        <v>1.0317148470390121</v>
      </c>
      <c r="AP30" s="47">
        <f t="shared" si="14"/>
        <v>1.0485118350128897</v>
      </c>
      <c r="AQ30" s="47" t="str">
        <f t="shared" si="15"/>
        <v>-</v>
      </c>
      <c r="AR30" s="47" t="str">
        <f t="shared" si="16"/>
        <v>-</v>
      </c>
      <c r="AS30" s="47" t="s">
        <v>106</v>
      </c>
      <c r="AT30" s="47" t="s">
        <v>106</v>
      </c>
      <c r="AV30" s="30" t="s">
        <v>210</v>
      </c>
      <c r="AW30" s="30">
        <v>0</v>
      </c>
      <c r="AX30" s="63"/>
      <c r="BG30" s="48" t="str">
        <f t="shared" si="17"/>
        <v/>
      </c>
      <c r="BH30" s="48" t="str">
        <f t="shared" si="18"/>
        <v/>
      </c>
      <c r="BI30" s="49" t="s">
        <v>106</v>
      </c>
      <c r="BJ30" s="50"/>
      <c r="BK30" s="50"/>
      <c r="BM30" s="48" t="str">
        <f t="shared" si="19"/>
        <v/>
      </c>
      <c r="BR30" t="str">
        <f t="shared" si="0"/>
        <v>NVCBOSTON WEST HOSPITAL</v>
      </c>
      <c r="BS30" s="11" t="s">
        <v>211</v>
      </c>
      <c r="BT30" s="11" t="s">
        <v>212</v>
      </c>
      <c r="BU30" s="11" t="s">
        <v>211</v>
      </c>
      <c r="BV30" s="11" t="s">
        <v>212</v>
      </c>
      <c r="BW30" s="11" t="s">
        <v>195</v>
      </c>
      <c r="BX30" s="11"/>
      <c r="BZ30" t="s">
        <v>134</v>
      </c>
      <c r="CA30" s="13" t="s">
        <v>213</v>
      </c>
      <c r="CB30" s="12" t="s">
        <v>102</v>
      </c>
      <c r="CC30" s="12"/>
      <c r="CD30" s="12" t="s">
        <v>112</v>
      </c>
      <c r="CE30" s="12">
        <v>6283</v>
      </c>
      <c r="CF30" s="12" t="s">
        <v>113</v>
      </c>
      <c r="CG30" s="12">
        <v>6312</v>
      </c>
      <c r="CH30" s="12" t="s">
        <v>114</v>
      </c>
      <c r="CI30" s="12" t="s">
        <v>115</v>
      </c>
      <c r="CJ30" s="12" t="s">
        <v>116</v>
      </c>
      <c r="CK30" s="12"/>
      <c r="CL30" s="12" t="s">
        <v>117</v>
      </c>
      <c r="CM30" s="12" t="s">
        <v>118</v>
      </c>
    </row>
    <row r="31" spans="1:91" ht="15">
      <c r="A31" s="37" t="str">
        <f t="shared" si="20"/>
        <v/>
      </c>
      <c r="B31" s="38">
        <v>2</v>
      </c>
      <c r="C31" s="38"/>
      <c r="D31" s="59" t="str">
        <f t="shared" si="1"/>
        <v>RWG02</v>
      </c>
      <c r="E31" s="40" t="s">
        <v>102</v>
      </c>
      <c r="F31" s="41" t="s">
        <v>214</v>
      </c>
      <c r="G31" s="42" t="s">
        <v>143</v>
      </c>
      <c r="H31" s="52"/>
      <c r="I31" s="45">
        <v>483</v>
      </c>
      <c r="J31" s="56">
        <v>513.25</v>
      </c>
      <c r="K31" s="54">
        <v>839.5</v>
      </c>
      <c r="L31" s="54">
        <v>647.5</v>
      </c>
      <c r="M31" s="45">
        <v>0</v>
      </c>
      <c r="N31" s="45">
        <v>0</v>
      </c>
      <c r="O31" s="45">
        <v>0</v>
      </c>
      <c r="P31" s="45">
        <v>0</v>
      </c>
      <c r="Q31" s="56">
        <v>529</v>
      </c>
      <c r="R31" s="54">
        <v>598</v>
      </c>
      <c r="S31" s="55">
        <v>667</v>
      </c>
      <c r="T31" s="56">
        <v>540.5</v>
      </c>
      <c r="U31" s="45">
        <v>0</v>
      </c>
      <c r="V31" s="62">
        <v>0</v>
      </c>
      <c r="W31" s="62">
        <v>0</v>
      </c>
      <c r="X31" s="62">
        <v>0</v>
      </c>
      <c r="Y31" s="55"/>
      <c r="Z31" s="55"/>
      <c r="AA31" s="55"/>
      <c r="AB31" s="55"/>
      <c r="AC31" s="45">
        <v>449</v>
      </c>
      <c r="AD31" s="46">
        <f t="shared" si="2"/>
        <v>2.4749443207126949</v>
      </c>
      <c r="AE31" s="46">
        <f t="shared" si="3"/>
        <v>2.645879732739421</v>
      </c>
      <c r="AF31" s="46">
        <f t="shared" si="4"/>
        <v>0</v>
      </c>
      <c r="AG31" s="46">
        <f t="shared" si="5"/>
        <v>0</v>
      </c>
      <c r="AH31" s="46">
        <f t="shared" si="6"/>
        <v>0</v>
      </c>
      <c r="AI31" s="46">
        <f t="shared" si="7"/>
        <v>0</v>
      </c>
      <c r="AJ31" s="46">
        <f t="shared" si="8"/>
        <v>5.1208240534521154</v>
      </c>
      <c r="AK31" s="47">
        <f t="shared" si="9"/>
        <v>1.0626293995859213</v>
      </c>
      <c r="AL31" s="47">
        <f t="shared" si="10"/>
        <v>0.77129243597379393</v>
      </c>
      <c r="AM31" s="47" t="str">
        <f t="shared" si="11"/>
        <v>-</v>
      </c>
      <c r="AN31" s="47" t="str">
        <f t="shared" si="12"/>
        <v>-</v>
      </c>
      <c r="AO31" s="47">
        <f t="shared" si="13"/>
        <v>1.1304347826086956</v>
      </c>
      <c r="AP31" s="47">
        <f t="shared" si="14"/>
        <v>0.81034482758620685</v>
      </c>
      <c r="AQ31" s="47" t="str">
        <f t="shared" si="15"/>
        <v>-</v>
      </c>
      <c r="AR31" s="47" t="str">
        <f t="shared" si="16"/>
        <v>-</v>
      </c>
      <c r="AS31" s="47" t="s">
        <v>106</v>
      </c>
      <c r="AT31" s="47" t="s">
        <v>106</v>
      </c>
      <c r="AV31" s="30" t="s">
        <v>215</v>
      </c>
      <c r="AW31" s="30">
        <v>0</v>
      </c>
      <c r="AX31" s="63"/>
      <c r="BG31" s="48" t="str">
        <f t="shared" si="17"/>
        <v/>
      </c>
      <c r="BH31" s="48" t="str">
        <f t="shared" si="18"/>
        <v/>
      </c>
      <c r="BI31" s="49" t="s">
        <v>106</v>
      </c>
      <c r="BJ31" s="50"/>
      <c r="BK31" s="50"/>
      <c r="BM31" s="48" t="str">
        <f t="shared" si="19"/>
        <v/>
      </c>
      <c r="BR31" t="str">
        <f t="shared" si="0"/>
        <v>NVCCLIFTON PARK HOSPITAL</v>
      </c>
      <c r="BS31" s="11" t="s">
        <v>216</v>
      </c>
      <c r="BT31" s="11" t="s">
        <v>217</v>
      </c>
      <c r="BU31" s="11" t="s">
        <v>216</v>
      </c>
      <c r="BV31" s="11" t="s">
        <v>217</v>
      </c>
      <c r="BW31" s="11" t="s">
        <v>195</v>
      </c>
      <c r="BX31" s="11"/>
      <c r="BZ31" t="s">
        <v>134</v>
      </c>
      <c r="CA31" s="13" t="s">
        <v>218</v>
      </c>
      <c r="CB31" s="12" t="s">
        <v>102</v>
      </c>
      <c r="CC31" s="12"/>
      <c r="CD31" s="12" t="s">
        <v>112</v>
      </c>
      <c r="CE31" s="12">
        <v>6283</v>
      </c>
      <c r="CF31" s="12" t="s">
        <v>113</v>
      </c>
      <c r="CG31" s="12">
        <v>6312</v>
      </c>
      <c r="CH31" s="12" t="s">
        <v>114</v>
      </c>
      <c r="CI31" s="12" t="s">
        <v>115</v>
      </c>
      <c r="CJ31" s="12" t="s">
        <v>116</v>
      </c>
      <c r="CK31" s="12"/>
      <c r="CL31" s="12" t="s">
        <v>117</v>
      </c>
      <c r="CM31" s="12" t="s">
        <v>118</v>
      </c>
    </row>
    <row r="32" spans="1:91" ht="30">
      <c r="A32" s="37" t="str">
        <f t="shared" si="20"/>
        <v/>
      </c>
      <c r="B32" s="38">
        <v>2</v>
      </c>
      <c r="C32" s="38"/>
      <c r="D32" s="59" t="str">
        <f t="shared" si="1"/>
        <v>RWG02</v>
      </c>
      <c r="E32" s="40" t="s">
        <v>102</v>
      </c>
      <c r="F32" s="41" t="s">
        <v>219</v>
      </c>
      <c r="G32" s="42" t="s">
        <v>215</v>
      </c>
      <c r="H32" s="52"/>
      <c r="I32" s="44">
        <v>5503</v>
      </c>
      <c r="J32" s="44">
        <v>4244.5</v>
      </c>
      <c r="K32" s="45">
        <v>479</v>
      </c>
      <c r="L32" s="45">
        <v>299</v>
      </c>
      <c r="M32" s="45">
        <v>0</v>
      </c>
      <c r="N32" s="45">
        <v>0</v>
      </c>
      <c r="O32" s="45">
        <v>0</v>
      </c>
      <c r="P32" s="45">
        <v>0</v>
      </c>
      <c r="Q32" s="44">
        <v>5978.4833333333299</v>
      </c>
      <c r="R32" s="44">
        <v>3947.2333333333331</v>
      </c>
      <c r="S32" s="62">
        <v>494.5</v>
      </c>
      <c r="T32" s="45">
        <v>356.5</v>
      </c>
      <c r="U32" s="45">
        <v>0</v>
      </c>
      <c r="V32" s="62">
        <v>0</v>
      </c>
      <c r="W32" s="62">
        <v>0</v>
      </c>
      <c r="X32" s="62">
        <v>0</v>
      </c>
      <c r="Y32" s="55"/>
      <c r="Z32" s="55"/>
      <c r="AA32" s="55"/>
      <c r="AB32" s="55"/>
      <c r="AC32" s="45">
        <v>435</v>
      </c>
      <c r="AD32" s="46">
        <f t="shared" si="2"/>
        <v>18.831570881226053</v>
      </c>
      <c r="AE32" s="46">
        <f t="shared" si="3"/>
        <v>1.5068965517241379</v>
      </c>
      <c r="AF32" s="46">
        <f t="shared" si="4"/>
        <v>0</v>
      </c>
      <c r="AG32" s="46">
        <f t="shared" si="5"/>
        <v>0</v>
      </c>
      <c r="AH32" s="46">
        <f t="shared" si="6"/>
        <v>0</v>
      </c>
      <c r="AI32" s="46">
        <f t="shared" si="7"/>
        <v>0</v>
      </c>
      <c r="AJ32" s="46">
        <f t="shared" si="8"/>
        <v>20.338467432950193</v>
      </c>
      <c r="AK32" s="47">
        <f t="shared" si="9"/>
        <v>0.77130656005815013</v>
      </c>
      <c r="AL32" s="47">
        <f t="shared" si="10"/>
        <v>0.62421711899791232</v>
      </c>
      <c r="AM32" s="47" t="str">
        <f t="shared" si="11"/>
        <v>-</v>
      </c>
      <c r="AN32" s="47" t="str">
        <f t="shared" si="12"/>
        <v>-</v>
      </c>
      <c r="AO32" s="47">
        <f t="shared" si="13"/>
        <v>0.66023991592070486</v>
      </c>
      <c r="AP32" s="47">
        <f t="shared" si="14"/>
        <v>0.72093023255813948</v>
      </c>
      <c r="AQ32" s="47" t="str">
        <f t="shared" si="15"/>
        <v>-</v>
      </c>
      <c r="AR32" s="47" t="str">
        <f t="shared" si="16"/>
        <v>-</v>
      </c>
      <c r="AS32" s="47" t="s">
        <v>106</v>
      </c>
      <c r="AT32" s="47" t="s">
        <v>106</v>
      </c>
      <c r="AV32" s="30" t="s">
        <v>220</v>
      </c>
      <c r="AW32" s="30">
        <v>0</v>
      </c>
      <c r="AX32" s="63"/>
      <c r="BG32" s="48" t="str">
        <f t="shared" si="17"/>
        <v/>
      </c>
      <c r="BH32" s="48" t="str">
        <f t="shared" si="18"/>
        <v/>
      </c>
      <c r="BI32" s="49" t="s">
        <v>106</v>
      </c>
      <c r="BJ32" s="50"/>
      <c r="BK32" s="50"/>
      <c r="BM32" s="48" t="str">
        <f t="shared" si="19"/>
        <v/>
      </c>
      <c r="BR32" t="str">
        <f t="shared" si="0"/>
        <v>NVCCOBALT HOSPITAL</v>
      </c>
      <c r="BS32" s="11" t="s">
        <v>221</v>
      </c>
      <c r="BT32" s="11" t="s">
        <v>222</v>
      </c>
      <c r="BU32" s="11" t="s">
        <v>221</v>
      </c>
      <c r="BV32" s="11" t="s">
        <v>222</v>
      </c>
      <c r="BW32" s="11" t="s">
        <v>195</v>
      </c>
      <c r="BX32" s="11"/>
      <c r="BZ32" t="s">
        <v>134</v>
      </c>
      <c r="CA32" s="13" t="s">
        <v>223</v>
      </c>
      <c r="CB32" s="12" t="s">
        <v>102</v>
      </c>
      <c r="CC32" s="12"/>
      <c r="CD32" s="12" t="s">
        <v>112</v>
      </c>
      <c r="CE32" s="12">
        <v>6283</v>
      </c>
      <c r="CF32" s="12" t="s">
        <v>113</v>
      </c>
      <c r="CG32" s="12">
        <v>6312</v>
      </c>
      <c r="CH32" s="12" t="s">
        <v>114</v>
      </c>
      <c r="CI32" s="12" t="s">
        <v>115</v>
      </c>
      <c r="CJ32" s="12" t="s">
        <v>116</v>
      </c>
      <c r="CK32" s="12"/>
      <c r="CL32" s="12" t="s">
        <v>117</v>
      </c>
      <c r="CM32" s="12" t="s">
        <v>118</v>
      </c>
    </row>
    <row r="33" spans="1:91" ht="15">
      <c r="A33" s="37" t="str">
        <f t="shared" si="20"/>
        <v/>
      </c>
      <c r="B33" s="38">
        <v>2</v>
      </c>
      <c r="C33" s="38"/>
      <c r="D33" s="59" t="str">
        <f t="shared" si="1"/>
        <v>RWG02</v>
      </c>
      <c r="E33" s="40" t="s">
        <v>102</v>
      </c>
      <c r="F33" s="41" t="s">
        <v>224</v>
      </c>
      <c r="G33" s="42" t="s">
        <v>107</v>
      </c>
      <c r="H33" s="52"/>
      <c r="I33" s="45">
        <v>713</v>
      </c>
      <c r="J33" s="54">
        <v>1073.1666666666667</v>
      </c>
      <c r="K33" s="54">
        <v>1069.5</v>
      </c>
      <c r="L33" s="56">
        <v>609.5</v>
      </c>
      <c r="M33" s="56">
        <v>0</v>
      </c>
      <c r="N33" s="56">
        <v>0</v>
      </c>
      <c r="O33" s="56">
        <v>0</v>
      </c>
      <c r="P33" s="56">
        <v>0</v>
      </c>
      <c r="Q33" s="54">
        <v>1038.25</v>
      </c>
      <c r="R33" s="54">
        <v>842.75</v>
      </c>
      <c r="S33" s="55">
        <v>425.5</v>
      </c>
      <c r="T33" s="56">
        <v>401.5</v>
      </c>
      <c r="U33" s="56">
        <v>0</v>
      </c>
      <c r="V33" s="55">
        <v>0</v>
      </c>
      <c r="W33" s="55">
        <v>0</v>
      </c>
      <c r="X33" s="55">
        <v>0</v>
      </c>
      <c r="Y33" s="55"/>
      <c r="Z33" s="55"/>
      <c r="AA33" s="55"/>
      <c r="AB33" s="55"/>
      <c r="AC33" s="45">
        <v>438</v>
      </c>
      <c r="AD33" s="46">
        <f t="shared" si="2"/>
        <v>4.3742389649923901</v>
      </c>
      <c r="AE33" s="46">
        <f t="shared" si="3"/>
        <v>2.3082191780821919</v>
      </c>
      <c r="AF33" s="46">
        <f t="shared" si="4"/>
        <v>0</v>
      </c>
      <c r="AG33" s="46">
        <f t="shared" si="5"/>
        <v>0</v>
      </c>
      <c r="AH33" s="46">
        <f t="shared" si="6"/>
        <v>0</v>
      </c>
      <c r="AI33" s="46">
        <f t="shared" si="7"/>
        <v>0</v>
      </c>
      <c r="AJ33" s="46">
        <f t="shared" si="8"/>
        <v>6.682458143074582</v>
      </c>
      <c r="AK33" s="47">
        <f t="shared" si="9"/>
        <v>1.505142589995325</v>
      </c>
      <c r="AL33" s="47">
        <f t="shared" si="10"/>
        <v>0.56989247311827962</v>
      </c>
      <c r="AM33" s="47" t="str">
        <f t="shared" si="11"/>
        <v>-</v>
      </c>
      <c r="AN33" s="47" t="str">
        <f t="shared" si="12"/>
        <v>-</v>
      </c>
      <c r="AO33" s="47">
        <f t="shared" si="13"/>
        <v>0.81170238381892612</v>
      </c>
      <c r="AP33" s="47">
        <f t="shared" si="14"/>
        <v>0.94359576968272618</v>
      </c>
      <c r="AQ33" s="47" t="str">
        <f t="shared" si="15"/>
        <v>-</v>
      </c>
      <c r="AR33" s="47" t="str">
        <f t="shared" si="16"/>
        <v>-</v>
      </c>
      <c r="AS33" s="47" t="s">
        <v>106</v>
      </c>
      <c r="AT33" s="47" t="s">
        <v>106</v>
      </c>
      <c r="AV33" s="30" t="s">
        <v>173</v>
      </c>
      <c r="AW33" s="30">
        <v>0</v>
      </c>
      <c r="AX33" s="63"/>
      <c r="BG33" s="48" t="str">
        <f t="shared" si="17"/>
        <v/>
      </c>
      <c r="BH33" s="48" t="str">
        <f t="shared" si="18"/>
        <v/>
      </c>
      <c r="BI33" s="49" t="s">
        <v>106</v>
      </c>
      <c r="BJ33" s="50"/>
      <c r="BK33" s="50"/>
      <c r="BM33" s="48" t="str">
        <f t="shared" si="19"/>
        <v/>
      </c>
      <c r="BR33" t="str">
        <f t="shared" si="0"/>
        <v>NVCDUCHY HOSPITAL</v>
      </c>
      <c r="BS33" s="11" t="s">
        <v>225</v>
      </c>
      <c r="BT33" s="11" t="s">
        <v>226</v>
      </c>
      <c r="BU33" s="11" t="s">
        <v>225</v>
      </c>
      <c r="BV33" s="11" t="s">
        <v>226</v>
      </c>
      <c r="BW33" s="11" t="s">
        <v>195</v>
      </c>
      <c r="BX33" s="11"/>
      <c r="BZ33" t="s">
        <v>134</v>
      </c>
      <c r="CA33" s="13" t="s">
        <v>227</v>
      </c>
      <c r="CB33" s="12" t="s">
        <v>102</v>
      </c>
      <c r="CC33" s="12"/>
      <c r="CD33" s="12" t="s">
        <v>112</v>
      </c>
      <c r="CE33" s="12">
        <v>6283</v>
      </c>
      <c r="CF33" s="12" t="s">
        <v>113</v>
      </c>
      <c r="CG33" s="12">
        <v>6312</v>
      </c>
      <c r="CH33" s="12" t="s">
        <v>114</v>
      </c>
      <c r="CI33" s="12" t="s">
        <v>115</v>
      </c>
      <c r="CJ33" s="12" t="s">
        <v>116</v>
      </c>
      <c r="CK33" s="12"/>
      <c r="CL33" s="12" t="s">
        <v>117</v>
      </c>
      <c r="CM33" s="12" t="s">
        <v>118</v>
      </c>
    </row>
    <row r="34" spans="1:91" ht="30">
      <c r="A34" s="37" t="str">
        <f t="shared" si="20"/>
        <v/>
      </c>
      <c r="B34" s="38">
        <v>2</v>
      </c>
      <c r="C34" s="38"/>
      <c r="D34" s="59" t="str">
        <f t="shared" si="1"/>
        <v>RWG03</v>
      </c>
      <c r="E34" s="40" t="s">
        <v>228</v>
      </c>
      <c r="F34" s="41" t="s">
        <v>229</v>
      </c>
      <c r="G34" s="42" t="s">
        <v>130</v>
      </c>
      <c r="H34" s="52"/>
      <c r="I34" s="44">
        <v>1994.3333333333301</v>
      </c>
      <c r="J34" s="54">
        <v>2170.5833333333335</v>
      </c>
      <c r="K34" s="54">
        <v>1694</v>
      </c>
      <c r="L34" s="54">
        <v>2209</v>
      </c>
      <c r="M34" s="56">
        <v>0</v>
      </c>
      <c r="N34" s="56">
        <v>0</v>
      </c>
      <c r="O34" s="56">
        <v>0</v>
      </c>
      <c r="P34" s="56">
        <v>92</v>
      </c>
      <c r="Q34" s="54">
        <v>1688.5</v>
      </c>
      <c r="R34" s="54">
        <v>1734.5</v>
      </c>
      <c r="S34" s="55">
        <v>966</v>
      </c>
      <c r="T34" s="54">
        <v>1883</v>
      </c>
      <c r="U34" s="56">
        <v>0</v>
      </c>
      <c r="V34" s="55">
        <v>0</v>
      </c>
      <c r="W34" s="55">
        <v>0</v>
      </c>
      <c r="X34" s="55">
        <v>0</v>
      </c>
      <c r="Y34" s="55"/>
      <c r="Z34" s="55"/>
      <c r="AA34" s="55"/>
      <c r="AB34" s="55"/>
      <c r="AC34" s="45">
        <v>748</v>
      </c>
      <c r="AD34" s="46">
        <f t="shared" si="2"/>
        <v>5.2206996434937611</v>
      </c>
      <c r="AE34" s="46">
        <f t="shared" si="3"/>
        <v>5.4705882352941178</v>
      </c>
      <c r="AF34" s="46">
        <f t="shared" si="4"/>
        <v>0</v>
      </c>
      <c r="AG34" s="46">
        <f t="shared" si="5"/>
        <v>0.12299465240641712</v>
      </c>
      <c r="AH34" s="46">
        <f t="shared" si="6"/>
        <v>0</v>
      </c>
      <c r="AI34" s="46">
        <f t="shared" si="7"/>
        <v>0</v>
      </c>
      <c r="AJ34" s="46">
        <f t="shared" si="8"/>
        <v>10.814282531194296</v>
      </c>
      <c r="AK34" s="47">
        <f t="shared" si="9"/>
        <v>1.0883753969580496</v>
      </c>
      <c r="AL34" s="47">
        <f t="shared" si="10"/>
        <v>1.3040141676505312</v>
      </c>
      <c r="AM34" s="47" t="str">
        <f t="shared" si="11"/>
        <v>-</v>
      </c>
      <c r="AN34" s="47" t="str">
        <f t="shared" si="12"/>
        <v>-</v>
      </c>
      <c r="AO34" s="47">
        <f t="shared" si="13"/>
        <v>1.027243115190998</v>
      </c>
      <c r="AP34" s="47">
        <f t="shared" si="14"/>
        <v>1.9492753623188406</v>
      </c>
      <c r="AQ34" s="47" t="str">
        <f t="shared" si="15"/>
        <v>-</v>
      </c>
      <c r="AR34" s="47" t="str">
        <f t="shared" si="16"/>
        <v>-</v>
      </c>
      <c r="AS34" s="47" t="s">
        <v>106</v>
      </c>
      <c r="AT34" s="47" t="s">
        <v>106</v>
      </c>
      <c r="AV34" s="30" t="s">
        <v>185</v>
      </c>
      <c r="AW34" s="30">
        <v>0</v>
      </c>
      <c r="AX34" s="63"/>
      <c r="BG34" s="48" t="str">
        <f t="shared" si="17"/>
        <v/>
      </c>
      <c r="BH34" s="48" t="str">
        <f t="shared" si="18"/>
        <v/>
      </c>
      <c r="BI34" s="49" t="s">
        <v>106</v>
      </c>
      <c r="BJ34" s="50"/>
      <c r="BK34" s="50"/>
      <c r="BM34" s="48" t="str">
        <f t="shared" si="19"/>
        <v/>
      </c>
      <c r="BR34" t="str">
        <f t="shared" si="0"/>
        <v>NVCEUXTON HALL HOSPITAL</v>
      </c>
      <c r="BS34" s="11" t="s">
        <v>230</v>
      </c>
      <c r="BT34" s="11" t="s">
        <v>231</v>
      </c>
      <c r="BU34" s="11" t="s">
        <v>230</v>
      </c>
      <c r="BV34" s="11" t="s">
        <v>231</v>
      </c>
      <c r="BW34" s="11" t="s">
        <v>195</v>
      </c>
      <c r="BX34" s="11"/>
      <c r="BZ34" t="s">
        <v>134</v>
      </c>
      <c r="CA34" s="13" t="s">
        <v>232</v>
      </c>
      <c r="CB34" s="12" t="s">
        <v>228</v>
      </c>
      <c r="CC34" s="12"/>
      <c r="CD34" s="12" t="s">
        <v>112</v>
      </c>
      <c r="CE34" s="12">
        <v>6282</v>
      </c>
      <c r="CF34" s="12" t="s">
        <v>113</v>
      </c>
      <c r="CG34" s="12">
        <v>6282</v>
      </c>
      <c r="CH34" s="12" t="s">
        <v>114</v>
      </c>
      <c r="CI34" s="12" t="s">
        <v>115</v>
      </c>
      <c r="CJ34" s="12" t="s">
        <v>116</v>
      </c>
      <c r="CK34" s="12"/>
      <c r="CL34" s="12" t="s">
        <v>117</v>
      </c>
      <c r="CM34" s="12" t="s">
        <v>233</v>
      </c>
    </row>
    <row r="35" spans="1:91" ht="15">
      <c r="A35" s="37" t="str">
        <f t="shared" si="20"/>
        <v/>
      </c>
      <c r="B35" s="38">
        <v>2</v>
      </c>
      <c r="C35" s="38"/>
      <c r="D35" s="59" t="str">
        <f t="shared" si="1"/>
        <v>RWG02</v>
      </c>
      <c r="E35" s="40" t="s">
        <v>102</v>
      </c>
      <c r="F35" s="41" t="s">
        <v>234</v>
      </c>
      <c r="G35" s="42" t="s">
        <v>235</v>
      </c>
      <c r="H35" s="52"/>
      <c r="I35" s="44">
        <v>1069.5</v>
      </c>
      <c r="J35" s="54">
        <v>1219</v>
      </c>
      <c r="K35" s="54">
        <v>1403</v>
      </c>
      <c r="L35" s="54">
        <v>1128</v>
      </c>
      <c r="M35" s="56">
        <v>0</v>
      </c>
      <c r="N35" s="56">
        <v>0</v>
      </c>
      <c r="O35" s="56">
        <v>0</v>
      </c>
      <c r="P35" s="56">
        <v>103.5</v>
      </c>
      <c r="Q35" s="54">
        <v>1068.5</v>
      </c>
      <c r="R35" s="54">
        <v>1091.5</v>
      </c>
      <c r="S35" s="55">
        <v>713</v>
      </c>
      <c r="T35" s="56">
        <v>724.5</v>
      </c>
      <c r="U35" s="56">
        <v>0</v>
      </c>
      <c r="V35" s="55">
        <v>0</v>
      </c>
      <c r="W35" s="55">
        <v>0</v>
      </c>
      <c r="X35" s="55">
        <v>0</v>
      </c>
      <c r="Y35" s="55"/>
      <c r="Z35" s="55"/>
      <c r="AA35" s="55"/>
      <c r="AB35" s="55"/>
      <c r="AC35" s="45">
        <v>587</v>
      </c>
      <c r="AD35" s="46">
        <f t="shared" si="2"/>
        <v>3.9361158432708687</v>
      </c>
      <c r="AE35" s="46">
        <f t="shared" si="3"/>
        <v>3.15587734241908</v>
      </c>
      <c r="AF35" s="46">
        <f t="shared" si="4"/>
        <v>0</v>
      </c>
      <c r="AG35" s="46">
        <f t="shared" si="5"/>
        <v>0.17632027257240204</v>
      </c>
      <c r="AH35" s="46">
        <f t="shared" si="6"/>
        <v>0</v>
      </c>
      <c r="AI35" s="46">
        <f t="shared" si="7"/>
        <v>0</v>
      </c>
      <c r="AJ35" s="46">
        <f t="shared" si="8"/>
        <v>7.2683134582623508</v>
      </c>
      <c r="AK35" s="47">
        <f t="shared" si="9"/>
        <v>1.1397849462365592</v>
      </c>
      <c r="AL35" s="47">
        <f t="shared" si="10"/>
        <v>0.80399144689950108</v>
      </c>
      <c r="AM35" s="47" t="str">
        <f t="shared" si="11"/>
        <v>-</v>
      </c>
      <c r="AN35" s="47" t="str">
        <f t="shared" si="12"/>
        <v>-</v>
      </c>
      <c r="AO35" s="47">
        <f t="shared" si="13"/>
        <v>1.0215255030416472</v>
      </c>
      <c r="AP35" s="47">
        <f t="shared" si="14"/>
        <v>1.0161290322580645</v>
      </c>
      <c r="AQ35" s="47" t="str">
        <f t="shared" si="15"/>
        <v>-</v>
      </c>
      <c r="AR35" s="47" t="str">
        <f t="shared" si="16"/>
        <v>-</v>
      </c>
      <c r="AS35" s="47" t="s">
        <v>106</v>
      </c>
      <c r="AT35" s="47" t="s">
        <v>106</v>
      </c>
      <c r="AV35" s="30" t="s">
        <v>236</v>
      </c>
      <c r="AW35" s="30">
        <v>0</v>
      </c>
      <c r="AX35" s="63"/>
      <c r="BG35" s="48" t="str">
        <f t="shared" si="17"/>
        <v/>
      </c>
      <c r="BH35" s="48" t="str">
        <f t="shared" si="18"/>
        <v/>
      </c>
      <c r="BI35" s="49" t="s">
        <v>106</v>
      </c>
      <c r="BJ35" s="50"/>
      <c r="BK35" s="50"/>
      <c r="BM35" s="48" t="str">
        <f t="shared" si="19"/>
        <v/>
      </c>
      <c r="BR35" t="str">
        <f t="shared" si="0"/>
        <v>NVCFITZWILLIAM HOSPITAL</v>
      </c>
      <c r="BS35" s="11" t="s">
        <v>237</v>
      </c>
      <c r="BT35" s="11" t="s">
        <v>238</v>
      </c>
      <c r="BU35" s="11" t="s">
        <v>237</v>
      </c>
      <c r="BV35" s="11" t="s">
        <v>238</v>
      </c>
      <c r="BW35" s="11" t="s">
        <v>195</v>
      </c>
      <c r="BX35" s="11"/>
      <c r="BZ35" t="s">
        <v>134</v>
      </c>
      <c r="CA35" s="13" t="s">
        <v>239</v>
      </c>
      <c r="CB35" s="12" t="s">
        <v>102</v>
      </c>
      <c r="CC35" s="12"/>
      <c r="CD35" s="12" t="s">
        <v>112</v>
      </c>
      <c r="CE35" s="12">
        <v>6283</v>
      </c>
      <c r="CF35" s="12" t="s">
        <v>113</v>
      </c>
      <c r="CG35" s="12">
        <v>6312</v>
      </c>
      <c r="CH35" s="12" t="s">
        <v>114</v>
      </c>
      <c r="CI35" s="12" t="s">
        <v>115</v>
      </c>
      <c r="CJ35" s="12" t="s">
        <v>116</v>
      </c>
      <c r="CK35" s="12"/>
      <c r="CL35" s="12" t="s">
        <v>117</v>
      </c>
      <c r="CM35" s="12" t="s">
        <v>118</v>
      </c>
    </row>
    <row r="36" spans="1:91" ht="15">
      <c r="A36" s="37" t="str">
        <f t="shared" si="20"/>
        <v/>
      </c>
      <c r="B36" s="38">
        <v>2</v>
      </c>
      <c r="C36" s="38"/>
      <c r="D36" s="59" t="str">
        <f t="shared" si="1"/>
        <v>RWG02</v>
      </c>
      <c r="E36" s="40" t="s">
        <v>102</v>
      </c>
      <c r="F36" s="41" t="s">
        <v>240</v>
      </c>
      <c r="G36" s="42" t="s">
        <v>107</v>
      </c>
      <c r="H36" s="52"/>
      <c r="I36" s="44">
        <v>1069.5</v>
      </c>
      <c r="J36" s="54">
        <v>1004.17</v>
      </c>
      <c r="K36" s="54">
        <v>1782.5</v>
      </c>
      <c r="L36" s="54">
        <v>1431.75</v>
      </c>
      <c r="M36" s="56">
        <v>0</v>
      </c>
      <c r="N36" s="56">
        <v>92</v>
      </c>
      <c r="O36" s="56">
        <v>0</v>
      </c>
      <c r="P36" s="56">
        <v>57.5</v>
      </c>
      <c r="Q36" s="54">
        <v>1435.5</v>
      </c>
      <c r="R36" s="54">
        <v>1240.5</v>
      </c>
      <c r="S36" s="55">
        <v>758</v>
      </c>
      <c r="T36" s="56">
        <v>666</v>
      </c>
      <c r="U36" s="56">
        <v>0</v>
      </c>
      <c r="V36" s="55">
        <v>34.5</v>
      </c>
      <c r="W36" s="55">
        <v>0</v>
      </c>
      <c r="X36" s="55">
        <v>0</v>
      </c>
      <c r="Y36" s="55"/>
      <c r="Z36" s="55"/>
      <c r="AA36" s="55"/>
      <c r="AB36" s="55"/>
      <c r="AC36" s="45">
        <v>590</v>
      </c>
      <c r="AD36" s="46">
        <f t="shared" si="2"/>
        <v>3.8045254237288137</v>
      </c>
      <c r="AE36" s="46">
        <f t="shared" si="3"/>
        <v>3.5555084745762713</v>
      </c>
      <c r="AF36" s="46">
        <f t="shared" si="4"/>
        <v>0.21440677966101696</v>
      </c>
      <c r="AG36" s="46">
        <f t="shared" si="5"/>
        <v>9.7457627118644072E-2</v>
      </c>
      <c r="AH36" s="46">
        <f t="shared" si="6"/>
        <v>0</v>
      </c>
      <c r="AI36" s="46">
        <f t="shared" si="7"/>
        <v>0</v>
      </c>
      <c r="AJ36" s="46">
        <f t="shared" si="8"/>
        <v>7.6718983050847456</v>
      </c>
      <c r="AK36" s="47">
        <f t="shared" si="9"/>
        <v>0.93891538101916783</v>
      </c>
      <c r="AL36" s="47">
        <f t="shared" si="10"/>
        <v>0.8032258064516129</v>
      </c>
      <c r="AM36" s="47" t="str">
        <f t="shared" si="11"/>
        <v>-</v>
      </c>
      <c r="AN36" s="47" t="str">
        <f t="shared" si="12"/>
        <v>-</v>
      </c>
      <c r="AO36" s="47">
        <f t="shared" si="13"/>
        <v>0.86415882967607105</v>
      </c>
      <c r="AP36" s="47">
        <f t="shared" si="14"/>
        <v>0.87862796833773082</v>
      </c>
      <c r="AQ36" s="47" t="str">
        <f t="shared" si="15"/>
        <v>-</v>
      </c>
      <c r="AR36" s="47" t="str">
        <f t="shared" si="16"/>
        <v>-</v>
      </c>
      <c r="AS36" s="47" t="s">
        <v>106</v>
      </c>
      <c r="AT36" s="47" t="s">
        <v>106</v>
      </c>
      <c r="AV36" s="30" t="s">
        <v>241</v>
      </c>
      <c r="AW36" s="30">
        <v>0</v>
      </c>
      <c r="AX36" s="63"/>
      <c r="BG36" s="48" t="str">
        <f t="shared" si="17"/>
        <v/>
      </c>
      <c r="BH36" s="48" t="str">
        <f t="shared" si="18"/>
        <v/>
      </c>
      <c r="BI36" s="49" t="s">
        <v>106</v>
      </c>
      <c r="BJ36" s="50"/>
      <c r="BK36" s="50"/>
      <c r="BM36" s="48" t="str">
        <f t="shared" si="19"/>
        <v/>
      </c>
      <c r="BR36" t="str">
        <f t="shared" si="0"/>
        <v>NVCFULWOOD HALL HOSPITAL</v>
      </c>
      <c r="BS36" s="11" t="s">
        <v>242</v>
      </c>
      <c r="BT36" s="11" t="s">
        <v>243</v>
      </c>
      <c r="BU36" s="11" t="s">
        <v>242</v>
      </c>
      <c r="BV36" s="11" t="s">
        <v>243</v>
      </c>
      <c r="BW36" s="11" t="s">
        <v>195</v>
      </c>
      <c r="BX36" s="11"/>
      <c r="BZ36" t="s">
        <v>134</v>
      </c>
      <c r="CA36" s="13" t="s">
        <v>244</v>
      </c>
      <c r="CB36" s="12" t="s">
        <v>102</v>
      </c>
      <c r="CC36" s="12"/>
      <c r="CD36" s="12" t="s">
        <v>112</v>
      </c>
      <c r="CE36" s="12">
        <v>6283</v>
      </c>
      <c r="CF36" s="12" t="s">
        <v>113</v>
      </c>
      <c r="CG36" s="12">
        <v>6312</v>
      </c>
      <c r="CH36" s="12" t="s">
        <v>114</v>
      </c>
      <c r="CI36" s="12" t="s">
        <v>115</v>
      </c>
      <c r="CJ36" s="12" t="s">
        <v>116</v>
      </c>
      <c r="CK36" s="12"/>
      <c r="CL36" s="12" t="s">
        <v>117</v>
      </c>
      <c r="CM36" s="12" t="s">
        <v>118</v>
      </c>
    </row>
    <row r="37" spans="1:91" ht="30">
      <c r="A37" s="37" t="str">
        <f t="shared" si="20"/>
        <v/>
      </c>
      <c r="B37" s="38">
        <v>2</v>
      </c>
      <c r="C37" s="38"/>
      <c r="D37" s="59" t="str">
        <f t="shared" si="1"/>
        <v>RWG02</v>
      </c>
      <c r="E37" s="40" t="s">
        <v>102</v>
      </c>
      <c r="F37" s="41" t="s">
        <v>245</v>
      </c>
      <c r="G37" s="42" t="s">
        <v>130</v>
      </c>
      <c r="H37" s="52"/>
      <c r="I37" s="45">
        <v>713</v>
      </c>
      <c r="J37" s="56">
        <v>709.33333333333337</v>
      </c>
      <c r="K37" s="56">
        <v>713</v>
      </c>
      <c r="L37" s="56">
        <v>731.25</v>
      </c>
      <c r="M37" s="45">
        <v>0</v>
      </c>
      <c r="N37" s="45">
        <v>0</v>
      </c>
      <c r="O37" s="45">
        <v>0</v>
      </c>
      <c r="P37" s="45">
        <v>0</v>
      </c>
      <c r="Q37" s="56">
        <v>712</v>
      </c>
      <c r="R37" s="56">
        <v>666</v>
      </c>
      <c r="S37" s="55">
        <v>379.5</v>
      </c>
      <c r="T37" s="56">
        <v>379.5</v>
      </c>
      <c r="U37" s="45">
        <v>0</v>
      </c>
      <c r="V37" s="62">
        <v>0</v>
      </c>
      <c r="W37" s="62">
        <v>0</v>
      </c>
      <c r="X37" s="62">
        <v>0</v>
      </c>
      <c r="Y37" s="55"/>
      <c r="Z37" s="55"/>
      <c r="AA37" s="55"/>
      <c r="AB37" s="55"/>
      <c r="AC37" s="45">
        <v>342</v>
      </c>
      <c r="AD37" s="46">
        <f t="shared" si="2"/>
        <v>4.0214424951267063</v>
      </c>
      <c r="AE37" s="46">
        <f t="shared" si="3"/>
        <v>3.2478070175438596</v>
      </c>
      <c r="AF37" s="46">
        <f t="shared" si="4"/>
        <v>0</v>
      </c>
      <c r="AG37" s="46">
        <f t="shared" si="5"/>
        <v>0</v>
      </c>
      <c r="AH37" s="46">
        <f t="shared" si="6"/>
        <v>0</v>
      </c>
      <c r="AI37" s="46">
        <f t="shared" si="7"/>
        <v>0</v>
      </c>
      <c r="AJ37" s="46">
        <f t="shared" si="8"/>
        <v>7.2692495126705658</v>
      </c>
      <c r="AK37" s="47">
        <f t="shared" si="9"/>
        <v>0.99485741000467509</v>
      </c>
      <c r="AL37" s="47">
        <f t="shared" si="10"/>
        <v>1.0255960729312763</v>
      </c>
      <c r="AM37" s="47" t="str">
        <f t="shared" si="11"/>
        <v>-</v>
      </c>
      <c r="AN37" s="47" t="str">
        <f t="shared" si="12"/>
        <v>-</v>
      </c>
      <c r="AO37" s="47">
        <f t="shared" si="13"/>
        <v>0.9353932584269663</v>
      </c>
      <c r="AP37" s="47">
        <f t="shared" si="14"/>
        <v>1</v>
      </c>
      <c r="AQ37" s="47" t="str">
        <f t="shared" si="15"/>
        <v>-</v>
      </c>
      <c r="AR37" s="47" t="str">
        <f t="shared" si="16"/>
        <v>-</v>
      </c>
      <c r="AS37" s="47" t="s">
        <v>106</v>
      </c>
      <c r="AT37" s="47" t="s">
        <v>106</v>
      </c>
      <c r="AV37" s="30" t="s">
        <v>246</v>
      </c>
      <c r="AW37" s="30">
        <v>0</v>
      </c>
      <c r="AX37" s="63"/>
      <c r="BG37" s="48" t="str">
        <f t="shared" si="17"/>
        <v/>
      </c>
      <c r="BH37" s="48" t="str">
        <f t="shared" si="18"/>
        <v/>
      </c>
      <c r="BI37" s="49" t="s">
        <v>106</v>
      </c>
      <c r="BJ37" s="50"/>
      <c r="BK37" s="50"/>
      <c r="BM37" s="48" t="str">
        <f t="shared" si="19"/>
        <v/>
      </c>
      <c r="BR37" t="str">
        <f t="shared" si="0"/>
        <v>NVCHORTON NHS TREATMENT CENTRE</v>
      </c>
      <c r="BS37" s="11" t="s">
        <v>247</v>
      </c>
      <c r="BT37" s="11" t="s">
        <v>248</v>
      </c>
      <c r="BU37" s="11" t="s">
        <v>247</v>
      </c>
      <c r="BV37" s="11" t="s">
        <v>248</v>
      </c>
      <c r="BW37" s="11" t="s">
        <v>195</v>
      </c>
      <c r="BX37" s="11"/>
      <c r="BZ37" t="s">
        <v>134</v>
      </c>
      <c r="CA37" s="13" t="s">
        <v>249</v>
      </c>
      <c r="CB37" s="12" t="s">
        <v>102</v>
      </c>
      <c r="CC37" s="12"/>
      <c r="CD37" s="12" t="s">
        <v>112</v>
      </c>
      <c r="CE37" s="12">
        <v>6283</v>
      </c>
      <c r="CF37" s="12" t="s">
        <v>113</v>
      </c>
      <c r="CG37" s="12">
        <v>6312</v>
      </c>
      <c r="CH37" s="12" t="s">
        <v>114</v>
      </c>
      <c r="CI37" s="12" t="s">
        <v>115</v>
      </c>
      <c r="CJ37" s="12" t="s">
        <v>116</v>
      </c>
      <c r="CK37" s="12"/>
      <c r="CL37" s="12" t="s">
        <v>117</v>
      </c>
      <c r="CM37" s="12" t="s">
        <v>118</v>
      </c>
    </row>
    <row r="38" spans="1:91" ht="15">
      <c r="A38" s="37" t="str">
        <f t="shared" si="20"/>
        <v/>
      </c>
      <c r="B38" s="38">
        <v>2</v>
      </c>
      <c r="C38" s="38"/>
      <c r="D38" s="59" t="str">
        <f t="shared" si="1"/>
        <v>RWG02</v>
      </c>
      <c r="E38" s="40" t="s">
        <v>102</v>
      </c>
      <c r="F38" s="41" t="s">
        <v>250</v>
      </c>
      <c r="G38" s="42" t="s">
        <v>107</v>
      </c>
      <c r="H38" s="52"/>
      <c r="I38" s="44">
        <v>1069.5</v>
      </c>
      <c r="J38" s="54">
        <v>1015</v>
      </c>
      <c r="K38" s="54">
        <v>1069.5</v>
      </c>
      <c r="L38" s="56">
        <v>1130.75</v>
      </c>
      <c r="M38" s="56">
        <v>0</v>
      </c>
      <c r="N38" s="56">
        <v>0</v>
      </c>
      <c r="O38" s="56">
        <v>0</v>
      </c>
      <c r="P38" s="56">
        <v>34.5</v>
      </c>
      <c r="Q38" s="54">
        <v>1069.5</v>
      </c>
      <c r="R38" s="54">
        <v>1069.5</v>
      </c>
      <c r="S38" s="55">
        <v>736</v>
      </c>
      <c r="T38" s="56">
        <v>713</v>
      </c>
      <c r="U38" s="56">
        <v>0</v>
      </c>
      <c r="V38" s="55">
        <v>0</v>
      </c>
      <c r="W38" s="55">
        <v>0</v>
      </c>
      <c r="X38" s="55">
        <v>0</v>
      </c>
      <c r="Y38" s="55"/>
      <c r="Z38" s="55"/>
      <c r="AA38" s="55"/>
      <c r="AB38" s="55"/>
      <c r="AC38" s="45">
        <v>569</v>
      </c>
      <c r="AD38" s="46">
        <f t="shared" si="2"/>
        <v>3.6634446397188047</v>
      </c>
      <c r="AE38" s="46">
        <f t="shared" si="3"/>
        <v>3.2403339191564147</v>
      </c>
      <c r="AF38" s="46">
        <f t="shared" si="4"/>
        <v>0</v>
      </c>
      <c r="AG38" s="46">
        <f t="shared" si="5"/>
        <v>6.0632688927943761E-2</v>
      </c>
      <c r="AH38" s="46">
        <f t="shared" si="6"/>
        <v>0</v>
      </c>
      <c r="AI38" s="46">
        <f t="shared" si="7"/>
        <v>0</v>
      </c>
      <c r="AJ38" s="46">
        <f t="shared" si="8"/>
        <v>6.964411247803163</v>
      </c>
      <c r="AK38" s="47">
        <f t="shared" si="9"/>
        <v>0.94904160822814398</v>
      </c>
      <c r="AL38" s="47">
        <f t="shared" si="10"/>
        <v>1.0572697522206638</v>
      </c>
      <c r="AM38" s="47" t="str">
        <f t="shared" si="11"/>
        <v>-</v>
      </c>
      <c r="AN38" s="47" t="str">
        <f t="shared" si="12"/>
        <v>-</v>
      </c>
      <c r="AO38" s="47">
        <f t="shared" si="13"/>
        <v>1</v>
      </c>
      <c r="AP38" s="47">
        <f t="shared" si="14"/>
        <v>0.96875</v>
      </c>
      <c r="AQ38" s="47" t="str">
        <f t="shared" si="15"/>
        <v>-</v>
      </c>
      <c r="AR38" s="47" t="str">
        <f t="shared" si="16"/>
        <v>-</v>
      </c>
      <c r="AS38" s="47" t="s">
        <v>106</v>
      </c>
      <c r="AT38" s="47" t="s">
        <v>106</v>
      </c>
      <c r="AV38" s="1" t="s">
        <v>251</v>
      </c>
      <c r="AW38" s="30">
        <v>0</v>
      </c>
      <c r="AX38" s="63"/>
      <c r="BG38" s="48" t="str">
        <f t="shared" si="17"/>
        <v/>
      </c>
      <c r="BH38" s="48" t="str">
        <f t="shared" si="18"/>
        <v/>
      </c>
      <c r="BI38" s="49" t="s">
        <v>106</v>
      </c>
      <c r="BJ38" s="50"/>
      <c r="BK38" s="50"/>
      <c r="BM38" s="48" t="str">
        <f t="shared" si="19"/>
        <v/>
      </c>
      <c r="BR38" t="str">
        <f t="shared" si="0"/>
        <v>NVCMOUNT STUART HOSPITAL</v>
      </c>
      <c r="BS38" s="11" t="s">
        <v>252</v>
      </c>
      <c r="BT38" s="11" t="s">
        <v>253</v>
      </c>
      <c r="BU38" s="11" t="s">
        <v>252</v>
      </c>
      <c r="BV38" s="11" t="s">
        <v>253</v>
      </c>
      <c r="BW38" s="11" t="s">
        <v>195</v>
      </c>
      <c r="BX38" s="11"/>
      <c r="BZ38" t="s">
        <v>134</v>
      </c>
      <c r="CA38" s="13" t="s">
        <v>254</v>
      </c>
      <c r="CB38" s="12" t="s">
        <v>102</v>
      </c>
      <c r="CC38" s="12"/>
      <c r="CD38" s="12" t="s">
        <v>112</v>
      </c>
      <c r="CE38" s="12">
        <v>6283</v>
      </c>
      <c r="CF38" s="12" t="s">
        <v>113</v>
      </c>
      <c r="CG38" s="12">
        <v>6312</v>
      </c>
      <c r="CH38" s="12" t="s">
        <v>114</v>
      </c>
      <c r="CI38" s="12" t="s">
        <v>115</v>
      </c>
      <c r="CJ38" s="12" t="s">
        <v>116</v>
      </c>
      <c r="CK38" s="12"/>
      <c r="CL38" s="12" t="s">
        <v>117</v>
      </c>
      <c r="CM38" s="12" t="s">
        <v>118</v>
      </c>
    </row>
    <row r="39" spans="1:91" ht="30">
      <c r="A39" s="37" t="str">
        <f t="shared" si="20"/>
        <v/>
      </c>
      <c r="B39" s="38">
        <v>2</v>
      </c>
      <c r="C39" s="38"/>
      <c r="D39" s="59" t="str">
        <f t="shared" si="1"/>
        <v>RWG02</v>
      </c>
      <c r="E39" s="40" t="s">
        <v>102</v>
      </c>
      <c r="F39" s="41" t="s">
        <v>255</v>
      </c>
      <c r="G39" s="42" t="s">
        <v>130</v>
      </c>
      <c r="H39" s="52"/>
      <c r="I39" s="44">
        <v>1425.5</v>
      </c>
      <c r="J39" s="54">
        <v>1180.33</v>
      </c>
      <c r="K39" s="54">
        <v>1403</v>
      </c>
      <c r="L39" s="54">
        <v>1242</v>
      </c>
      <c r="M39" s="56">
        <v>0</v>
      </c>
      <c r="N39" s="56">
        <v>161</v>
      </c>
      <c r="O39" s="56">
        <v>0</v>
      </c>
      <c r="P39" s="56">
        <v>0</v>
      </c>
      <c r="Q39" s="54">
        <v>1401</v>
      </c>
      <c r="R39" s="54">
        <v>1240</v>
      </c>
      <c r="S39" s="60">
        <v>1091.5</v>
      </c>
      <c r="T39" s="54">
        <v>1011</v>
      </c>
      <c r="U39" s="56">
        <v>0</v>
      </c>
      <c r="V39" s="55">
        <v>0</v>
      </c>
      <c r="W39" s="55">
        <v>0</v>
      </c>
      <c r="X39" s="55">
        <v>0</v>
      </c>
      <c r="Y39" s="55"/>
      <c r="Z39" s="55"/>
      <c r="AA39" s="55"/>
      <c r="AB39" s="55"/>
      <c r="AC39" s="45">
        <v>668</v>
      </c>
      <c r="AD39" s="46">
        <f t="shared" si="2"/>
        <v>3.623248502994012</v>
      </c>
      <c r="AE39" s="46">
        <f t="shared" si="3"/>
        <v>3.3727544910179641</v>
      </c>
      <c r="AF39" s="46">
        <f t="shared" si="4"/>
        <v>0.2410179640718563</v>
      </c>
      <c r="AG39" s="46">
        <f t="shared" si="5"/>
        <v>0</v>
      </c>
      <c r="AH39" s="46">
        <f t="shared" si="6"/>
        <v>0</v>
      </c>
      <c r="AI39" s="46">
        <f t="shared" si="7"/>
        <v>0</v>
      </c>
      <c r="AJ39" s="46">
        <f t="shared" si="8"/>
        <v>7.2370209580838321</v>
      </c>
      <c r="AK39" s="47">
        <f t="shared" si="9"/>
        <v>0.82801122413188355</v>
      </c>
      <c r="AL39" s="47">
        <f t="shared" si="10"/>
        <v>0.88524590163934425</v>
      </c>
      <c r="AM39" s="47" t="str">
        <f t="shared" si="11"/>
        <v>-</v>
      </c>
      <c r="AN39" s="47" t="str">
        <f t="shared" si="12"/>
        <v>-</v>
      </c>
      <c r="AO39" s="47">
        <f t="shared" si="13"/>
        <v>0.88508208422555312</v>
      </c>
      <c r="AP39" s="47">
        <f t="shared" si="14"/>
        <v>0.9262482821804856</v>
      </c>
      <c r="AQ39" s="47" t="str">
        <f t="shared" si="15"/>
        <v>-</v>
      </c>
      <c r="AR39" s="47" t="str">
        <f t="shared" si="16"/>
        <v>-</v>
      </c>
      <c r="AS39" s="47" t="s">
        <v>106</v>
      </c>
      <c r="AT39" s="47" t="s">
        <v>106</v>
      </c>
      <c r="AV39" s="30" t="s">
        <v>256</v>
      </c>
      <c r="AW39" s="30">
        <v>0</v>
      </c>
      <c r="AX39" s="63"/>
      <c r="BG39" s="48" t="str">
        <f t="shared" si="17"/>
        <v/>
      </c>
      <c r="BH39" s="48" t="str">
        <f t="shared" si="18"/>
        <v/>
      </c>
      <c r="BI39" s="49" t="s">
        <v>106</v>
      </c>
      <c r="BJ39" s="50"/>
      <c r="BK39" s="50"/>
      <c r="BM39" s="48" t="str">
        <f t="shared" si="19"/>
        <v/>
      </c>
      <c r="BR39" t="str">
        <f t="shared" si="0"/>
        <v>NVCNEW HALL HOSPITAL</v>
      </c>
      <c r="BS39" s="11" t="s">
        <v>257</v>
      </c>
      <c r="BT39" s="11" t="s">
        <v>258</v>
      </c>
      <c r="BU39" s="11" t="s">
        <v>257</v>
      </c>
      <c r="BV39" s="11" t="s">
        <v>258</v>
      </c>
      <c r="BW39" s="11" t="s">
        <v>195</v>
      </c>
      <c r="BX39" s="11"/>
      <c r="BZ39" t="s">
        <v>134</v>
      </c>
      <c r="CA39" s="13" t="s">
        <v>259</v>
      </c>
      <c r="CB39" s="12" t="s">
        <v>102</v>
      </c>
      <c r="CC39" s="12"/>
      <c r="CD39" s="12" t="s">
        <v>112</v>
      </c>
      <c r="CE39" s="12">
        <v>6283</v>
      </c>
      <c r="CF39" s="12" t="s">
        <v>113</v>
      </c>
      <c r="CG39" s="12">
        <v>6312</v>
      </c>
      <c r="CH39" s="12" t="s">
        <v>114</v>
      </c>
      <c r="CI39" s="12" t="s">
        <v>115</v>
      </c>
      <c r="CJ39" s="12" t="s">
        <v>116</v>
      </c>
      <c r="CK39" s="12"/>
      <c r="CL39" s="12" t="s">
        <v>117</v>
      </c>
      <c r="CM39" s="12" t="s">
        <v>118</v>
      </c>
    </row>
    <row r="40" spans="1:91" ht="15">
      <c r="A40" s="37" t="str">
        <f t="shared" si="20"/>
        <v/>
      </c>
      <c r="B40" s="38">
        <v>2</v>
      </c>
      <c r="C40" s="38"/>
      <c r="D40" s="59" t="str">
        <f t="shared" si="1"/>
        <v>RWG02</v>
      </c>
      <c r="E40" s="40" t="s">
        <v>102</v>
      </c>
      <c r="F40" s="41" t="s">
        <v>260</v>
      </c>
      <c r="G40" s="42" t="s">
        <v>261</v>
      </c>
      <c r="H40" s="52"/>
      <c r="I40" s="44">
        <v>1058</v>
      </c>
      <c r="J40" s="56">
        <v>716</v>
      </c>
      <c r="K40" s="56">
        <v>357.5</v>
      </c>
      <c r="L40" s="56">
        <v>237.5</v>
      </c>
      <c r="M40" s="56">
        <v>0</v>
      </c>
      <c r="N40" s="56">
        <v>0</v>
      </c>
      <c r="O40" s="56">
        <v>0</v>
      </c>
      <c r="P40" s="56">
        <v>0</v>
      </c>
      <c r="Q40" s="54">
        <v>1048.25</v>
      </c>
      <c r="R40" s="56">
        <v>529.75</v>
      </c>
      <c r="S40" s="55">
        <v>356.5</v>
      </c>
      <c r="T40" s="56">
        <v>310.5</v>
      </c>
      <c r="U40" s="56">
        <v>0</v>
      </c>
      <c r="V40" s="55">
        <v>0</v>
      </c>
      <c r="W40" s="55">
        <v>0</v>
      </c>
      <c r="X40" s="55">
        <v>0</v>
      </c>
      <c r="Y40" s="55"/>
      <c r="Z40" s="55"/>
      <c r="AA40" s="55"/>
      <c r="AB40" s="55"/>
      <c r="AC40" s="45">
        <v>29</v>
      </c>
      <c r="AD40" s="46">
        <f t="shared" si="2"/>
        <v>42.956896551724135</v>
      </c>
      <c r="AE40" s="46">
        <f t="shared" si="3"/>
        <v>18.896551724137932</v>
      </c>
      <c r="AF40" s="46">
        <f t="shared" si="4"/>
        <v>0</v>
      </c>
      <c r="AG40" s="46">
        <f t="shared" si="5"/>
        <v>0</v>
      </c>
      <c r="AH40" s="46">
        <f t="shared" si="6"/>
        <v>0</v>
      </c>
      <c r="AI40" s="46">
        <f t="shared" si="7"/>
        <v>0</v>
      </c>
      <c r="AJ40" s="46">
        <f t="shared" si="8"/>
        <v>61.853448275862071</v>
      </c>
      <c r="AK40" s="47">
        <f t="shared" si="9"/>
        <v>0.67674858223062384</v>
      </c>
      <c r="AL40" s="47">
        <f t="shared" si="10"/>
        <v>0.66433566433566438</v>
      </c>
      <c r="AM40" s="47" t="str">
        <f t="shared" si="11"/>
        <v>-</v>
      </c>
      <c r="AN40" s="47" t="str">
        <f t="shared" si="12"/>
        <v>-</v>
      </c>
      <c r="AO40" s="47">
        <f t="shared" si="13"/>
        <v>0.50536608633436675</v>
      </c>
      <c r="AP40" s="47">
        <f t="shared" si="14"/>
        <v>0.87096774193548387</v>
      </c>
      <c r="AQ40" s="47" t="str">
        <f t="shared" si="15"/>
        <v>-</v>
      </c>
      <c r="AR40" s="47" t="str">
        <f t="shared" si="16"/>
        <v>-</v>
      </c>
      <c r="AS40" s="47" t="s">
        <v>106</v>
      </c>
      <c r="AT40" s="47" t="s">
        <v>106</v>
      </c>
      <c r="AV40" s="30" t="s">
        <v>262</v>
      </c>
      <c r="AW40" s="30">
        <v>0</v>
      </c>
      <c r="AX40" s="63"/>
      <c r="BG40" s="48" t="str">
        <f t="shared" si="17"/>
        <v/>
      </c>
      <c r="BH40" s="48" t="str">
        <f t="shared" si="18"/>
        <v/>
      </c>
      <c r="BI40" s="49" t="s">
        <v>106</v>
      </c>
      <c r="BJ40" s="50"/>
      <c r="BK40" s="50"/>
      <c r="BM40" s="48" t="str">
        <f t="shared" si="19"/>
        <v/>
      </c>
      <c r="BR40" t="str">
        <f t="shared" si="0"/>
        <v>NVCNORTH DOWNS HOSPITAL</v>
      </c>
      <c r="BS40" s="11" t="s">
        <v>263</v>
      </c>
      <c r="BT40" s="11" t="s">
        <v>264</v>
      </c>
      <c r="BU40" s="11" t="s">
        <v>263</v>
      </c>
      <c r="BV40" s="11" t="s">
        <v>264</v>
      </c>
      <c r="BW40" s="11" t="s">
        <v>195</v>
      </c>
      <c r="BX40" s="11"/>
      <c r="BZ40" t="s">
        <v>134</v>
      </c>
      <c r="CA40" s="13" t="s">
        <v>265</v>
      </c>
      <c r="CB40" s="12" t="s">
        <v>102</v>
      </c>
      <c r="CC40" s="12"/>
      <c r="CD40" s="12" t="s">
        <v>112</v>
      </c>
      <c r="CE40" s="12">
        <v>6283</v>
      </c>
      <c r="CF40" s="12" t="s">
        <v>113</v>
      </c>
      <c r="CG40" s="12">
        <v>6312</v>
      </c>
      <c r="CH40" s="12" t="s">
        <v>114</v>
      </c>
      <c r="CI40" s="12" t="s">
        <v>115</v>
      </c>
      <c r="CJ40" s="12" t="s">
        <v>116</v>
      </c>
      <c r="CK40" s="12"/>
      <c r="CL40" s="12" t="s">
        <v>117</v>
      </c>
      <c r="CM40" s="12" t="s">
        <v>118</v>
      </c>
    </row>
    <row r="41" spans="1:91" ht="15">
      <c r="A41" s="37" t="str">
        <f t="shared" si="20"/>
        <v/>
      </c>
      <c r="B41" s="38">
        <v>2</v>
      </c>
      <c r="C41" s="38"/>
      <c r="D41" s="59" t="str">
        <f t="shared" si="1"/>
        <v>RWG02</v>
      </c>
      <c r="E41" s="40" t="s">
        <v>102</v>
      </c>
      <c r="F41" s="41" t="s">
        <v>266</v>
      </c>
      <c r="G41" s="42" t="s">
        <v>261</v>
      </c>
      <c r="H41" s="52"/>
      <c r="I41" s="44">
        <v>2760.15</v>
      </c>
      <c r="J41" s="54">
        <v>2704.2333333333331</v>
      </c>
      <c r="K41" s="56">
        <v>736.75</v>
      </c>
      <c r="L41" s="56">
        <v>558.5</v>
      </c>
      <c r="M41" s="56">
        <v>0</v>
      </c>
      <c r="N41" s="56">
        <v>0</v>
      </c>
      <c r="O41" s="56">
        <v>0</v>
      </c>
      <c r="P41" s="56">
        <v>0</v>
      </c>
      <c r="Q41" s="54">
        <v>2563.75</v>
      </c>
      <c r="R41" s="54">
        <v>2404.75</v>
      </c>
      <c r="S41" s="55">
        <v>735</v>
      </c>
      <c r="T41" s="56">
        <v>712</v>
      </c>
      <c r="U41" s="56">
        <v>0</v>
      </c>
      <c r="V41" s="55">
        <v>0</v>
      </c>
      <c r="W41" s="55">
        <v>0</v>
      </c>
      <c r="X41" s="55">
        <v>0</v>
      </c>
      <c r="Y41" s="55"/>
      <c r="Z41" s="55"/>
      <c r="AA41" s="55"/>
      <c r="AB41" s="55"/>
      <c r="AC41" s="45">
        <v>250</v>
      </c>
      <c r="AD41" s="46">
        <f t="shared" si="2"/>
        <v>20.435933333333335</v>
      </c>
      <c r="AE41" s="46">
        <f t="shared" si="3"/>
        <v>5.0819999999999999</v>
      </c>
      <c r="AF41" s="46">
        <f t="shared" si="4"/>
        <v>0</v>
      </c>
      <c r="AG41" s="46">
        <f t="shared" si="5"/>
        <v>0</v>
      </c>
      <c r="AH41" s="46">
        <f t="shared" si="6"/>
        <v>0</v>
      </c>
      <c r="AI41" s="46">
        <f t="shared" si="7"/>
        <v>0</v>
      </c>
      <c r="AJ41" s="46">
        <f t="shared" si="8"/>
        <v>25.517933333333335</v>
      </c>
      <c r="AK41" s="47">
        <f t="shared" si="9"/>
        <v>0.97974143917299172</v>
      </c>
      <c r="AL41" s="47">
        <f t="shared" si="10"/>
        <v>0.75805904309467254</v>
      </c>
      <c r="AM41" s="47" t="str">
        <f t="shared" si="11"/>
        <v>-</v>
      </c>
      <c r="AN41" s="47" t="str">
        <f t="shared" si="12"/>
        <v>-</v>
      </c>
      <c r="AO41" s="47">
        <f t="shared" si="13"/>
        <v>0.93798147245246222</v>
      </c>
      <c r="AP41" s="47">
        <f t="shared" si="14"/>
        <v>0.96870748299319731</v>
      </c>
      <c r="AQ41" s="47" t="str">
        <f t="shared" si="15"/>
        <v>-</v>
      </c>
      <c r="AR41" s="47" t="str">
        <f t="shared" si="16"/>
        <v>-</v>
      </c>
      <c r="AS41" s="47" t="s">
        <v>106</v>
      </c>
      <c r="AT41" s="47" t="s">
        <v>106</v>
      </c>
      <c r="AV41" s="30" t="s">
        <v>267</v>
      </c>
      <c r="AW41" s="30">
        <v>0</v>
      </c>
      <c r="AX41" s="63"/>
      <c r="BG41" s="48" t="str">
        <f t="shared" si="17"/>
        <v/>
      </c>
      <c r="BH41" s="48" t="str">
        <f t="shared" si="18"/>
        <v/>
      </c>
      <c r="BI41" s="49" t="s">
        <v>106</v>
      </c>
      <c r="BJ41" s="50"/>
      <c r="BK41" s="50"/>
      <c r="BM41" s="48" t="str">
        <f t="shared" si="19"/>
        <v/>
      </c>
      <c r="BR41" t="str">
        <f t="shared" si="0"/>
        <v>NVCNOTTINGHAM WOODTHORPE HOSPITAL</v>
      </c>
      <c r="BS41" s="11" t="s">
        <v>268</v>
      </c>
      <c r="BT41" s="11" t="s">
        <v>269</v>
      </c>
      <c r="BU41" s="11" t="s">
        <v>268</v>
      </c>
      <c r="BV41" s="11" t="s">
        <v>269</v>
      </c>
      <c r="BW41" s="11" t="s">
        <v>195</v>
      </c>
      <c r="BX41" s="11"/>
      <c r="BZ41" t="s">
        <v>134</v>
      </c>
      <c r="CA41" s="13" t="s">
        <v>270</v>
      </c>
      <c r="CB41" s="12" t="s">
        <v>102</v>
      </c>
      <c r="CC41" s="12"/>
      <c r="CD41" s="12" t="s">
        <v>112</v>
      </c>
      <c r="CE41" s="12">
        <v>6283</v>
      </c>
      <c r="CF41" s="12" t="s">
        <v>113</v>
      </c>
      <c r="CG41" s="12">
        <v>6312</v>
      </c>
      <c r="CH41" s="12" t="s">
        <v>114</v>
      </c>
      <c r="CI41" s="12" t="s">
        <v>115</v>
      </c>
      <c r="CJ41" s="12" t="s">
        <v>116</v>
      </c>
      <c r="CK41" s="12"/>
      <c r="CL41" s="12" t="s">
        <v>117</v>
      </c>
      <c r="CM41" s="12" t="s">
        <v>118</v>
      </c>
    </row>
    <row r="42" spans="1:91" ht="15">
      <c r="A42" s="37" t="str">
        <f t="shared" si="20"/>
        <v/>
      </c>
      <c r="B42" s="38">
        <v>2</v>
      </c>
      <c r="C42" s="38"/>
      <c r="D42" s="59" t="str">
        <f t="shared" si="1"/>
        <v>RWG02</v>
      </c>
      <c r="E42" s="40" t="s">
        <v>102</v>
      </c>
      <c r="F42" s="41" t="s">
        <v>271</v>
      </c>
      <c r="G42" s="42" t="s">
        <v>261</v>
      </c>
      <c r="H42" s="52"/>
      <c r="I42" s="44">
        <v>1427.75</v>
      </c>
      <c r="J42" s="54">
        <v>1131.42</v>
      </c>
      <c r="K42" s="54">
        <v>1376.5</v>
      </c>
      <c r="L42" s="56">
        <v>826.5</v>
      </c>
      <c r="M42" s="56">
        <v>0</v>
      </c>
      <c r="N42" s="56">
        <v>206</v>
      </c>
      <c r="O42" s="56">
        <v>0</v>
      </c>
      <c r="P42" s="56">
        <v>40.5</v>
      </c>
      <c r="Q42" s="54">
        <v>1046.5</v>
      </c>
      <c r="R42" s="54">
        <v>1046.5</v>
      </c>
      <c r="S42" s="60">
        <v>1367.5</v>
      </c>
      <c r="T42" s="54">
        <v>1206.5</v>
      </c>
      <c r="U42" s="56">
        <v>0</v>
      </c>
      <c r="V42" s="55">
        <v>0</v>
      </c>
      <c r="W42" s="55">
        <v>0</v>
      </c>
      <c r="X42" s="55">
        <v>46</v>
      </c>
      <c r="Y42" s="55"/>
      <c r="Z42" s="55"/>
      <c r="AA42" s="55"/>
      <c r="AB42" s="55"/>
      <c r="AC42" s="45">
        <v>797</v>
      </c>
      <c r="AD42" s="46">
        <f t="shared" si="2"/>
        <v>2.7326474278544541</v>
      </c>
      <c r="AE42" s="46">
        <f t="shared" si="3"/>
        <v>2.550815558343789</v>
      </c>
      <c r="AF42" s="46">
        <f t="shared" si="4"/>
        <v>0.25846925972396489</v>
      </c>
      <c r="AG42" s="46">
        <f t="shared" si="5"/>
        <v>0.10853199498117942</v>
      </c>
      <c r="AH42" s="46">
        <f t="shared" si="6"/>
        <v>0</v>
      </c>
      <c r="AI42" s="46">
        <f t="shared" si="7"/>
        <v>0</v>
      </c>
      <c r="AJ42" s="46">
        <f t="shared" si="8"/>
        <v>5.6504642409033874</v>
      </c>
      <c r="AK42" s="47">
        <f t="shared" si="9"/>
        <v>0.79244965855366845</v>
      </c>
      <c r="AL42" s="47">
        <f t="shared" si="10"/>
        <v>0.60043588812204862</v>
      </c>
      <c r="AM42" s="47" t="str">
        <f t="shared" si="11"/>
        <v>-</v>
      </c>
      <c r="AN42" s="47" t="str">
        <f t="shared" si="12"/>
        <v>-</v>
      </c>
      <c r="AO42" s="47">
        <f t="shared" si="13"/>
        <v>1</v>
      </c>
      <c r="AP42" s="47">
        <f t="shared" si="14"/>
        <v>0.88226691042047534</v>
      </c>
      <c r="AQ42" s="47" t="str">
        <f t="shared" si="15"/>
        <v>-</v>
      </c>
      <c r="AR42" s="47" t="str">
        <f t="shared" si="16"/>
        <v>-</v>
      </c>
      <c r="AS42" s="47" t="s">
        <v>106</v>
      </c>
      <c r="AT42" s="47" t="s">
        <v>106</v>
      </c>
      <c r="AV42" s="30" t="s">
        <v>272</v>
      </c>
      <c r="AW42" s="30">
        <v>0</v>
      </c>
      <c r="AX42" s="63"/>
      <c r="BG42" s="48" t="str">
        <f t="shared" si="17"/>
        <v/>
      </c>
      <c r="BH42" s="48" t="str">
        <f t="shared" si="18"/>
        <v/>
      </c>
      <c r="BI42" s="49" t="s">
        <v>106</v>
      </c>
      <c r="BJ42" s="50"/>
      <c r="BK42" s="50"/>
      <c r="BM42" s="48" t="str">
        <f t="shared" si="19"/>
        <v/>
      </c>
      <c r="BR42" t="str">
        <f t="shared" si="0"/>
        <v>NVCOAKLANDS HOSPITAL</v>
      </c>
      <c r="BS42" s="11" t="s">
        <v>273</v>
      </c>
      <c r="BT42" s="11" t="s">
        <v>274</v>
      </c>
      <c r="BU42" s="11" t="s">
        <v>273</v>
      </c>
      <c r="BV42" s="11" t="s">
        <v>274</v>
      </c>
      <c r="BW42" s="11" t="s">
        <v>195</v>
      </c>
      <c r="BX42" s="11"/>
      <c r="BZ42" t="s">
        <v>134</v>
      </c>
      <c r="CA42" s="13" t="s">
        <v>275</v>
      </c>
      <c r="CB42" s="12" t="s">
        <v>102</v>
      </c>
      <c r="CC42" s="12"/>
      <c r="CD42" s="12" t="s">
        <v>112</v>
      </c>
      <c r="CE42" s="12">
        <v>6283</v>
      </c>
      <c r="CF42" s="12" t="s">
        <v>113</v>
      </c>
      <c r="CG42" s="12">
        <v>6312</v>
      </c>
      <c r="CH42" s="12" t="s">
        <v>114</v>
      </c>
      <c r="CI42" s="12" t="s">
        <v>115</v>
      </c>
      <c r="CJ42" s="12" t="s">
        <v>116</v>
      </c>
      <c r="CK42" s="12"/>
      <c r="CL42" s="12" t="s">
        <v>117</v>
      </c>
      <c r="CM42" s="12" t="s">
        <v>118</v>
      </c>
    </row>
    <row r="43" spans="1:91" ht="15">
      <c r="A43" s="37" t="str">
        <f t="shared" si="20"/>
        <v/>
      </c>
      <c r="B43" s="38">
        <v>2</v>
      </c>
      <c r="C43" s="38"/>
      <c r="D43" s="59" t="str">
        <f t="shared" si="1"/>
        <v>RWG02</v>
      </c>
      <c r="E43" s="40" t="s">
        <v>102</v>
      </c>
      <c r="F43" s="41" t="s">
        <v>276</v>
      </c>
      <c r="G43" s="42" t="s">
        <v>261</v>
      </c>
      <c r="H43" s="52"/>
      <c r="I43" s="45">
        <v>711.33333333333405</v>
      </c>
      <c r="J43" s="56">
        <v>688.33333333333337</v>
      </c>
      <c r="K43" s="56">
        <v>333.5</v>
      </c>
      <c r="L43" s="56">
        <v>225.67</v>
      </c>
      <c r="M43" s="56">
        <v>0</v>
      </c>
      <c r="N43" s="56">
        <v>0</v>
      </c>
      <c r="O43" s="56">
        <v>0</v>
      </c>
      <c r="P43" s="56">
        <v>0</v>
      </c>
      <c r="Q43" s="56">
        <v>713</v>
      </c>
      <c r="R43" s="56">
        <v>690</v>
      </c>
      <c r="S43" s="55">
        <v>345</v>
      </c>
      <c r="T43" s="56">
        <v>322</v>
      </c>
      <c r="U43" s="56">
        <v>0</v>
      </c>
      <c r="V43" s="56">
        <v>0</v>
      </c>
      <c r="W43" s="56">
        <v>0</v>
      </c>
      <c r="X43" s="56">
        <v>0</v>
      </c>
      <c r="Y43" s="55"/>
      <c r="Z43" s="55"/>
      <c r="AA43" s="55"/>
      <c r="AB43" s="55"/>
      <c r="AC43" s="45">
        <v>211</v>
      </c>
      <c r="AD43" s="46">
        <f t="shared" si="2"/>
        <v>6.5323854660347562</v>
      </c>
      <c r="AE43" s="46">
        <f t="shared" si="3"/>
        <v>2.5955924170616114</v>
      </c>
      <c r="AF43" s="46">
        <f t="shared" si="4"/>
        <v>0</v>
      </c>
      <c r="AG43" s="46">
        <f t="shared" si="5"/>
        <v>0</v>
      </c>
      <c r="AH43" s="46">
        <f t="shared" si="6"/>
        <v>0</v>
      </c>
      <c r="AI43" s="46">
        <f t="shared" si="7"/>
        <v>0</v>
      </c>
      <c r="AJ43" s="46">
        <f t="shared" si="8"/>
        <v>9.1279778830963672</v>
      </c>
      <c r="AK43" s="47">
        <f t="shared" si="9"/>
        <v>0.96766635426429148</v>
      </c>
      <c r="AL43" s="47">
        <f t="shared" si="10"/>
        <v>0.67667166416791602</v>
      </c>
      <c r="AM43" s="47" t="str">
        <f t="shared" si="11"/>
        <v>-</v>
      </c>
      <c r="AN43" s="47" t="str">
        <f t="shared" si="12"/>
        <v>-</v>
      </c>
      <c r="AO43" s="47">
        <f t="shared" si="13"/>
        <v>0.967741935483871</v>
      </c>
      <c r="AP43" s="47">
        <f t="shared" si="14"/>
        <v>0.93333333333333335</v>
      </c>
      <c r="AQ43" s="47" t="str">
        <f t="shared" si="15"/>
        <v>-</v>
      </c>
      <c r="AR43" s="47" t="str">
        <f t="shared" si="16"/>
        <v>-</v>
      </c>
      <c r="AS43" s="47" t="s">
        <v>106</v>
      </c>
      <c r="AT43" s="47" t="s">
        <v>106</v>
      </c>
      <c r="AV43" s="30" t="s">
        <v>277</v>
      </c>
      <c r="AW43" s="30">
        <v>0</v>
      </c>
      <c r="AX43" s="63"/>
      <c r="BG43" s="48" t="str">
        <f t="shared" si="17"/>
        <v/>
      </c>
      <c r="BH43" s="48" t="str">
        <f t="shared" si="18"/>
        <v/>
      </c>
      <c r="BI43" s="49" t="s">
        <v>106</v>
      </c>
      <c r="BJ43" s="50"/>
      <c r="BK43" s="50"/>
      <c r="BM43" s="48" t="str">
        <f t="shared" si="19"/>
        <v/>
      </c>
      <c r="BR43" t="str">
        <f t="shared" si="0"/>
        <v>NVCOAKS HOSPITAL</v>
      </c>
      <c r="BS43" s="11" t="s">
        <v>278</v>
      </c>
      <c r="BT43" s="11" t="s">
        <v>279</v>
      </c>
      <c r="BU43" s="11" t="s">
        <v>278</v>
      </c>
      <c r="BV43" s="11" t="s">
        <v>279</v>
      </c>
      <c r="BW43" s="11" t="s">
        <v>195</v>
      </c>
      <c r="BX43" s="11"/>
      <c r="BZ43" t="s">
        <v>134</v>
      </c>
      <c r="CA43" s="13" t="s">
        <v>280</v>
      </c>
      <c r="CB43" s="12" t="s">
        <v>102</v>
      </c>
      <c r="CC43" s="12"/>
      <c r="CD43" s="12" t="s">
        <v>112</v>
      </c>
      <c r="CE43" s="12">
        <v>6283</v>
      </c>
      <c r="CF43" s="12" t="s">
        <v>113</v>
      </c>
      <c r="CG43" s="12">
        <v>6312</v>
      </c>
      <c r="CH43" s="12" t="s">
        <v>114</v>
      </c>
      <c r="CI43" s="12" t="s">
        <v>115</v>
      </c>
      <c r="CJ43" s="12" t="s">
        <v>116</v>
      </c>
      <c r="CK43" s="12"/>
      <c r="CL43" s="12" t="s">
        <v>117</v>
      </c>
      <c r="CM43" s="12" t="s">
        <v>118</v>
      </c>
    </row>
    <row r="44" spans="1:91" ht="15">
      <c r="A44" s="37" t="str">
        <f t="shared" si="20"/>
        <v/>
      </c>
      <c r="B44" s="38">
        <v>2</v>
      </c>
      <c r="C44" s="38"/>
      <c r="D44" s="59" t="str">
        <f t="shared" si="1"/>
        <v>RWG02</v>
      </c>
      <c r="E44" s="40" t="s">
        <v>102</v>
      </c>
      <c r="F44" s="41" t="s">
        <v>281</v>
      </c>
      <c r="G44" s="42" t="s">
        <v>261</v>
      </c>
      <c r="H44" s="52"/>
      <c r="I44" s="44">
        <v>1479.5</v>
      </c>
      <c r="J44" s="54">
        <v>1514.3333333333333</v>
      </c>
      <c r="K44" s="56">
        <v>207</v>
      </c>
      <c r="L44" s="56">
        <v>195.5</v>
      </c>
      <c r="M44" s="56">
        <v>0</v>
      </c>
      <c r="N44" s="56">
        <v>0</v>
      </c>
      <c r="O44" s="56">
        <v>0</v>
      </c>
      <c r="P44" s="56">
        <v>0</v>
      </c>
      <c r="Q44" s="54">
        <v>1529.5</v>
      </c>
      <c r="R44" s="54">
        <v>1690.1666666666667</v>
      </c>
      <c r="S44" s="55">
        <v>171.5</v>
      </c>
      <c r="T44" s="56">
        <v>103.5</v>
      </c>
      <c r="U44" s="56">
        <v>0</v>
      </c>
      <c r="V44" s="56">
        <v>0</v>
      </c>
      <c r="W44" s="56">
        <v>0</v>
      </c>
      <c r="X44" s="56">
        <v>0</v>
      </c>
      <c r="Y44" s="55"/>
      <c r="Z44" s="55"/>
      <c r="AA44" s="55"/>
      <c r="AB44" s="55"/>
      <c r="AC44" s="45">
        <v>319</v>
      </c>
      <c r="AD44" s="46">
        <f t="shared" si="2"/>
        <v>10.045454545454545</v>
      </c>
      <c r="AE44" s="46">
        <f t="shared" si="3"/>
        <v>0.93730407523510972</v>
      </c>
      <c r="AF44" s="46">
        <f t="shared" si="4"/>
        <v>0</v>
      </c>
      <c r="AG44" s="46">
        <f t="shared" si="5"/>
        <v>0</v>
      </c>
      <c r="AH44" s="46">
        <f t="shared" si="6"/>
        <v>0</v>
      </c>
      <c r="AI44" s="46">
        <f t="shared" si="7"/>
        <v>0</v>
      </c>
      <c r="AJ44" s="46">
        <f t="shared" si="8"/>
        <v>10.982758620689655</v>
      </c>
      <c r="AK44" s="47">
        <f t="shared" si="9"/>
        <v>1.0235439900867409</v>
      </c>
      <c r="AL44" s="47">
        <f t="shared" si="10"/>
        <v>0.94444444444444442</v>
      </c>
      <c r="AM44" s="47" t="str">
        <f t="shared" si="11"/>
        <v>-</v>
      </c>
      <c r="AN44" s="47" t="str">
        <f t="shared" si="12"/>
        <v>-</v>
      </c>
      <c r="AO44" s="47">
        <f t="shared" si="13"/>
        <v>1.1050452217500273</v>
      </c>
      <c r="AP44" s="47">
        <f t="shared" si="14"/>
        <v>0.60349854227405253</v>
      </c>
      <c r="AQ44" s="47" t="str">
        <f t="shared" si="15"/>
        <v>-</v>
      </c>
      <c r="AR44" s="47" t="str">
        <f t="shared" si="16"/>
        <v>-</v>
      </c>
      <c r="AS44" s="47" t="s">
        <v>106</v>
      </c>
      <c r="AT44" s="47" t="s">
        <v>106</v>
      </c>
      <c r="AV44" s="1" t="s">
        <v>282</v>
      </c>
      <c r="AW44" s="30">
        <v>0</v>
      </c>
      <c r="AX44" s="63"/>
      <c r="BG44" s="48" t="str">
        <f t="shared" si="17"/>
        <v/>
      </c>
      <c r="BH44" s="48" t="str">
        <f t="shared" si="18"/>
        <v/>
      </c>
      <c r="BI44" s="49" t="s">
        <v>106</v>
      </c>
      <c r="BJ44" s="50"/>
      <c r="BK44" s="50"/>
      <c r="BM44" s="48" t="str">
        <f t="shared" si="19"/>
        <v/>
      </c>
      <c r="BR44" t="str">
        <f t="shared" si="0"/>
        <v>NVCPARK HILL HOSPITAL</v>
      </c>
      <c r="BS44" s="11" t="s">
        <v>283</v>
      </c>
      <c r="BT44" s="11" t="s">
        <v>284</v>
      </c>
      <c r="BU44" s="11" t="s">
        <v>283</v>
      </c>
      <c r="BV44" s="11" t="s">
        <v>284</v>
      </c>
      <c r="BW44" s="11" t="s">
        <v>195</v>
      </c>
      <c r="BX44" s="11"/>
      <c r="BZ44" t="s">
        <v>134</v>
      </c>
      <c r="CA44" s="13" t="s">
        <v>285</v>
      </c>
      <c r="CB44" s="12" t="s">
        <v>102</v>
      </c>
      <c r="CC44" s="12"/>
      <c r="CD44" s="12" t="s">
        <v>112</v>
      </c>
      <c r="CE44" s="12">
        <v>6283</v>
      </c>
      <c r="CF44" s="12" t="s">
        <v>113</v>
      </c>
      <c r="CG44" s="12">
        <v>6312</v>
      </c>
      <c r="CH44" s="12" t="s">
        <v>114</v>
      </c>
      <c r="CI44" s="12" t="s">
        <v>115</v>
      </c>
      <c r="CJ44" s="12" t="s">
        <v>116</v>
      </c>
      <c r="CK44" s="12"/>
      <c r="CL44" s="12" t="s">
        <v>117</v>
      </c>
      <c r="CM44" s="12" t="s">
        <v>118</v>
      </c>
    </row>
    <row r="45" spans="1:91" ht="15">
      <c r="A45" s="37" t="str">
        <f t="shared" si="20"/>
        <v/>
      </c>
      <c r="B45" s="38">
        <v>2</v>
      </c>
      <c r="C45" s="38"/>
      <c r="D45" s="59" t="str">
        <f t="shared" si="1"/>
        <v>RWG02</v>
      </c>
      <c r="E45" s="64" t="s">
        <v>102</v>
      </c>
      <c r="F45" s="41" t="s">
        <v>286</v>
      </c>
      <c r="G45" s="42" t="s">
        <v>287</v>
      </c>
      <c r="H45" s="52"/>
      <c r="I45" s="44">
        <v>1410.5</v>
      </c>
      <c r="J45" s="54">
        <v>1315</v>
      </c>
      <c r="K45" s="56">
        <v>356.5</v>
      </c>
      <c r="L45" s="56">
        <v>379.5</v>
      </c>
      <c r="M45" s="56">
        <v>0</v>
      </c>
      <c r="N45" s="56">
        <v>0</v>
      </c>
      <c r="O45" s="56">
        <v>0</v>
      </c>
      <c r="P45" s="56">
        <v>0</v>
      </c>
      <c r="Q45" s="54">
        <v>1069.5</v>
      </c>
      <c r="R45" s="54">
        <v>1138.5</v>
      </c>
      <c r="S45" s="55">
        <v>356.5</v>
      </c>
      <c r="T45" s="56">
        <v>322</v>
      </c>
      <c r="U45" s="56">
        <v>0</v>
      </c>
      <c r="V45" s="56">
        <v>0</v>
      </c>
      <c r="W45" s="56">
        <v>0</v>
      </c>
      <c r="X45" s="56">
        <v>0</v>
      </c>
      <c r="Y45" s="55"/>
      <c r="Z45" s="55"/>
      <c r="AA45" s="55"/>
      <c r="AB45" s="55"/>
      <c r="AC45" s="45">
        <v>261</v>
      </c>
      <c r="AD45" s="46">
        <f t="shared" si="2"/>
        <v>9.4003831417624522</v>
      </c>
      <c r="AE45" s="46">
        <f t="shared" si="3"/>
        <v>2.6877394636015324</v>
      </c>
      <c r="AF45" s="46">
        <f t="shared" si="4"/>
        <v>0</v>
      </c>
      <c r="AG45" s="46">
        <f t="shared" si="5"/>
        <v>0</v>
      </c>
      <c r="AH45" s="46">
        <f t="shared" si="6"/>
        <v>0</v>
      </c>
      <c r="AI45" s="46">
        <f t="shared" si="7"/>
        <v>0</v>
      </c>
      <c r="AJ45" s="46">
        <f t="shared" si="8"/>
        <v>12.088122605363985</v>
      </c>
      <c r="AK45" s="47">
        <f t="shared" si="9"/>
        <v>0.93229351293867424</v>
      </c>
      <c r="AL45" s="47">
        <f t="shared" si="10"/>
        <v>1.064516129032258</v>
      </c>
      <c r="AM45" s="47" t="str">
        <f t="shared" si="11"/>
        <v>-</v>
      </c>
      <c r="AN45" s="47" t="str">
        <f t="shared" si="12"/>
        <v>-</v>
      </c>
      <c r="AO45" s="47">
        <f t="shared" si="13"/>
        <v>1.064516129032258</v>
      </c>
      <c r="AP45" s="47">
        <f t="shared" si="14"/>
        <v>0.90322580645161288</v>
      </c>
      <c r="AQ45" s="47" t="str">
        <f t="shared" si="15"/>
        <v>-</v>
      </c>
      <c r="AR45" s="47" t="str">
        <f t="shared" si="16"/>
        <v>-</v>
      </c>
      <c r="AS45" s="47" t="s">
        <v>106</v>
      </c>
      <c r="AT45" s="47" t="s">
        <v>106</v>
      </c>
      <c r="AV45" s="30" t="s">
        <v>167</v>
      </c>
      <c r="AW45" s="30">
        <v>0</v>
      </c>
      <c r="AX45" s="63"/>
      <c r="BG45" s="48" t="str">
        <f t="shared" si="17"/>
        <v/>
      </c>
      <c r="BH45" s="48" t="str">
        <f t="shared" si="18"/>
        <v/>
      </c>
      <c r="BI45" s="49" t="s">
        <v>106</v>
      </c>
      <c r="BJ45" s="50"/>
      <c r="BK45" s="50"/>
      <c r="BM45" s="48" t="str">
        <f t="shared" si="19"/>
        <v/>
      </c>
      <c r="BR45" t="str">
        <f t="shared" si="0"/>
        <v>NVCPINEHILL HOSPITAL</v>
      </c>
      <c r="BS45" s="11" t="s">
        <v>288</v>
      </c>
      <c r="BT45" s="11" t="s">
        <v>289</v>
      </c>
      <c r="BU45" s="11" t="s">
        <v>288</v>
      </c>
      <c r="BV45" s="11" t="s">
        <v>289</v>
      </c>
      <c r="BW45" s="11" t="s">
        <v>195</v>
      </c>
      <c r="BX45" s="11"/>
      <c r="BZ45" t="s">
        <v>134</v>
      </c>
      <c r="CA45" s="13" t="s">
        <v>290</v>
      </c>
      <c r="CB45" s="12" t="s">
        <v>102</v>
      </c>
      <c r="CC45" s="12"/>
      <c r="CD45" s="12" t="s">
        <v>112</v>
      </c>
      <c r="CE45" s="12">
        <v>6283</v>
      </c>
      <c r="CF45" s="12" t="s">
        <v>113</v>
      </c>
      <c r="CG45" s="12">
        <v>6312</v>
      </c>
      <c r="CH45" s="12" t="s">
        <v>114</v>
      </c>
      <c r="CI45" s="12" t="s">
        <v>115</v>
      </c>
      <c r="CJ45" s="12" t="s">
        <v>116</v>
      </c>
      <c r="CK45" s="12"/>
      <c r="CL45" s="12" t="s">
        <v>117</v>
      </c>
      <c r="CM45" s="12" t="s">
        <v>118</v>
      </c>
    </row>
    <row r="46" spans="1:91" ht="15">
      <c r="A46" s="37" t="str">
        <f t="shared" si="20"/>
        <v/>
      </c>
      <c r="B46" s="38">
        <v>0</v>
      </c>
      <c r="C46" s="38"/>
      <c r="D46" s="59" t="str">
        <f t="shared" si="1"/>
        <v/>
      </c>
      <c r="E46" s="64"/>
      <c r="F46" s="41"/>
      <c r="G46" s="42"/>
      <c r="H46" s="52"/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5"/>
      <c r="T46" s="56"/>
      <c r="U46" s="56"/>
      <c r="V46" s="55"/>
      <c r="W46" s="55"/>
      <c r="X46" s="55"/>
      <c r="Y46" s="55"/>
      <c r="Z46" s="55"/>
      <c r="AA46" s="55"/>
      <c r="AB46" s="55"/>
      <c r="AC46" s="55"/>
      <c r="AD46" s="46" t="s">
        <v>106</v>
      </c>
      <c r="AE46" s="46" t="s">
        <v>106</v>
      </c>
      <c r="AF46" s="46"/>
      <c r="AG46" s="46" t="s">
        <v>106</v>
      </c>
      <c r="AH46" s="46" t="s">
        <v>106</v>
      </c>
      <c r="AI46" s="46" t="s">
        <v>106</v>
      </c>
      <c r="AJ46" s="46" t="s">
        <v>106</v>
      </c>
      <c r="AK46" s="47" t="s">
        <v>106</v>
      </c>
      <c r="AL46" s="47" t="s">
        <v>106</v>
      </c>
      <c r="AM46" s="47" t="s">
        <v>106</v>
      </c>
      <c r="AN46" s="47" t="s">
        <v>106</v>
      </c>
      <c r="AO46" s="47" t="s">
        <v>106</v>
      </c>
      <c r="AP46" s="47" t="s">
        <v>106</v>
      </c>
      <c r="AQ46" s="47" t="s">
        <v>106</v>
      </c>
      <c r="AR46" s="47" t="s">
        <v>106</v>
      </c>
      <c r="AS46" s="47" t="s">
        <v>106</v>
      </c>
      <c r="AT46" s="47" t="s">
        <v>106</v>
      </c>
      <c r="AU46" s="12"/>
      <c r="AV46" s="30" t="s">
        <v>291</v>
      </c>
      <c r="AW46" s="30">
        <v>0</v>
      </c>
      <c r="AX46" s="63"/>
      <c r="BB46" s="12"/>
      <c r="BC46" s="12"/>
      <c r="BD46" s="12"/>
      <c r="BE46" s="12"/>
      <c r="BF46" s="12"/>
      <c r="BG46" s="48" t="str">
        <f t="shared" si="17"/>
        <v/>
      </c>
      <c r="BH46" s="48" t="str">
        <f t="shared" si="18"/>
        <v/>
      </c>
      <c r="BI46" s="49" t="s">
        <v>106</v>
      </c>
      <c r="BJ46" s="50"/>
      <c r="BK46" s="50"/>
      <c r="BM46" s="48" t="str">
        <f t="shared" si="19"/>
        <v/>
      </c>
      <c r="BR46" t="str">
        <f t="shared" si="0"/>
        <v>NVCRENACRES HOSPITAL</v>
      </c>
      <c r="BS46" s="11" t="s">
        <v>292</v>
      </c>
      <c r="BT46" s="11" t="s">
        <v>293</v>
      </c>
      <c r="BU46" s="11" t="s">
        <v>292</v>
      </c>
      <c r="BV46" s="11" t="s">
        <v>293</v>
      </c>
      <c r="BW46" s="11" t="s">
        <v>195</v>
      </c>
      <c r="BX46" s="11"/>
      <c r="BZ46" t="s">
        <v>294</v>
      </c>
      <c r="CA46" s="13" t="s">
        <v>295</v>
      </c>
      <c r="CB46" s="12">
        <v>0</v>
      </c>
      <c r="CC46" s="12"/>
      <c r="CD46" s="12" t="s">
        <v>112</v>
      </c>
      <c r="CE46" s="12" t="e">
        <v>#N/A</v>
      </c>
      <c r="CF46" s="12" t="s">
        <v>113</v>
      </c>
      <c r="CG46" s="12" t="e">
        <v>#N/A</v>
      </c>
      <c r="CH46" s="12" t="s">
        <v>114</v>
      </c>
      <c r="CI46" s="12" t="s">
        <v>115</v>
      </c>
      <c r="CJ46" s="12" t="s">
        <v>116</v>
      </c>
      <c r="CK46" s="12"/>
      <c r="CL46" s="12" t="s">
        <v>117</v>
      </c>
      <c r="CM46" s="12" t="e">
        <v>#N/A</v>
      </c>
    </row>
    <row r="47" spans="1:91" ht="15">
      <c r="A47" s="37" t="str">
        <f t="shared" si="20"/>
        <v/>
      </c>
      <c r="B47" s="38">
        <v>0</v>
      </c>
      <c r="C47" s="38"/>
      <c r="D47" s="59" t="str">
        <f t="shared" si="1"/>
        <v/>
      </c>
      <c r="E47" s="64"/>
      <c r="F47" s="41"/>
      <c r="G47" s="42"/>
      <c r="H47" s="52"/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5"/>
      <c r="T47" s="56"/>
      <c r="U47" s="56"/>
      <c r="V47" s="55"/>
      <c r="W47" s="55"/>
      <c r="X47" s="55"/>
      <c r="Y47" s="55"/>
      <c r="Z47" s="55"/>
      <c r="AA47" s="55"/>
      <c r="AB47" s="55"/>
      <c r="AC47" s="55"/>
      <c r="AD47" s="46" t="s">
        <v>106</v>
      </c>
      <c r="AE47" s="46" t="s">
        <v>106</v>
      </c>
      <c r="AF47" s="46"/>
      <c r="AG47" s="46" t="s">
        <v>106</v>
      </c>
      <c r="AH47" s="46" t="s">
        <v>106</v>
      </c>
      <c r="AI47" s="46" t="s">
        <v>106</v>
      </c>
      <c r="AJ47" s="46" t="s">
        <v>106</v>
      </c>
      <c r="AK47" s="47" t="s">
        <v>106</v>
      </c>
      <c r="AL47" s="47" t="s">
        <v>106</v>
      </c>
      <c r="AM47" s="47" t="s">
        <v>106</v>
      </c>
      <c r="AN47" s="47" t="s">
        <v>106</v>
      </c>
      <c r="AO47" s="47" t="s">
        <v>106</v>
      </c>
      <c r="AP47" s="47" t="s">
        <v>106</v>
      </c>
      <c r="AQ47" s="47" t="s">
        <v>106</v>
      </c>
      <c r="AR47" s="47" t="s">
        <v>106</v>
      </c>
      <c r="AS47" s="47" t="s">
        <v>106</v>
      </c>
      <c r="AT47" s="47" t="s">
        <v>106</v>
      </c>
      <c r="AV47" s="30" t="s">
        <v>296</v>
      </c>
      <c r="AW47" s="30">
        <v>0</v>
      </c>
      <c r="AX47" s="63"/>
      <c r="BG47" s="48" t="str">
        <f t="shared" si="17"/>
        <v/>
      </c>
      <c r="BH47" s="48" t="str">
        <f t="shared" si="18"/>
        <v/>
      </c>
      <c r="BI47" s="49" t="s">
        <v>106</v>
      </c>
      <c r="BJ47" s="50"/>
      <c r="BK47" s="50"/>
      <c r="BM47" s="48" t="str">
        <f t="shared" si="19"/>
        <v/>
      </c>
      <c r="BR47" t="str">
        <f t="shared" si="0"/>
        <v>NVCRIVERS HOSPITAL</v>
      </c>
      <c r="BS47" s="11" t="s">
        <v>297</v>
      </c>
      <c r="BT47" s="11" t="s">
        <v>298</v>
      </c>
      <c r="BU47" s="11" t="s">
        <v>297</v>
      </c>
      <c r="BV47" s="11" t="s">
        <v>298</v>
      </c>
      <c r="BW47" s="11" t="s">
        <v>195</v>
      </c>
      <c r="BX47" s="11"/>
      <c r="BZ47" t="s">
        <v>294</v>
      </c>
      <c r="CA47" s="13" t="s">
        <v>299</v>
      </c>
      <c r="CB47" s="12">
        <v>0</v>
      </c>
      <c r="CC47" s="12"/>
      <c r="CD47" s="12" t="s">
        <v>112</v>
      </c>
      <c r="CE47" s="12" t="e">
        <v>#N/A</v>
      </c>
      <c r="CF47" s="12" t="s">
        <v>113</v>
      </c>
      <c r="CG47" s="12" t="e">
        <v>#N/A</v>
      </c>
      <c r="CH47" s="12" t="s">
        <v>114</v>
      </c>
      <c r="CI47" s="12" t="s">
        <v>115</v>
      </c>
      <c r="CJ47" s="12" t="s">
        <v>116</v>
      </c>
      <c r="CK47" s="12"/>
      <c r="CL47" s="12" t="s">
        <v>117</v>
      </c>
      <c r="CM47" s="12" t="e">
        <v>#N/A</v>
      </c>
    </row>
    <row r="48" spans="1:91" ht="15">
      <c r="A48" s="37" t="str">
        <f t="shared" si="20"/>
        <v/>
      </c>
      <c r="B48" s="38">
        <v>0</v>
      </c>
      <c r="C48" s="38"/>
      <c r="D48" s="59" t="str">
        <f t="shared" si="1"/>
        <v/>
      </c>
      <c r="E48" s="64"/>
      <c r="F48" s="41"/>
      <c r="G48" s="42"/>
      <c r="H48" s="52"/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5"/>
      <c r="T48" s="56"/>
      <c r="U48" s="56"/>
      <c r="V48" s="55"/>
      <c r="W48" s="55"/>
      <c r="X48" s="55"/>
      <c r="Y48" s="55"/>
      <c r="Z48" s="55"/>
      <c r="AA48" s="55"/>
      <c r="AB48" s="55"/>
      <c r="AC48" s="55"/>
      <c r="AD48" s="46" t="s">
        <v>106</v>
      </c>
      <c r="AE48" s="46" t="s">
        <v>106</v>
      </c>
      <c r="AF48" s="46"/>
      <c r="AG48" s="46" t="s">
        <v>106</v>
      </c>
      <c r="AH48" s="46" t="s">
        <v>106</v>
      </c>
      <c r="AI48" s="46" t="s">
        <v>106</v>
      </c>
      <c r="AJ48" s="46" t="s">
        <v>106</v>
      </c>
      <c r="AK48" s="47" t="s">
        <v>106</v>
      </c>
      <c r="AL48" s="47" t="s">
        <v>106</v>
      </c>
      <c r="AM48" s="47" t="s">
        <v>106</v>
      </c>
      <c r="AN48" s="47" t="s">
        <v>106</v>
      </c>
      <c r="AO48" s="47" t="s">
        <v>106</v>
      </c>
      <c r="AP48" s="47" t="s">
        <v>106</v>
      </c>
      <c r="AQ48" s="47" t="s">
        <v>106</v>
      </c>
      <c r="AR48" s="47" t="s">
        <v>106</v>
      </c>
      <c r="AS48" s="47" t="s">
        <v>106</v>
      </c>
      <c r="AT48" s="47" t="s">
        <v>106</v>
      </c>
      <c r="AV48" s="30" t="s">
        <v>300</v>
      </c>
      <c r="AW48" s="30">
        <v>0</v>
      </c>
      <c r="AX48" s="63"/>
      <c r="BG48" s="48" t="str">
        <f t="shared" si="17"/>
        <v/>
      </c>
      <c r="BH48" s="48" t="str">
        <f t="shared" si="18"/>
        <v/>
      </c>
      <c r="BI48" s="49" t="s">
        <v>106</v>
      </c>
      <c r="BJ48" s="50"/>
      <c r="BK48" s="50"/>
      <c r="BM48" s="48" t="str">
        <f t="shared" si="19"/>
        <v/>
      </c>
      <c r="BR48" t="str">
        <f t="shared" si="0"/>
        <v>NVCROWLEY HALL HOSPITAL</v>
      </c>
      <c r="BS48" s="11" t="s">
        <v>301</v>
      </c>
      <c r="BT48" s="11" t="s">
        <v>302</v>
      </c>
      <c r="BU48" s="11" t="s">
        <v>301</v>
      </c>
      <c r="BV48" s="11" t="s">
        <v>302</v>
      </c>
      <c r="BW48" s="11" t="s">
        <v>195</v>
      </c>
      <c r="BX48" s="11"/>
      <c r="BZ48" t="s">
        <v>294</v>
      </c>
      <c r="CA48" s="13" t="s">
        <v>303</v>
      </c>
      <c r="CB48" s="12">
        <v>0</v>
      </c>
      <c r="CC48" s="12"/>
      <c r="CD48" s="12" t="s">
        <v>112</v>
      </c>
      <c r="CE48" s="12" t="e">
        <v>#N/A</v>
      </c>
      <c r="CF48" s="12" t="s">
        <v>113</v>
      </c>
      <c r="CG48" s="12" t="e">
        <v>#N/A</v>
      </c>
      <c r="CH48" s="12" t="s">
        <v>114</v>
      </c>
      <c r="CI48" s="12" t="s">
        <v>115</v>
      </c>
      <c r="CJ48" s="12" t="s">
        <v>116</v>
      </c>
      <c r="CK48" s="12"/>
      <c r="CL48" s="12" t="s">
        <v>117</v>
      </c>
      <c r="CM48" s="12" t="e">
        <v>#N/A</v>
      </c>
    </row>
    <row r="49" spans="1:91" ht="15">
      <c r="A49" s="37" t="str">
        <f t="shared" si="20"/>
        <v/>
      </c>
      <c r="B49" s="38">
        <v>0</v>
      </c>
      <c r="C49" s="38"/>
      <c r="D49" s="59" t="str">
        <f t="shared" si="1"/>
        <v/>
      </c>
      <c r="E49" s="64"/>
      <c r="F49" s="41"/>
      <c r="G49" s="42"/>
      <c r="H49" s="52"/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5"/>
      <c r="T49" s="56"/>
      <c r="U49" s="56"/>
      <c r="V49" s="55"/>
      <c r="W49" s="55"/>
      <c r="X49" s="55"/>
      <c r="Y49" s="55"/>
      <c r="Z49" s="55"/>
      <c r="AA49" s="55"/>
      <c r="AB49" s="55"/>
      <c r="AC49" s="55"/>
      <c r="AD49" s="46" t="s">
        <v>106</v>
      </c>
      <c r="AE49" s="46" t="s">
        <v>106</v>
      </c>
      <c r="AF49" s="46"/>
      <c r="AG49" s="46" t="s">
        <v>106</v>
      </c>
      <c r="AH49" s="46" t="s">
        <v>106</v>
      </c>
      <c r="AI49" s="46" t="s">
        <v>106</v>
      </c>
      <c r="AJ49" s="46" t="s">
        <v>106</v>
      </c>
      <c r="AK49" s="47" t="s">
        <v>106</v>
      </c>
      <c r="AL49" s="47" t="s">
        <v>106</v>
      </c>
      <c r="AM49" s="47" t="s">
        <v>106</v>
      </c>
      <c r="AN49" s="47" t="s">
        <v>106</v>
      </c>
      <c r="AO49" s="47" t="s">
        <v>106</v>
      </c>
      <c r="AP49" s="47" t="s">
        <v>106</v>
      </c>
      <c r="AQ49" s="47" t="s">
        <v>106</v>
      </c>
      <c r="AR49" s="47" t="s">
        <v>106</v>
      </c>
      <c r="AS49" s="47" t="s">
        <v>106</v>
      </c>
      <c r="AT49" s="47" t="s">
        <v>106</v>
      </c>
      <c r="AV49" s="30" t="s">
        <v>104</v>
      </c>
      <c r="AW49" s="30">
        <v>0</v>
      </c>
      <c r="AX49" s="63"/>
      <c r="BG49" s="48" t="str">
        <f t="shared" si="17"/>
        <v/>
      </c>
      <c r="BH49" s="48" t="str">
        <f t="shared" si="18"/>
        <v/>
      </c>
      <c r="BI49" s="49" t="s">
        <v>106</v>
      </c>
      <c r="BJ49" s="50"/>
      <c r="BK49" s="50"/>
      <c r="BM49" s="48" t="str">
        <f t="shared" si="19"/>
        <v/>
      </c>
      <c r="BR49" t="str">
        <f t="shared" si="0"/>
        <v>NVCSPRINGFIELD HOSPITAL</v>
      </c>
      <c r="BS49" s="11" t="s">
        <v>304</v>
      </c>
      <c r="BT49" s="11" t="s">
        <v>305</v>
      </c>
      <c r="BU49" s="11" t="s">
        <v>304</v>
      </c>
      <c r="BV49" s="11" t="s">
        <v>305</v>
      </c>
      <c r="BW49" s="11" t="s">
        <v>195</v>
      </c>
      <c r="BX49" s="11"/>
      <c r="BZ49" t="s">
        <v>294</v>
      </c>
      <c r="CA49" s="13" t="s">
        <v>177</v>
      </c>
      <c r="CB49" s="12">
        <v>0</v>
      </c>
      <c r="CC49" s="12"/>
      <c r="CD49" s="12" t="s">
        <v>112</v>
      </c>
      <c r="CE49" s="12" t="e">
        <v>#N/A</v>
      </c>
      <c r="CF49" s="12" t="s">
        <v>113</v>
      </c>
      <c r="CG49" s="12" t="e">
        <v>#N/A</v>
      </c>
      <c r="CH49" s="12" t="s">
        <v>114</v>
      </c>
      <c r="CI49" s="12" t="s">
        <v>115</v>
      </c>
      <c r="CJ49" s="12" t="s">
        <v>116</v>
      </c>
      <c r="CK49" s="12"/>
      <c r="CL49" s="12" t="s">
        <v>117</v>
      </c>
      <c r="CM49" s="12" t="e">
        <v>#N/A</v>
      </c>
    </row>
    <row r="50" spans="1:91" ht="15" hidden="1">
      <c r="A50" s="37" t="str">
        <f t="shared" si="20"/>
        <v/>
      </c>
      <c r="B50" s="38">
        <v>0</v>
      </c>
      <c r="C50" s="38"/>
      <c r="D50" s="59" t="str">
        <f t="shared" si="1"/>
        <v/>
      </c>
      <c r="E50" s="64"/>
      <c r="F50" s="41"/>
      <c r="G50" s="42"/>
      <c r="H50" s="52"/>
      <c r="I50" s="45"/>
      <c r="J50" s="56"/>
      <c r="K50" s="56"/>
      <c r="L50" s="56"/>
      <c r="M50" s="56"/>
      <c r="N50" s="56"/>
      <c r="O50" s="56"/>
      <c r="P50" s="56"/>
      <c r="Q50" s="56"/>
      <c r="R50" s="56"/>
      <c r="S50" s="55"/>
      <c r="T50" s="56"/>
      <c r="U50" s="56"/>
      <c r="V50" s="55"/>
      <c r="W50" s="55"/>
      <c r="X50" s="55"/>
      <c r="Y50" s="55"/>
      <c r="Z50" s="55"/>
      <c r="AA50" s="55"/>
      <c r="AB50" s="55"/>
      <c r="AC50" s="55"/>
      <c r="AD50" s="46" t="s">
        <v>106</v>
      </c>
      <c r="AE50" s="46" t="s">
        <v>106</v>
      </c>
      <c r="AF50" s="46"/>
      <c r="AG50" s="46" t="s">
        <v>106</v>
      </c>
      <c r="AH50" s="46" t="s">
        <v>106</v>
      </c>
      <c r="AI50" s="46" t="s">
        <v>106</v>
      </c>
      <c r="AJ50" s="46" t="s">
        <v>106</v>
      </c>
      <c r="AK50" s="47" t="s">
        <v>106</v>
      </c>
      <c r="AL50" s="47" t="s">
        <v>106</v>
      </c>
      <c r="AM50" s="47" t="s">
        <v>106</v>
      </c>
      <c r="AN50" s="47" t="s">
        <v>106</v>
      </c>
      <c r="AO50" s="47" t="s">
        <v>106</v>
      </c>
      <c r="AP50" s="47" t="s">
        <v>106</v>
      </c>
      <c r="AQ50" s="47" t="s">
        <v>106</v>
      </c>
      <c r="AR50" s="47" t="s">
        <v>106</v>
      </c>
      <c r="AS50" s="47" t="s">
        <v>106</v>
      </c>
      <c r="AT50" s="47" t="s">
        <v>106</v>
      </c>
      <c r="AV50" s="1" t="s">
        <v>149</v>
      </c>
      <c r="AW50" s="30">
        <v>0</v>
      </c>
      <c r="AX50" s="63"/>
      <c r="BG50" s="48" t="str">
        <f t="shared" si="17"/>
        <v/>
      </c>
      <c r="BH50" s="48" t="str">
        <f t="shared" si="18"/>
        <v/>
      </c>
      <c r="BI50" s="49" t="s">
        <v>106</v>
      </c>
      <c r="BJ50" s="50"/>
      <c r="BK50" s="50"/>
      <c r="BM50" s="48" t="str">
        <f t="shared" si="19"/>
        <v/>
      </c>
      <c r="BR50" t="str">
        <f t="shared" si="0"/>
        <v>NVCTEES VALLEY TREATMENT CENTRE</v>
      </c>
      <c r="BS50" s="11" t="s">
        <v>306</v>
      </c>
      <c r="BT50" s="11" t="s">
        <v>307</v>
      </c>
      <c r="BU50" s="11" t="s">
        <v>306</v>
      </c>
      <c r="BV50" s="11" t="s">
        <v>307</v>
      </c>
      <c r="BW50" s="11" t="s">
        <v>195</v>
      </c>
      <c r="BX50" s="11"/>
      <c r="BZ50" t="s">
        <v>294</v>
      </c>
      <c r="CA50" s="13" t="s">
        <v>308</v>
      </c>
      <c r="CB50" s="12">
        <v>0</v>
      </c>
      <c r="CC50" s="12"/>
      <c r="CD50" s="12" t="s">
        <v>112</v>
      </c>
      <c r="CE50" s="12" t="e">
        <v>#N/A</v>
      </c>
      <c r="CF50" s="12" t="s">
        <v>113</v>
      </c>
      <c r="CG50" s="12" t="e">
        <v>#N/A</v>
      </c>
      <c r="CH50" s="12" t="s">
        <v>114</v>
      </c>
      <c r="CI50" s="12" t="s">
        <v>115</v>
      </c>
      <c r="CJ50" s="12" t="s">
        <v>116</v>
      </c>
      <c r="CK50" s="12"/>
      <c r="CL50" s="12" t="s">
        <v>117</v>
      </c>
      <c r="CM50" s="12" t="e">
        <v>#N/A</v>
      </c>
    </row>
    <row r="51" spans="1:91" ht="15" hidden="1">
      <c r="A51" s="37" t="str">
        <f t="shared" si="20"/>
        <v/>
      </c>
      <c r="B51" s="38">
        <v>0</v>
      </c>
      <c r="C51" s="38"/>
      <c r="D51" s="59" t="str">
        <f t="shared" si="1"/>
        <v/>
      </c>
      <c r="E51" s="64"/>
      <c r="F51" s="41"/>
      <c r="G51" s="42"/>
      <c r="H51" s="52"/>
      <c r="I51" s="45"/>
      <c r="J51" s="56"/>
      <c r="K51" s="56"/>
      <c r="L51" s="56"/>
      <c r="M51" s="56"/>
      <c r="N51" s="56"/>
      <c r="O51" s="56"/>
      <c r="P51" s="56"/>
      <c r="Q51" s="56"/>
      <c r="R51" s="56"/>
      <c r="S51" s="55"/>
      <c r="T51" s="56"/>
      <c r="U51" s="56"/>
      <c r="V51" s="55"/>
      <c r="W51" s="55"/>
      <c r="X51" s="55"/>
      <c r="Y51" s="55"/>
      <c r="Z51" s="55"/>
      <c r="AA51" s="55"/>
      <c r="AB51" s="55"/>
      <c r="AC51" s="55"/>
      <c r="AD51" s="46" t="s">
        <v>106</v>
      </c>
      <c r="AE51" s="46" t="s">
        <v>106</v>
      </c>
      <c r="AF51" s="46"/>
      <c r="AG51" s="46" t="s">
        <v>106</v>
      </c>
      <c r="AH51" s="46" t="s">
        <v>106</v>
      </c>
      <c r="AI51" s="46" t="s">
        <v>106</v>
      </c>
      <c r="AJ51" s="46" t="s">
        <v>106</v>
      </c>
      <c r="AK51" s="47" t="s">
        <v>106</v>
      </c>
      <c r="AL51" s="47" t="s">
        <v>106</v>
      </c>
      <c r="AM51" s="47" t="s">
        <v>106</v>
      </c>
      <c r="AN51" s="47" t="s">
        <v>106</v>
      </c>
      <c r="AO51" s="47" t="s">
        <v>106</v>
      </c>
      <c r="AP51" s="47" t="s">
        <v>106</v>
      </c>
      <c r="AQ51" s="47" t="s">
        <v>106</v>
      </c>
      <c r="AR51" s="47" t="s">
        <v>106</v>
      </c>
      <c r="AS51" s="47" t="s">
        <v>106</v>
      </c>
      <c r="AT51" s="47" t="s">
        <v>106</v>
      </c>
      <c r="AV51" s="30" t="s">
        <v>309</v>
      </c>
      <c r="AW51" s="30">
        <v>0</v>
      </c>
      <c r="AX51" s="63"/>
      <c r="BG51" s="48" t="str">
        <f t="shared" si="17"/>
        <v/>
      </c>
      <c r="BH51" s="48" t="str">
        <f t="shared" si="18"/>
        <v/>
      </c>
      <c r="BI51" s="49" t="s">
        <v>106</v>
      </c>
      <c r="BJ51" s="50"/>
      <c r="BK51" s="50"/>
      <c r="BM51" s="48" t="str">
        <f t="shared" si="19"/>
        <v/>
      </c>
      <c r="BR51" t="str">
        <f t="shared" si="0"/>
        <v>NVCTHE BERKSHIRE INDEPENDENT HOSPITAL</v>
      </c>
      <c r="BS51" s="11" t="s">
        <v>310</v>
      </c>
      <c r="BT51" s="11" t="s">
        <v>311</v>
      </c>
      <c r="BU51" s="11" t="s">
        <v>310</v>
      </c>
      <c r="BV51" s="11" t="s">
        <v>311</v>
      </c>
      <c r="BW51" s="11" t="s">
        <v>195</v>
      </c>
      <c r="BX51" s="11"/>
      <c r="BZ51" t="s">
        <v>294</v>
      </c>
      <c r="CA51" s="13" t="s">
        <v>312</v>
      </c>
      <c r="CB51" s="12">
        <v>0</v>
      </c>
      <c r="CC51" s="12"/>
      <c r="CD51" s="12" t="s">
        <v>112</v>
      </c>
      <c r="CE51" s="12" t="e">
        <v>#N/A</v>
      </c>
      <c r="CF51" s="12" t="s">
        <v>113</v>
      </c>
      <c r="CG51" s="12" t="e">
        <v>#N/A</v>
      </c>
      <c r="CH51" s="12" t="s">
        <v>114</v>
      </c>
      <c r="CI51" s="12" t="s">
        <v>115</v>
      </c>
      <c r="CJ51" s="12" t="s">
        <v>116</v>
      </c>
      <c r="CK51" s="12"/>
      <c r="CL51" s="12" t="s">
        <v>117</v>
      </c>
      <c r="CM51" s="12" t="e">
        <v>#N/A</v>
      </c>
    </row>
    <row r="52" spans="1:91" ht="15" hidden="1">
      <c r="A52" s="37" t="str">
        <f t="shared" si="20"/>
        <v/>
      </c>
      <c r="B52" s="38">
        <v>0</v>
      </c>
      <c r="C52" s="38"/>
      <c r="D52" s="59" t="str">
        <f t="shared" si="1"/>
        <v/>
      </c>
      <c r="E52" s="64"/>
      <c r="F52" s="41"/>
      <c r="G52" s="42"/>
      <c r="H52" s="52"/>
      <c r="I52" s="45"/>
      <c r="J52" s="56"/>
      <c r="K52" s="56"/>
      <c r="L52" s="56"/>
      <c r="M52" s="56"/>
      <c r="N52" s="56"/>
      <c r="O52" s="56"/>
      <c r="P52" s="56"/>
      <c r="Q52" s="56"/>
      <c r="R52" s="56"/>
      <c r="S52" s="55"/>
      <c r="T52" s="56"/>
      <c r="U52" s="56"/>
      <c r="V52" s="55"/>
      <c r="W52" s="55"/>
      <c r="X52" s="55"/>
      <c r="Y52" s="55"/>
      <c r="Z52" s="55"/>
      <c r="AA52" s="55"/>
      <c r="AB52" s="55"/>
      <c r="AC52" s="55"/>
      <c r="AD52" s="46" t="s">
        <v>106</v>
      </c>
      <c r="AE52" s="46" t="s">
        <v>106</v>
      </c>
      <c r="AF52" s="46"/>
      <c r="AG52" s="46" t="s">
        <v>106</v>
      </c>
      <c r="AH52" s="46" t="s">
        <v>106</v>
      </c>
      <c r="AI52" s="46" t="s">
        <v>106</v>
      </c>
      <c r="AJ52" s="46" t="s">
        <v>106</v>
      </c>
      <c r="AK52" s="47" t="s">
        <v>106</v>
      </c>
      <c r="AL52" s="47" t="s">
        <v>106</v>
      </c>
      <c r="AM52" s="47" t="s">
        <v>106</v>
      </c>
      <c r="AN52" s="47" t="s">
        <v>106</v>
      </c>
      <c r="AO52" s="47" t="s">
        <v>106</v>
      </c>
      <c r="AP52" s="47" t="s">
        <v>106</v>
      </c>
      <c r="AQ52" s="47" t="s">
        <v>106</v>
      </c>
      <c r="AR52" s="47" t="s">
        <v>106</v>
      </c>
      <c r="AS52" s="47" t="s">
        <v>106</v>
      </c>
      <c r="AT52" s="47" t="s">
        <v>106</v>
      </c>
      <c r="AV52" s="30" t="s">
        <v>156</v>
      </c>
      <c r="AW52" s="30">
        <v>0</v>
      </c>
      <c r="AX52" s="63"/>
      <c r="BG52" s="48" t="str">
        <f t="shared" si="17"/>
        <v/>
      </c>
      <c r="BH52" s="48" t="str">
        <f t="shared" si="18"/>
        <v/>
      </c>
      <c r="BI52" s="49" t="s">
        <v>106</v>
      </c>
      <c r="BJ52" s="50"/>
      <c r="BK52" s="50"/>
      <c r="BM52" s="48" t="str">
        <f t="shared" si="19"/>
        <v/>
      </c>
      <c r="BR52" t="str">
        <f t="shared" si="0"/>
        <v>NVCTHE WESTBOURNE CENTRE</v>
      </c>
      <c r="BS52" s="11" t="s">
        <v>313</v>
      </c>
      <c r="BT52" s="11" t="s">
        <v>314</v>
      </c>
      <c r="BU52" s="11" t="s">
        <v>313</v>
      </c>
      <c r="BV52" s="11" t="s">
        <v>314</v>
      </c>
      <c r="BW52" s="11" t="s">
        <v>195</v>
      </c>
      <c r="BX52" s="11"/>
      <c r="BZ52" t="s">
        <v>294</v>
      </c>
      <c r="CA52" s="13" t="s">
        <v>315</v>
      </c>
      <c r="CB52" s="12">
        <v>0</v>
      </c>
      <c r="CC52" s="12"/>
      <c r="CD52" s="12" t="s">
        <v>112</v>
      </c>
      <c r="CE52" s="12" t="e">
        <v>#N/A</v>
      </c>
      <c r="CF52" s="12" t="s">
        <v>113</v>
      </c>
      <c r="CG52" s="12" t="e">
        <v>#N/A</v>
      </c>
      <c r="CH52" s="12" t="s">
        <v>114</v>
      </c>
      <c r="CI52" s="12" t="s">
        <v>115</v>
      </c>
      <c r="CJ52" s="12" t="s">
        <v>116</v>
      </c>
      <c r="CK52" s="12"/>
      <c r="CL52" s="12" t="s">
        <v>117</v>
      </c>
      <c r="CM52" s="12" t="e">
        <v>#N/A</v>
      </c>
    </row>
    <row r="53" spans="1:91" ht="15" hidden="1">
      <c r="A53" s="37" t="str">
        <f t="shared" si="20"/>
        <v/>
      </c>
      <c r="B53" s="38">
        <v>0</v>
      </c>
      <c r="C53" s="38"/>
      <c r="D53" s="59" t="str">
        <f t="shared" si="1"/>
        <v/>
      </c>
      <c r="E53" s="64"/>
      <c r="F53" s="41"/>
      <c r="G53" s="42"/>
      <c r="H53" s="52"/>
      <c r="I53" s="45"/>
      <c r="J53" s="56"/>
      <c r="K53" s="56"/>
      <c r="L53" s="56"/>
      <c r="M53" s="56"/>
      <c r="N53" s="56"/>
      <c r="O53" s="56"/>
      <c r="P53" s="56"/>
      <c r="Q53" s="56"/>
      <c r="R53" s="56"/>
      <c r="S53" s="55"/>
      <c r="T53" s="56"/>
      <c r="U53" s="56"/>
      <c r="V53" s="55"/>
      <c r="W53" s="55"/>
      <c r="X53" s="55"/>
      <c r="Y53" s="55"/>
      <c r="Z53" s="55"/>
      <c r="AA53" s="55"/>
      <c r="AB53" s="55"/>
      <c r="AC53" s="55"/>
      <c r="AD53" s="46" t="s">
        <v>106</v>
      </c>
      <c r="AE53" s="46" t="s">
        <v>106</v>
      </c>
      <c r="AF53" s="46"/>
      <c r="AG53" s="46" t="s">
        <v>106</v>
      </c>
      <c r="AH53" s="46" t="s">
        <v>106</v>
      </c>
      <c r="AI53" s="46" t="s">
        <v>106</v>
      </c>
      <c r="AJ53" s="46" t="s">
        <v>106</v>
      </c>
      <c r="AK53" s="47" t="s">
        <v>106</v>
      </c>
      <c r="AL53" s="47" t="s">
        <v>106</v>
      </c>
      <c r="AM53" s="47" t="s">
        <v>106</v>
      </c>
      <c r="AN53" s="47" t="s">
        <v>106</v>
      </c>
      <c r="AO53" s="47" t="s">
        <v>106</v>
      </c>
      <c r="AP53" s="47" t="s">
        <v>106</v>
      </c>
      <c r="AQ53" s="47" t="s">
        <v>106</v>
      </c>
      <c r="AR53" s="47" t="s">
        <v>106</v>
      </c>
      <c r="AS53" s="47" t="s">
        <v>106</v>
      </c>
      <c r="AT53" s="47" t="s">
        <v>106</v>
      </c>
      <c r="AV53" s="30" t="s">
        <v>316</v>
      </c>
      <c r="AW53" s="30">
        <v>0</v>
      </c>
      <c r="AX53" s="63"/>
      <c r="BG53" s="48" t="str">
        <f t="shared" si="17"/>
        <v/>
      </c>
      <c r="BH53" s="48" t="str">
        <f t="shared" si="18"/>
        <v/>
      </c>
      <c r="BI53" s="49" t="s">
        <v>106</v>
      </c>
      <c r="BJ53" s="50"/>
      <c r="BK53" s="50"/>
      <c r="BM53" s="48" t="str">
        <f t="shared" si="19"/>
        <v/>
      </c>
      <c r="BR53" t="str">
        <f t="shared" si="0"/>
        <v>NVCTHE YORKSHIRE CLINIC</v>
      </c>
      <c r="BS53" s="11" t="s">
        <v>317</v>
      </c>
      <c r="BT53" s="11" t="s">
        <v>318</v>
      </c>
      <c r="BU53" s="11" t="s">
        <v>317</v>
      </c>
      <c r="BV53" s="11" t="s">
        <v>318</v>
      </c>
      <c r="BW53" s="11" t="s">
        <v>195</v>
      </c>
      <c r="BX53" s="11"/>
      <c r="BZ53" t="s">
        <v>294</v>
      </c>
      <c r="CA53" s="13" t="s">
        <v>319</v>
      </c>
      <c r="CB53" s="12">
        <v>0</v>
      </c>
      <c r="CC53" s="12"/>
      <c r="CD53" s="12" t="s">
        <v>112</v>
      </c>
      <c r="CE53" s="12" t="e">
        <v>#N/A</v>
      </c>
      <c r="CF53" s="12" t="s">
        <v>113</v>
      </c>
      <c r="CG53" s="12" t="e">
        <v>#N/A</v>
      </c>
      <c r="CH53" s="12" t="s">
        <v>114</v>
      </c>
      <c r="CI53" s="12" t="s">
        <v>115</v>
      </c>
      <c r="CJ53" s="12" t="s">
        <v>116</v>
      </c>
      <c r="CK53" s="12"/>
      <c r="CL53" s="12" t="s">
        <v>117</v>
      </c>
      <c r="CM53" s="12" t="e">
        <v>#N/A</v>
      </c>
    </row>
    <row r="54" spans="1:91" ht="15" hidden="1">
      <c r="A54" s="37" t="str">
        <f t="shared" si="20"/>
        <v/>
      </c>
      <c r="B54" s="38">
        <v>0</v>
      </c>
      <c r="C54" s="38"/>
      <c r="D54" s="59" t="str">
        <f t="shared" si="1"/>
        <v/>
      </c>
      <c r="E54" s="64"/>
      <c r="F54" s="41"/>
      <c r="G54" s="42"/>
      <c r="H54" s="52"/>
      <c r="I54" s="45"/>
      <c r="J54" s="56"/>
      <c r="K54" s="56"/>
      <c r="L54" s="56"/>
      <c r="M54" s="56"/>
      <c r="N54" s="56"/>
      <c r="O54" s="56"/>
      <c r="P54" s="56"/>
      <c r="Q54" s="56"/>
      <c r="R54" s="56"/>
      <c r="S54" s="55"/>
      <c r="T54" s="56"/>
      <c r="U54" s="56"/>
      <c r="V54" s="55"/>
      <c r="W54" s="55"/>
      <c r="X54" s="55"/>
      <c r="Y54" s="55"/>
      <c r="Z54" s="55"/>
      <c r="AA54" s="55"/>
      <c r="AB54" s="55"/>
      <c r="AC54" s="55"/>
      <c r="AD54" s="46" t="s">
        <v>106</v>
      </c>
      <c r="AE54" s="46" t="s">
        <v>106</v>
      </c>
      <c r="AF54" s="46"/>
      <c r="AG54" s="46" t="s">
        <v>106</v>
      </c>
      <c r="AH54" s="46" t="s">
        <v>106</v>
      </c>
      <c r="AI54" s="46" t="s">
        <v>106</v>
      </c>
      <c r="AJ54" s="46" t="s">
        <v>106</v>
      </c>
      <c r="AK54" s="47" t="s">
        <v>106</v>
      </c>
      <c r="AL54" s="47" t="s">
        <v>106</v>
      </c>
      <c r="AM54" s="47" t="s">
        <v>106</v>
      </c>
      <c r="AN54" s="47" t="s">
        <v>106</v>
      </c>
      <c r="AO54" s="47" t="s">
        <v>106</v>
      </c>
      <c r="AP54" s="47" t="s">
        <v>106</v>
      </c>
      <c r="AQ54" s="47" t="s">
        <v>106</v>
      </c>
      <c r="AR54" s="47" t="s">
        <v>106</v>
      </c>
      <c r="AS54" s="47" t="s">
        <v>106</v>
      </c>
      <c r="AT54" s="47" t="s">
        <v>106</v>
      </c>
      <c r="AV54" s="30" t="s">
        <v>320</v>
      </c>
      <c r="AW54" s="30">
        <v>0</v>
      </c>
      <c r="AX54" s="63"/>
      <c r="BG54" s="48" t="str">
        <f t="shared" si="17"/>
        <v/>
      </c>
      <c r="BH54" s="48" t="str">
        <f t="shared" si="18"/>
        <v/>
      </c>
      <c r="BI54" s="49" t="s">
        <v>106</v>
      </c>
      <c r="BJ54" s="50"/>
      <c r="BK54" s="50"/>
      <c r="BM54" s="48" t="str">
        <f t="shared" si="19"/>
        <v/>
      </c>
      <c r="BR54" t="str">
        <f t="shared" si="0"/>
        <v>NVCWEST MIDLANDS HOSPITAL</v>
      </c>
      <c r="BS54" s="11" t="s">
        <v>321</v>
      </c>
      <c r="BT54" s="11" t="s">
        <v>322</v>
      </c>
      <c r="BU54" s="11" t="s">
        <v>321</v>
      </c>
      <c r="BV54" s="11" t="s">
        <v>322</v>
      </c>
      <c r="BW54" s="11" t="s">
        <v>195</v>
      </c>
      <c r="BX54" s="11"/>
      <c r="BZ54" t="s">
        <v>294</v>
      </c>
      <c r="CA54" s="13" t="s">
        <v>323</v>
      </c>
      <c r="CB54" s="12">
        <v>0</v>
      </c>
      <c r="CC54" s="12"/>
      <c r="CD54" s="12" t="s">
        <v>112</v>
      </c>
      <c r="CE54" s="12" t="e">
        <v>#N/A</v>
      </c>
      <c r="CF54" s="12" t="s">
        <v>113</v>
      </c>
      <c r="CG54" s="12" t="e">
        <v>#N/A</v>
      </c>
      <c r="CH54" s="12" t="s">
        <v>114</v>
      </c>
      <c r="CI54" s="12" t="s">
        <v>115</v>
      </c>
      <c r="CJ54" s="12" t="s">
        <v>116</v>
      </c>
      <c r="CK54" s="12"/>
      <c r="CL54" s="12" t="s">
        <v>117</v>
      </c>
      <c r="CM54" s="12" t="e">
        <v>#N/A</v>
      </c>
    </row>
    <row r="55" spans="1:91" ht="15" hidden="1">
      <c r="A55" s="37" t="str">
        <f t="shared" si="20"/>
        <v/>
      </c>
      <c r="B55" s="38">
        <v>0</v>
      </c>
      <c r="C55" s="38"/>
      <c r="D55" s="59" t="str">
        <f t="shared" si="1"/>
        <v/>
      </c>
      <c r="E55" s="64"/>
      <c r="F55" s="41"/>
      <c r="G55" s="42"/>
      <c r="H55" s="52"/>
      <c r="I55" s="45"/>
      <c r="J55" s="56"/>
      <c r="K55" s="56"/>
      <c r="L55" s="56"/>
      <c r="M55" s="56"/>
      <c r="N55" s="56"/>
      <c r="O55" s="56"/>
      <c r="P55" s="56"/>
      <c r="Q55" s="56"/>
      <c r="R55" s="56"/>
      <c r="S55" s="55"/>
      <c r="T55" s="56"/>
      <c r="U55" s="56"/>
      <c r="V55" s="55"/>
      <c r="W55" s="55"/>
      <c r="X55" s="55"/>
      <c r="Y55" s="55"/>
      <c r="Z55" s="55"/>
      <c r="AA55" s="55"/>
      <c r="AB55" s="55"/>
      <c r="AC55" s="55"/>
      <c r="AD55" s="46" t="s">
        <v>106</v>
      </c>
      <c r="AE55" s="46" t="s">
        <v>106</v>
      </c>
      <c r="AF55" s="46"/>
      <c r="AG55" s="46" t="s">
        <v>106</v>
      </c>
      <c r="AH55" s="46" t="s">
        <v>106</v>
      </c>
      <c r="AI55" s="46" t="s">
        <v>106</v>
      </c>
      <c r="AJ55" s="46" t="s">
        <v>106</v>
      </c>
      <c r="AK55" s="47" t="s">
        <v>106</v>
      </c>
      <c r="AL55" s="47" t="s">
        <v>106</v>
      </c>
      <c r="AM55" s="47" t="s">
        <v>106</v>
      </c>
      <c r="AN55" s="47" t="s">
        <v>106</v>
      </c>
      <c r="AO55" s="47" t="s">
        <v>106</v>
      </c>
      <c r="AP55" s="47" t="s">
        <v>106</v>
      </c>
      <c r="AQ55" s="47" t="s">
        <v>106</v>
      </c>
      <c r="AR55" s="47" t="s">
        <v>106</v>
      </c>
      <c r="AS55" s="47" t="s">
        <v>106</v>
      </c>
      <c r="AT55" s="47" t="s">
        <v>106</v>
      </c>
      <c r="AV55" s="30" t="s">
        <v>324</v>
      </c>
      <c r="AW55" s="30">
        <v>0</v>
      </c>
      <c r="AX55" s="63"/>
      <c r="BG55" s="48" t="str">
        <f t="shared" si="17"/>
        <v/>
      </c>
      <c r="BH55" s="48" t="str">
        <f t="shared" si="18"/>
        <v/>
      </c>
      <c r="BI55" s="49" t="s">
        <v>106</v>
      </c>
      <c r="BJ55" s="50"/>
      <c r="BK55" s="50"/>
      <c r="BM55" s="48" t="str">
        <f t="shared" si="19"/>
        <v/>
      </c>
      <c r="BR55" t="str">
        <f t="shared" si="0"/>
        <v>NVCWINFIELD HOSPITAL</v>
      </c>
      <c r="BS55" s="11" t="s">
        <v>325</v>
      </c>
      <c r="BT55" s="11" t="s">
        <v>326</v>
      </c>
      <c r="BU55" s="11" t="s">
        <v>325</v>
      </c>
      <c r="BV55" s="11" t="s">
        <v>326</v>
      </c>
      <c r="BW55" s="11" t="s">
        <v>195</v>
      </c>
      <c r="BX55" s="11"/>
      <c r="BZ55" t="s">
        <v>294</v>
      </c>
      <c r="CA55" s="13" t="s">
        <v>327</v>
      </c>
      <c r="CB55" s="12">
        <v>0</v>
      </c>
      <c r="CC55" s="12"/>
      <c r="CD55" s="12" t="s">
        <v>112</v>
      </c>
      <c r="CE55" s="12" t="e">
        <v>#N/A</v>
      </c>
      <c r="CF55" s="12" t="s">
        <v>113</v>
      </c>
      <c r="CG55" s="12" t="e">
        <v>#N/A</v>
      </c>
      <c r="CH55" s="12" t="s">
        <v>114</v>
      </c>
      <c r="CI55" s="12" t="s">
        <v>115</v>
      </c>
      <c r="CJ55" s="12" t="s">
        <v>116</v>
      </c>
      <c r="CK55" s="12"/>
      <c r="CL55" s="12" t="s">
        <v>117</v>
      </c>
      <c r="CM55" s="12" t="e">
        <v>#N/A</v>
      </c>
    </row>
    <row r="56" spans="1:91" ht="12.75" hidden="1" customHeight="1">
      <c r="A56" s="37" t="str">
        <f t="shared" si="20"/>
        <v/>
      </c>
      <c r="B56" s="38">
        <v>0</v>
      </c>
      <c r="C56" s="38"/>
      <c r="D56" s="59" t="str">
        <f t="shared" si="1"/>
        <v/>
      </c>
      <c r="E56" s="64"/>
      <c r="F56" s="41"/>
      <c r="G56" s="42"/>
      <c r="H56" s="52"/>
      <c r="I56" s="45"/>
      <c r="J56" s="56"/>
      <c r="K56" s="56"/>
      <c r="L56" s="56"/>
      <c r="M56" s="56"/>
      <c r="N56" s="56"/>
      <c r="O56" s="56"/>
      <c r="P56" s="56"/>
      <c r="Q56" s="56"/>
      <c r="R56" s="56"/>
      <c r="S56" s="55"/>
      <c r="T56" s="56"/>
      <c r="U56" s="56"/>
      <c r="V56" s="55"/>
      <c r="W56" s="55"/>
      <c r="X56" s="55"/>
      <c r="Y56" s="55"/>
      <c r="Z56" s="55"/>
      <c r="AA56" s="55"/>
      <c r="AB56" s="55"/>
      <c r="AC56" s="55"/>
      <c r="AD56" s="46" t="s">
        <v>106</v>
      </c>
      <c r="AE56" s="46" t="s">
        <v>106</v>
      </c>
      <c r="AF56" s="46"/>
      <c r="AG56" s="46" t="s">
        <v>106</v>
      </c>
      <c r="AH56" s="46" t="s">
        <v>106</v>
      </c>
      <c r="AI56" s="46" t="s">
        <v>106</v>
      </c>
      <c r="AJ56" s="46" t="s">
        <v>106</v>
      </c>
      <c r="AK56" s="47" t="s">
        <v>106</v>
      </c>
      <c r="AL56" s="47" t="s">
        <v>106</v>
      </c>
      <c r="AM56" s="47" t="s">
        <v>106</v>
      </c>
      <c r="AN56" s="47" t="s">
        <v>106</v>
      </c>
      <c r="AO56" s="47" t="s">
        <v>106</v>
      </c>
      <c r="AP56" s="47" t="s">
        <v>106</v>
      </c>
      <c r="AQ56" s="47" t="s">
        <v>106</v>
      </c>
      <c r="AR56" s="47" t="s">
        <v>106</v>
      </c>
      <c r="AS56" s="47" t="s">
        <v>106</v>
      </c>
      <c r="AT56" s="47" t="s">
        <v>106</v>
      </c>
      <c r="AV56" s="30" t="s">
        <v>328</v>
      </c>
      <c r="AW56" s="30">
        <v>0</v>
      </c>
      <c r="AX56" s="63"/>
      <c r="BG56" s="48" t="str">
        <f t="shared" si="17"/>
        <v/>
      </c>
      <c r="BH56" s="48" t="str">
        <f t="shared" si="18"/>
        <v/>
      </c>
      <c r="BI56" s="49" t="s">
        <v>106</v>
      </c>
      <c r="BJ56" s="50"/>
      <c r="BK56" s="50"/>
      <c r="BM56" s="48" t="str">
        <f t="shared" si="19"/>
        <v/>
      </c>
      <c r="BR56" t="str">
        <f t="shared" si="0"/>
        <v>NVCWOODLAND HOSPITAL</v>
      </c>
      <c r="BS56" s="11" t="s">
        <v>329</v>
      </c>
      <c r="BT56" s="11" t="s">
        <v>330</v>
      </c>
      <c r="BU56" s="11" t="s">
        <v>329</v>
      </c>
      <c r="BV56" s="11" t="s">
        <v>330</v>
      </c>
      <c r="BW56" s="11" t="s">
        <v>195</v>
      </c>
      <c r="BX56" s="11"/>
      <c r="BZ56" t="s">
        <v>294</v>
      </c>
      <c r="CA56" s="13" t="s">
        <v>183</v>
      </c>
      <c r="CB56" s="12">
        <v>0</v>
      </c>
      <c r="CC56" s="12"/>
      <c r="CD56" s="12" t="s">
        <v>112</v>
      </c>
      <c r="CE56" s="12" t="e">
        <v>#N/A</v>
      </c>
      <c r="CF56" s="12" t="s">
        <v>113</v>
      </c>
      <c r="CG56" s="12" t="e">
        <v>#N/A</v>
      </c>
      <c r="CH56" s="12" t="s">
        <v>114</v>
      </c>
      <c r="CI56" s="12" t="s">
        <v>115</v>
      </c>
      <c r="CJ56" s="12" t="s">
        <v>116</v>
      </c>
      <c r="CK56" s="12"/>
      <c r="CL56" s="12" t="s">
        <v>117</v>
      </c>
      <c r="CM56" s="12" t="e">
        <v>#N/A</v>
      </c>
    </row>
    <row r="57" spans="1:91" ht="15" hidden="1">
      <c r="A57" s="37" t="str">
        <f t="shared" si="20"/>
        <v/>
      </c>
      <c r="B57" s="38">
        <v>0</v>
      </c>
      <c r="C57" s="38"/>
      <c r="D57" s="59" t="str">
        <f t="shared" si="1"/>
        <v/>
      </c>
      <c r="E57" s="64"/>
      <c r="F57" s="41"/>
      <c r="G57" s="42"/>
      <c r="H57" s="52"/>
      <c r="I57" s="45"/>
      <c r="J57" s="56"/>
      <c r="K57" s="56"/>
      <c r="L57" s="56"/>
      <c r="M57" s="56"/>
      <c r="N57" s="56"/>
      <c r="O57" s="56"/>
      <c r="P57" s="56"/>
      <c r="Q57" s="56"/>
      <c r="R57" s="56"/>
      <c r="S57" s="55"/>
      <c r="T57" s="56"/>
      <c r="U57" s="56"/>
      <c r="V57" s="55"/>
      <c r="W57" s="55"/>
      <c r="X57" s="55"/>
      <c r="Y57" s="55"/>
      <c r="Z57" s="55"/>
      <c r="AA57" s="55"/>
      <c r="AB57" s="55"/>
      <c r="AC57" s="55"/>
      <c r="AD57" s="46" t="s">
        <v>106</v>
      </c>
      <c r="AE57" s="46" t="s">
        <v>106</v>
      </c>
      <c r="AF57" s="46"/>
      <c r="AG57" s="46" t="s">
        <v>106</v>
      </c>
      <c r="AH57" s="46" t="s">
        <v>106</v>
      </c>
      <c r="AI57" s="46" t="s">
        <v>106</v>
      </c>
      <c r="AJ57" s="46" t="s">
        <v>106</v>
      </c>
      <c r="AK57" s="47" t="s">
        <v>106</v>
      </c>
      <c r="AL57" s="47" t="s">
        <v>106</v>
      </c>
      <c r="AM57" s="47" t="s">
        <v>106</v>
      </c>
      <c r="AN57" s="47" t="s">
        <v>106</v>
      </c>
      <c r="AO57" s="47" t="s">
        <v>106</v>
      </c>
      <c r="AP57" s="47" t="s">
        <v>106</v>
      </c>
      <c r="AQ57" s="47" t="s">
        <v>106</v>
      </c>
      <c r="AR57" s="47" t="s">
        <v>106</v>
      </c>
      <c r="AS57" s="47" t="s">
        <v>106</v>
      </c>
      <c r="AT57" s="47" t="s">
        <v>106</v>
      </c>
      <c r="AV57" s="30" t="s">
        <v>331</v>
      </c>
      <c r="AW57" s="30">
        <v>0</v>
      </c>
      <c r="AX57" s="63"/>
      <c r="BG57" s="48" t="str">
        <f t="shared" si="17"/>
        <v/>
      </c>
      <c r="BH57" s="48" t="str">
        <f t="shared" si="18"/>
        <v/>
      </c>
      <c r="BI57" s="49" t="s">
        <v>106</v>
      </c>
      <c r="BJ57" s="50"/>
      <c r="BK57" s="50"/>
      <c r="BM57" s="48" t="str">
        <f t="shared" si="19"/>
        <v/>
      </c>
      <c r="BR57" t="str">
        <f t="shared" si="0"/>
        <v>R0AMANCHESTER ROYAL EYE HOSPITAL</v>
      </c>
      <c r="BS57" s="11" t="s">
        <v>332</v>
      </c>
      <c r="BT57" s="11" t="s">
        <v>333</v>
      </c>
      <c r="BU57" s="11" t="s">
        <v>332</v>
      </c>
      <c r="BV57" s="11" t="s">
        <v>333</v>
      </c>
      <c r="BW57" s="11" t="s">
        <v>334</v>
      </c>
      <c r="BX57" s="11"/>
      <c r="BZ57" t="s">
        <v>294</v>
      </c>
      <c r="CA57" s="13" t="s">
        <v>335</v>
      </c>
      <c r="CB57" s="12">
        <v>0</v>
      </c>
      <c r="CC57" s="12"/>
      <c r="CD57" s="12" t="s">
        <v>112</v>
      </c>
      <c r="CE57" s="12" t="e">
        <v>#N/A</v>
      </c>
      <c r="CF57" s="12" t="s">
        <v>113</v>
      </c>
      <c r="CG57" s="12" t="e">
        <v>#N/A</v>
      </c>
      <c r="CH57" s="12" t="s">
        <v>114</v>
      </c>
      <c r="CI57" s="12" t="s">
        <v>115</v>
      </c>
      <c r="CJ57" s="12" t="s">
        <v>116</v>
      </c>
      <c r="CK57" s="12"/>
      <c r="CL57" s="12" t="s">
        <v>117</v>
      </c>
      <c r="CM57" s="12" t="e">
        <v>#N/A</v>
      </c>
    </row>
    <row r="58" spans="1:91" ht="12.75" hidden="1" customHeight="1">
      <c r="A58" s="37" t="str">
        <f t="shared" si="20"/>
        <v/>
      </c>
      <c r="B58" s="38">
        <v>0</v>
      </c>
      <c r="C58" s="38"/>
      <c r="D58" s="59" t="str">
        <f t="shared" si="1"/>
        <v/>
      </c>
      <c r="E58" s="64"/>
      <c r="F58" s="41"/>
      <c r="G58" s="42"/>
      <c r="H58" s="52"/>
      <c r="I58" s="45"/>
      <c r="J58" s="56"/>
      <c r="K58" s="56"/>
      <c r="L58" s="56"/>
      <c r="M58" s="56"/>
      <c r="N58" s="56"/>
      <c r="O58" s="56"/>
      <c r="P58" s="56"/>
      <c r="Q58" s="56"/>
      <c r="R58" s="56"/>
      <c r="S58" s="55"/>
      <c r="T58" s="56"/>
      <c r="U58" s="56"/>
      <c r="V58" s="55"/>
      <c r="W58" s="55"/>
      <c r="X58" s="55"/>
      <c r="Y58" s="55"/>
      <c r="Z58" s="55"/>
      <c r="AA58" s="55"/>
      <c r="AB58" s="55"/>
      <c r="AC58" s="55"/>
      <c r="AD58" s="46" t="s">
        <v>106</v>
      </c>
      <c r="AE58" s="46" t="s">
        <v>106</v>
      </c>
      <c r="AF58" s="46"/>
      <c r="AG58" s="46" t="s">
        <v>106</v>
      </c>
      <c r="AH58" s="46" t="s">
        <v>106</v>
      </c>
      <c r="AI58" s="46" t="s">
        <v>106</v>
      </c>
      <c r="AJ58" s="46" t="s">
        <v>106</v>
      </c>
      <c r="AK58" s="47" t="s">
        <v>106</v>
      </c>
      <c r="AL58" s="47" t="s">
        <v>106</v>
      </c>
      <c r="AM58" s="47" t="s">
        <v>106</v>
      </c>
      <c r="AN58" s="47" t="s">
        <v>106</v>
      </c>
      <c r="AO58" s="47" t="s">
        <v>106</v>
      </c>
      <c r="AP58" s="47" t="s">
        <v>106</v>
      </c>
      <c r="AQ58" s="47" t="s">
        <v>106</v>
      </c>
      <c r="AR58" s="47" t="s">
        <v>106</v>
      </c>
      <c r="AS58" s="47" t="s">
        <v>106</v>
      </c>
      <c r="AT58" s="47" t="s">
        <v>106</v>
      </c>
      <c r="AV58" s="30" t="s">
        <v>336</v>
      </c>
      <c r="AW58" s="30">
        <v>0</v>
      </c>
      <c r="AX58" s="63"/>
      <c r="BG58" s="48" t="str">
        <f t="shared" si="17"/>
        <v/>
      </c>
      <c r="BH58" s="48" t="str">
        <f t="shared" si="18"/>
        <v/>
      </c>
      <c r="BI58" s="49" t="s">
        <v>106</v>
      </c>
      <c r="BJ58" s="50"/>
      <c r="BK58" s="50"/>
      <c r="BM58" s="48" t="str">
        <f t="shared" si="19"/>
        <v/>
      </c>
      <c r="BR58" t="str">
        <f t="shared" si="0"/>
        <v>R0AMANCHESTER ROYAL INFIRMARY</v>
      </c>
      <c r="BS58" s="11" t="s">
        <v>337</v>
      </c>
      <c r="BT58" s="11" t="s">
        <v>338</v>
      </c>
      <c r="BU58" s="11" t="s">
        <v>337</v>
      </c>
      <c r="BV58" s="11" t="s">
        <v>338</v>
      </c>
      <c r="BW58" s="11" t="s">
        <v>334</v>
      </c>
      <c r="BX58" s="11"/>
      <c r="BZ58" t="s">
        <v>294</v>
      </c>
      <c r="CA58" s="13" t="s">
        <v>339</v>
      </c>
      <c r="CB58" s="12">
        <v>0</v>
      </c>
      <c r="CC58" s="12"/>
      <c r="CD58" s="12" t="s">
        <v>112</v>
      </c>
      <c r="CE58" s="12" t="e">
        <v>#N/A</v>
      </c>
      <c r="CF58" s="12" t="s">
        <v>113</v>
      </c>
      <c r="CG58" s="12" t="e">
        <v>#N/A</v>
      </c>
      <c r="CH58" s="12" t="s">
        <v>114</v>
      </c>
      <c r="CI58" s="12" t="s">
        <v>115</v>
      </c>
      <c r="CJ58" s="12" t="s">
        <v>116</v>
      </c>
      <c r="CK58" s="12"/>
      <c r="CL58" s="12" t="s">
        <v>117</v>
      </c>
      <c r="CM58" s="12" t="e">
        <v>#N/A</v>
      </c>
    </row>
    <row r="59" spans="1:91" ht="15" hidden="1">
      <c r="A59" s="37" t="str">
        <f t="shared" si="20"/>
        <v/>
      </c>
      <c r="B59" s="38">
        <v>0</v>
      </c>
      <c r="C59" s="38"/>
      <c r="D59" s="59" t="str">
        <f t="shared" si="1"/>
        <v/>
      </c>
      <c r="E59" s="64"/>
      <c r="F59" s="41"/>
      <c r="G59" s="42"/>
      <c r="H59" s="52"/>
      <c r="I59" s="45"/>
      <c r="J59" s="56"/>
      <c r="K59" s="56"/>
      <c r="L59" s="56"/>
      <c r="M59" s="56"/>
      <c r="N59" s="56"/>
      <c r="O59" s="56"/>
      <c r="P59" s="56"/>
      <c r="Q59" s="56"/>
      <c r="R59" s="56"/>
      <c r="S59" s="55"/>
      <c r="T59" s="56"/>
      <c r="U59" s="56"/>
      <c r="V59" s="55"/>
      <c r="W59" s="55"/>
      <c r="X59" s="55"/>
      <c r="Y59" s="55"/>
      <c r="Z59" s="55"/>
      <c r="AA59" s="55"/>
      <c r="AB59" s="55"/>
      <c r="AC59" s="55"/>
      <c r="AD59" s="46" t="s">
        <v>106</v>
      </c>
      <c r="AE59" s="46" t="s">
        <v>106</v>
      </c>
      <c r="AF59" s="46"/>
      <c r="AG59" s="46" t="s">
        <v>106</v>
      </c>
      <c r="AH59" s="46" t="s">
        <v>106</v>
      </c>
      <c r="AI59" s="46" t="s">
        <v>106</v>
      </c>
      <c r="AJ59" s="46" t="s">
        <v>106</v>
      </c>
      <c r="AK59" s="47" t="s">
        <v>106</v>
      </c>
      <c r="AL59" s="47" t="s">
        <v>106</v>
      </c>
      <c r="AM59" s="47" t="s">
        <v>106</v>
      </c>
      <c r="AN59" s="47" t="s">
        <v>106</v>
      </c>
      <c r="AO59" s="47" t="s">
        <v>106</v>
      </c>
      <c r="AP59" s="47" t="s">
        <v>106</v>
      </c>
      <c r="AQ59" s="47" t="s">
        <v>106</v>
      </c>
      <c r="AR59" s="47" t="s">
        <v>106</v>
      </c>
      <c r="AS59" s="47" t="s">
        <v>106</v>
      </c>
      <c r="AT59" s="47" t="s">
        <v>106</v>
      </c>
      <c r="AV59" s="30" t="s">
        <v>340</v>
      </c>
      <c r="AW59" s="30">
        <v>0</v>
      </c>
      <c r="AX59" s="63"/>
      <c r="BG59" s="48" t="str">
        <f t="shared" si="17"/>
        <v/>
      </c>
      <c r="BH59" s="48" t="str">
        <f t="shared" si="18"/>
        <v/>
      </c>
      <c r="BI59" s="49" t="s">
        <v>106</v>
      </c>
      <c r="BJ59" s="50"/>
      <c r="BK59" s="50"/>
      <c r="BM59" s="48" t="str">
        <f t="shared" si="19"/>
        <v/>
      </c>
      <c r="BR59" t="str">
        <f t="shared" si="0"/>
        <v>R0AROYAL MANCHESTER CHILDREN'S HOSPITAL</v>
      </c>
      <c r="BS59" s="11" t="s">
        <v>341</v>
      </c>
      <c r="BT59" s="11" t="s">
        <v>342</v>
      </c>
      <c r="BU59" s="11" t="s">
        <v>341</v>
      </c>
      <c r="BV59" s="11" t="s">
        <v>342</v>
      </c>
      <c r="BW59" s="11" t="s">
        <v>334</v>
      </c>
      <c r="BX59" s="11"/>
      <c r="BZ59" t="s">
        <v>294</v>
      </c>
      <c r="CA59" s="13" t="s">
        <v>196</v>
      </c>
      <c r="CB59" s="12">
        <v>0</v>
      </c>
      <c r="CC59" s="12"/>
      <c r="CD59" s="12" t="s">
        <v>112</v>
      </c>
      <c r="CE59" s="12" t="e">
        <v>#N/A</v>
      </c>
      <c r="CF59" s="12" t="s">
        <v>113</v>
      </c>
      <c r="CG59" s="12" t="e">
        <v>#N/A</v>
      </c>
      <c r="CH59" s="12" t="s">
        <v>114</v>
      </c>
      <c r="CI59" s="12" t="s">
        <v>115</v>
      </c>
      <c r="CJ59" s="12" t="s">
        <v>116</v>
      </c>
      <c r="CK59" s="12"/>
      <c r="CL59" s="12" t="s">
        <v>117</v>
      </c>
      <c r="CM59" s="12" t="e">
        <v>#N/A</v>
      </c>
    </row>
    <row r="60" spans="1:91" ht="12.75" hidden="1" customHeight="1">
      <c r="A60" s="37" t="str">
        <f t="shared" si="20"/>
        <v/>
      </c>
      <c r="B60" s="38">
        <v>0</v>
      </c>
      <c r="C60" s="38"/>
      <c r="D60" s="59" t="str">
        <f t="shared" si="1"/>
        <v/>
      </c>
      <c r="E60" s="64"/>
      <c r="F60" s="41"/>
      <c r="G60" s="42"/>
      <c r="H60" s="52"/>
      <c r="I60" s="45"/>
      <c r="J60" s="56"/>
      <c r="K60" s="56"/>
      <c r="L60" s="56"/>
      <c r="M60" s="56"/>
      <c r="N60" s="56"/>
      <c r="O60" s="56"/>
      <c r="P60" s="56"/>
      <c r="Q60" s="56"/>
      <c r="R60" s="56"/>
      <c r="S60" s="55"/>
      <c r="T60" s="56"/>
      <c r="U60" s="56"/>
      <c r="V60" s="55"/>
      <c r="W60" s="55"/>
      <c r="X60" s="55"/>
      <c r="Y60" s="55"/>
      <c r="Z60" s="55"/>
      <c r="AA60" s="55"/>
      <c r="AB60" s="55"/>
      <c r="AC60" s="55"/>
      <c r="AD60" s="46" t="s">
        <v>106</v>
      </c>
      <c r="AE60" s="46" t="s">
        <v>106</v>
      </c>
      <c r="AF60" s="46"/>
      <c r="AG60" s="46" t="s">
        <v>106</v>
      </c>
      <c r="AH60" s="46" t="s">
        <v>106</v>
      </c>
      <c r="AI60" s="46" t="s">
        <v>106</v>
      </c>
      <c r="AJ60" s="46" t="s">
        <v>106</v>
      </c>
      <c r="AK60" s="47" t="s">
        <v>106</v>
      </c>
      <c r="AL60" s="47" t="s">
        <v>106</v>
      </c>
      <c r="AM60" s="47" t="s">
        <v>106</v>
      </c>
      <c r="AN60" s="47" t="s">
        <v>106</v>
      </c>
      <c r="AO60" s="47" t="s">
        <v>106</v>
      </c>
      <c r="AP60" s="47" t="s">
        <v>106</v>
      </c>
      <c r="AQ60" s="47" t="s">
        <v>106</v>
      </c>
      <c r="AR60" s="47" t="s">
        <v>106</v>
      </c>
      <c r="AS60" s="47" t="s">
        <v>106</v>
      </c>
      <c r="AT60" s="47" t="s">
        <v>106</v>
      </c>
      <c r="AV60" s="30" t="s">
        <v>343</v>
      </c>
      <c r="AW60" s="30">
        <v>0</v>
      </c>
      <c r="AX60" s="63"/>
      <c r="BG60" s="48" t="str">
        <f t="shared" si="17"/>
        <v/>
      </c>
      <c r="BH60" s="48" t="str">
        <f t="shared" si="18"/>
        <v/>
      </c>
      <c r="BI60" s="49" t="s">
        <v>106</v>
      </c>
      <c r="BJ60" s="50"/>
      <c r="BK60" s="50"/>
      <c r="BM60" s="48" t="str">
        <f t="shared" si="19"/>
        <v/>
      </c>
      <c r="BR60" t="str">
        <f t="shared" si="0"/>
        <v>R0AST MARY'S HOSPITAL</v>
      </c>
      <c r="BS60" s="11" t="s">
        <v>344</v>
      </c>
      <c r="BT60" s="11" t="s">
        <v>345</v>
      </c>
      <c r="BU60" s="11" t="s">
        <v>344</v>
      </c>
      <c r="BV60" s="11" t="s">
        <v>345</v>
      </c>
      <c r="BW60" s="11" t="s">
        <v>334</v>
      </c>
      <c r="BX60" s="11"/>
      <c r="BZ60" t="s">
        <v>294</v>
      </c>
      <c r="CA60" s="13" t="s">
        <v>201</v>
      </c>
      <c r="CB60" s="12">
        <v>0</v>
      </c>
      <c r="CC60" s="12"/>
      <c r="CD60" s="12" t="s">
        <v>112</v>
      </c>
      <c r="CE60" s="12" t="e">
        <v>#N/A</v>
      </c>
      <c r="CF60" s="12" t="s">
        <v>113</v>
      </c>
      <c r="CG60" s="12" t="e">
        <v>#N/A</v>
      </c>
      <c r="CH60" s="12" t="s">
        <v>114</v>
      </c>
      <c r="CI60" s="12" t="s">
        <v>115</v>
      </c>
      <c r="CJ60" s="12" t="s">
        <v>116</v>
      </c>
      <c r="CK60" s="12"/>
      <c r="CL60" s="12" t="s">
        <v>117</v>
      </c>
      <c r="CM60" s="12" t="e">
        <v>#N/A</v>
      </c>
    </row>
    <row r="61" spans="1:91" ht="15" hidden="1">
      <c r="A61" s="37" t="str">
        <f t="shared" si="20"/>
        <v/>
      </c>
      <c r="B61" s="38">
        <v>0</v>
      </c>
      <c r="C61" s="38"/>
      <c r="D61" s="59" t="str">
        <f t="shared" si="1"/>
        <v/>
      </c>
      <c r="E61" s="64"/>
      <c r="F61" s="41"/>
      <c r="G61" s="65"/>
      <c r="H61" s="52"/>
      <c r="I61" s="45"/>
      <c r="J61" s="56"/>
      <c r="K61" s="56"/>
      <c r="L61" s="56"/>
      <c r="M61" s="56"/>
      <c r="N61" s="56"/>
      <c r="O61" s="56"/>
      <c r="P61" s="56"/>
      <c r="Q61" s="56"/>
      <c r="R61" s="56"/>
      <c r="S61" s="55"/>
      <c r="T61" s="56"/>
      <c r="U61" s="56"/>
      <c r="V61" s="55"/>
      <c r="W61" s="55"/>
      <c r="X61" s="55"/>
      <c r="Y61" s="55"/>
      <c r="Z61" s="55"/>
      <c r="AA61" s="55"/>
      <c r="AB61" s="55"/>
      <c r="AC61" s="55"/>
      <c r="AD61" s="46" t="s">
        <v>106</v>
      </c>
      <c r="AE61" s="46" t="s">
        <v>106</v>
      </c>
      <c r="AF61" s="46"/>
      <c r="AG61" s="46" t="s">
        <v>106</v>
      </c>
      <c r="AH61" s="46" t="s">
        <v>106</v>
      </c>
      <c r="AI61" s="46" t="s">
        <v>106</v>
      </c>
      <c r="AJ61" s="46" t="s">
        <v>106</v>
      </c>
      <c r="AK61" s="47" t="s">
        <v>106</v>
      </c>
      <c r="AL61" s="47" t="s">
        <v>106</v>
      </c>
      <c r="AM61" s="47" t="s">
        <v>106</v>
      </c>
      <c r="AN61" s="47" t="s">
        <v>106</v>
      </c>
      <c r="AO61" s="47" t="s">
        <v>106</v>
      </c>
      <c r="AP61" s="47" t="s">
        <v>106</v>
      </c>
      <c r="AQ61" s="47" t="s">
        <v>106</v>
      </c>
      <c r="AR61" s="47" t="s">
        <v>106</v>
      </c>
      <c r="AS61" s="47" t="s">
        <v>106</v>
      </c>
      <c r="AT61" s="47" t="s">
        <v>106</v>
      </c>
      <c r="AV61" s="30" t="s">
        <v>346</v>
      </c>
      <c r="AW61" s="30">
        <v>0</v>
      </c>
      <c r="AX61" s="63"/>
      <c r="BG61" s="48" t="str">
        <f t="shared" si="17"/>
        <v/>
      </c>
      <c r="BH61" s="48" t="str">
        <f t="shared" si="18"/>
        <v/>
      </c>
      <c r="BI61" s="49" t="s">
        <v>106</v>
      </c>
      <c r="BJ61" s="50"/>
      <c r="BK61" s="50"/>
      <c r="BM61" s="48" t="str">
        <f t="shared" si="19"/>
        <v/>
      </c>
      <c r="BR61" t="str">
        <f t="shared" si="0"/>
        <v>R0ATRAFFORD GENERAL HOSPITAL</v>
      </c>
      <c r="BS61" s="11" t="s">
        <v>347</v>
      </c>
      <c r="BT61" s="11" t="s">
        <v>348</v>
      </c>
      <c r="BU61" s="11" t="s">
        <v>347</v>
      </c>
      <c r="BV61" s="11" t="s">
        <v>348</v>
      </c>
      <c r="BW61" s="11" t="s">
        <v>334</v>
      </c>
      <c r="BX61" s="11"/>
      <c r="BZ61" t="s">
        <v>294</v>
      </c>
      <c r="CA61" s="13" t="s">
        <v>208</v>
      </c>
      <c r="CB61" s="12">
        <v>0</v>
      </c>
      <c r="CC61" s="12"/>
      <c r="CD61" s="12" t="s">
        <v>112</v>
      </c>
      <c r="CE61" s="12" t="e">
        <v>#N/A</v>
      </c>
      <c r="CF61" s="12" t="s">
        <v>113</v>
      </c>
      <c r="CG61" s="12" t="e">
        <v>#N/A</v>
      </c>
      <c r="CH61" s="12" t="s">
        <v>114</v>
      </c>
      <c r="CI61" s="12" t="s">
        <v>115</v>
      </c>
      <c r="CJ61" s="12" t="s">
        <v>116</v>
      </c>
      <c r="CK61" s="12"/>
      <c r="CL61" s="12" t="s">
        <v>117</v>
      </c>
      <c r="CM61" s="12" t="e">
        <v>#N/A</v>
      </c>
    </row>
    <row r="62" spans="1:91" ht="15" hidden="1">
      <c r="A62" s="37" t="str">
        <f t="shared" si="20"/>
        <v/>
      </c>
      <c r="B62" s="38">
        <v>0</v>
      </c>
      <c r="C62" s="38"/>
      <c r="D62" s="59" t="str">
        <f t="shared" si="1"/>
        <v/>
      </c>
      <c r="E62" s="64"/>
      <c r="F62" s="41"/>
      <c r="G62" s="65"/>
      <c r="H62" s="52"/>
      <c r="I62" s="45"/>
      <c r="J62" s="56"/>
      <c r="K62" s="56"/>
      <c r="L62" s="56"/>
      <c r="M62" s="56"/>
      <c r="N62" s="56"/>
      <c r="O62" s="56"/>
      <c r="P62" s="56"/>
      <c r="Q62" s="56"/>
      <c r="R62" s="56"/>
      <c r="S62" s="55"/>
      <c r="T62" s="56"/>
      <c r="U62" s="56"/>
      <c r="V62" s="55"/>
      <c r="W62" s="55"/>
      <c r="X62" s="55"/>
      <c r="Y62" s="55"/>
      <c r="Z62" s="55"/>
      <c r="AA62" s="55"/>
      <c r="AB62" s="55"/>
      <c r="AC62" s="55"/>
      <c r="AD62" s="46" t="s">
        <v>106</v>
      </c>
      <c r="AE62" s="46" t="s">
        <v>106</v>
      </c>
      <c r="AF62" s="46"/>
      <c r="AG62" s="46" t="s">
        <v>106</v>
      </c>
      <c r="AH62" s="46" t="s">
        <v>106</v>
      </c>
      <c r="AI62" s="46" t="s">
        <v>106</v>
      </c>
      <c r="AJ62" s="46" t="s">
        <v>106</v>
      </c>
      <c r="AK62" s="47" t="s">
        <v>106</v>
      </c>
      <c r="AL62" s="47" t="s">
        <v>106</v>
      </c>
      <c r="AM62" s="47" t="s">
        <v>106</v>
      </c>
      <c r="AN62" s="47" t="s">
        <v>106</v>
      </c>
      <c r="AO62" s="47" t="s">
        <v>106</v>
      </c>
      <c r="AP62" s="47" t="s">
        <v>106</v>
      </c>
      <c r="AQ62" s="47" t="s">
        <v>106</v>
      </c>
      <c r="AR62" s="47" t="s">
        <v>106</v>
      </c>
      <c r="AS62" s="47" t="s">
        <v>106</v>
      </c>
      <c r="AT62" s="47" t="s">
        <v>106</v>
      </c>
      <c r="AV62" s="30" t="s">
        <v>287</v>
      </c>
      <c r="AW62" s="30">
        <v>0</v>
      </c>
      <c r="AX62" s="63"/>
      <c r="BG62" s="48" t="str">
        <f t="shared" si="17"/>
        <v/>
      </c>
      <c r="BH62" s="48" t="str">
        <f t="shared" si="18"/>
        <v/>
      </c>
      <c r="BI62" s="49" t="s">
        <v>106</v>
      </c>
      <c r="BJ62" s="50"/>
      <c r="BK62" s="50"/>
      <c r="BM62" s="48" t="str">
        <f t="shared" si="19"/>
        <v/>
      </c>
      <c r="BR62" t="str">
        <f t="shared" si="0"/>
        <v>R0AUNIVERSITY DENTAL HOSPITAL</v>
      </c>
      <c r="BS62" s="11" t="s">
        <v>349</v>
      </c>
      <c r="BT62" s="11" t="s">
        <v>350</v>
      </c>
      <c r="BU62" s="11" t="s">
        <v>349</v>
      </c>
      <c r="BV62" s="11" t="s">
        <v>350</v>
      </c>
      <c r="BW62" s="11" t="s">
        <v>334</v>
      </c>
      <c r="BX62" s="11"/>
      <c r="BZ62" t="s">
        <v>294</v>
      </c>
      <c r="CA62" s="13" t="s">
        <v>351</v>
      </c>
      <c r="CB62" s="12">
        <v>0</v>
      </c>
      <c r="CC62" s="12"/>
      <c r="CD62" s="12" t="s">
        <v>112</v>
      </c>
      <c r="CE62" s="12" t="e">
        <v>#N/A</v>
      </c>
      <c r="CF62" s="12" t="s">
        <v>113</v>
      </c>
      <c r="CG62" s="12" t="e">
        <v>#N/A</v>
      </c>
      <c r="CH62" s="12" t="s">
        <v>114</v>
      </c>
      <c r="CI62" s="12" t="s">
        <v>115</v>
      </c>
      <c r="CJ62" s="12" t="s">
        <v>116</v>
      </c>
      <c r="CK62" s="12"/>
      <c r="CL62" s="12" t="s">
        <v>117</v>
      </c>
      <c r="CM62" s="12" t="e">
        <v>#N/A</v>
      </c>
    </row>
    <row r="63" spans="1:91" ht="15" hidden="1">
      <c r="A63" s="37" t="str">
        <f t="shared" si="20"/>
        <v/>
      </c>
      <c r="B63" s="38">
        <v>0</v>
      </c>
      <c r="C63" s="38"/>
      <c r="D63" s="59" t="str">
        <f t="shared" si="1"/>
        <v/>
      </c>
      <c r="E63" s="64"/>
      <c r="F63" s="41"/>
      <c r="G63" s="65"/>
      <c r="H63" s="52"/>
      <c r="I63" s="45"/>
      <c r="J63" s="56"/>
      <c r="K63" s="56"/>
      <c r="L63" s="56"/>
      <c r="M63" s="56"/>
      <c r="N63" s="56"/>
      <c r="O63" s="56"/>
      <c r="P63" s="56"/>
      <c r="Q63" s="56"/>
      <c r="R63" s="56"/>
      <c r="S63" s="55"/>
      <c r="T63" s="56"/>
      <c r="U63" s="56"/>
      <c r="V63" s="55"/>
      <c r="W63" s="55"/>
      <c r="X63" s="55"/>
      <c r="Y63" s="55"/>
      <c r="Z63" s="55"/>
      <c r="AA63" s="55"/>
      <c r="AB63" s="55"/>
      <c r="AC63" s="55"/>
      <c r="AD63" s="46" t="s">
        <v>106</v>
      </c>
      <c r="AE63" s="46" t="s">
        <v>106</v>
      </c>
      <c r="AF63" s="46"/>
      <c r="AG63" s="46" t="s">
        <v>106</v>
      </c>
      <c r="AH63" s="46" t="s">
        <v>106</v>
      </c>
      <c r="AI63" s="46" t="s">
        <v>106</v>
      </c>
      <c r="AJ63" s="46" t="s">
        <v>106</v>
      </c>
      <c r="AK63" s="47" t="s">
        <v>106</v>
      </c>
      <c r="AL63" s="47" t="s">
        <v>106</v>
      </c>
      <c r="AM63" s="47" t="s">
        <v>106</v>
      </c>
      <c r="AN63" s="47" t="s">
        <v>106</v>
      </c>
      <c r="AO63" s="47" t="s">
        <v>106</v>
      </c>
      <c r="AP63" s="47" t="s">
        <v>106</v>
      </c>
      <c r="AQ63" s="47" t="s">
        <v>106</v>
      </c>
      <c r="AR63" s="47" t="s">
        <v>106</v>
      </c>
      <c r="AS63" s="47" t="s">
        <v>106</v>
      </c>
      <c r="AT63" s="47" t="s">
        <v>106</v>
      </c>
      <c r="AV63" s="30" t="s">
        <v>352</v>
      </c>
      <c r="AW63" s="30">
        <v>0</v>
      </c>
      <c r="AX63" s="63"/>
      <c r="BG63" s="48" t="str">
        <f t="shared" si="17"/>
        <v/>
      </c>
      <c r="BH63" s="48" t="str">
        <f t="shared" si="18"/>
        <v/>
      </c>
      <c r="BI63" s="49" t="s">
        <v>106</v>
      </c>
      <c r="BJ63" s="50"/>
      <c r="BK63" s="50"/>
      <c r="BM63" s="48" t="str">
        <f t="shared" si="19"/>
        <v/>
      </c>
      <c r="BR63" t="str">
        <f t="shared" si="0"/>
        <v>R0AWYTHENSHAWE HOSPITAL</v>
      </c>
      <c r="BS63" s="11" t="s">
        <v>353</v>
      </c>
      <c r="BT63" s="11" t="s">
        <v>354</v>
      </c>
      <c r="BU63" s="11" t="s">
        <v>353</v>
      </c>
      <c r="BV63" s="11" t="s">
        <v>354</v>
      </c>
      <c r="BW63" s="11" t="s">
        <v>334</v>
      </c>
      <c r="BX63" s="11"/>
      <c r="BZ63" t="s">
        <v>294</v>
      </c>
      <c r="CA63" s="13" t="s">
        <v>355</v>
      </c>
      <c r="CB63" s="12">
        <v>0</v>
      </c>
      <c r="CC63" s="12"/>
      <c r="CD63" s="12" t="s">
        <v>112</v>
      </c>
      <c r="CE63" s="12" t="e">
        <v>#N/A</v>
      </c>
      <c r="CF63" s="12" t="s">
        <v>113</v>
      </c>
      <c r="CG63" s="12" t="e">
        <v>#N/A</v>
      </c>
      <c r="CH63" s="12" t="s">
        <v>114</v>
      </c>
      <c r="CI63" s="12" t="s">
        <v>115</v>
      </c>
      <c r="CJ63" s="12" t="s">
        <v>116</v>
      </c>
      <c r="CK63" s="12"/>
      <c r="CL63" s="12" t="s">
        <v>117</v>
      </c>
      <c r="CM63" s="12" t="e">
        <v>#N/A</v>
      </c>
    </row>
    <row r="64" spans="1:91" ht="15" hidden="1">
      <c r="A64" s="37" t="str">
        <f t="shared" si="20"/>
        <v/>
      </c>
      <c r="B64" s="38">
        <v>0</v>
      </c>
      <c r="C64" s="38"/>
      <c r="D64" s="59" t="str">
        <f t="shared" si="1"/>
        <v/>
      </c>
      <c r="E64" s="64"/>
      <c r="F64" s="41"/>
      <c r="G64" s="65"/>
      <c r="H64" s="52"/>
      <c r="I64" s="45"/>
      <c r="J64" s="56"/>
      <c r="K64" s="56"/>
      <c r="L64" s="56"/>
      <c r="M64" s="56"/>
      <c r="N64" s="56"/>
      <c r="O64" s="56"/>
      <c r="P64" s="56"/>
      <c r="Q64" s="56"/>
      <c r="R64" s="56"/>
      <c r="S64" s="55"/>
      <c r="T64" s="56"/>
      <c r="U64" s="56"/>
      <c r="V64" s="55"/>
      <c r="W64" s="55"/>
      <c r="X64" s="55"/>
      <c r="Y64" s="55"/>
      <c r="Z64" s="55"/>
      <c r="AA64" s="55"/>
      <c r="AB64" s="55"/>
      <c r="AC64" s="55"/>
      <c r="AD64" s="46" t="s">
        <v>106</v>
      </c>
      <c r="AE64" s="46" t="s">
        <v>106</v>
      </c>
      <c r="AF64" s="46"/>
      <c r="AG64" s="46" t="s">
        <v>106</v>
      </c>
      <c r="AH64" s="46" t="s">
        <v>106</v>
      </c>
      <c r="AI64" s="46" t="s">
        <v>106</v>
      </c>
      <c r="AJ64" s="46" t="s">
        <v>106</v>
      </c>
      <c r="AK64" s="47" t="s">
        <v>106</v>
      </c>
      <c r="AL64" s="47" t="s">
        <v>106</v>
      </c>
      <c r="AM64" s="47" t="s">
        <v>106</v>
      </c>
      <c r="AN64" s="47" t="s">
        <v>106</v>
      </c>
      <c r="AO64" s="47" t="s">
        <v>106</v>
      </c>
      <c r="AP64" s="47" t="s">
        <v>106</v>
      </c>
      <c r="AQ64" s="47" t="s">
        <v>106</v>
      </c>
      <c r="AR64" s="47" t="s">
        <v>106</v>
      </c>
      <c r="AS64" s="47" t="s">
        <v>106</v>
      </c>
      <c r="AT64" s="47" t="s">
        <v>106</v>
      </c>
      <c r="AV64" s="1" t="s">
        <v>356</v>
      </c>
      <c r="AW64" s="30">
        <v>0</v>
      </c>
      <c r="AX64" s="63"/>
      <c r="BG64" s="48" t="str">
        <f t="shared" si="17"/>
        <v/>
      </c>
      <c r="BH64" s="48" t="str">
        <f t="shared" si="18"/>
        <v/>
      </c>
      <c r="BI64" s="49" t="s">
        <v>106</v>
      </c>
      <c r="BJ64" s="50"/>
      <c r="BK64" s="50"/>
      <c r="BM64" s="48" t="str">
        <f t="shared" si="19"/>
        <v/>
      </c>
      <c r="BR64" t="str">
        <f t="shared" si="0"/>
        <v>R0BMONKTON HALL HOSPITAL</v>
      </c>
      <c r="BS64" s="66" t="s">
        <v>357</v>
      </c>
      <c r="BT64" s="67" t="s">
        <v>358</v>
      </c>
      <c r="BU64" s="68" t="s">
        <v>357</v>
      </c>
      <c r="BV64" s="67" t="s">
        <v>358</v>
      </c>
      <c r="BW64" s="66" t="s">
        <v>359</v>
      </c>
      <c r="BX64" s="11"/>
      <c r="BZ64" t="s">
        <v>294</v>
      </c>
      <c r="CA64" s="13" t="s">
        <v>218</v>
      </c>
      <c r="CB64" s="12">
        <v>0</v>
      </c>
      <c r="CC64" s="12"/>
      <c r="CD64" s="12" t="s">
        <v>112</v>
      </c>
      <c r="CE64" s="12" t="e">
        <v>#N/A</v>
      </c>
      <c r="CF64" s="12" t="s">
        <v>113</v>
      </c>
      <c r="CG64" s="12" t="e">
        <v>#N/A</v>
      </c>
      <c r="CH64" s="12" t="s">
        <v>114</v>
      </c>
      <c r="CI64" s="12" t="s">
        <v>115</v>
      </c>
      <c r="CJ64" s="12" t="s">
        <v>116</v>
      </c>
      <c r="CK64" s="12"/>
      <c r="CL64" s="12" t="s">
        <v>117</v>
      </c>
      <c r="CM64" s="12" t="e">
        <v>#N/A</v>
      </c>
    </row>
    <row r="65" spans="1:91" ht="15" hidden="1">
      <c r="A65" s="37" t="str">
        <f t="shared" si="20"/>
        <v/>
      </c>
      <c r="B65" s="38">
        <v>0</v>
      </c>
      <c r="C65" s="38"/>
      <c r="D65" s="59" t="str">
        <f t="shared" si="1"/>
        <v/>
      </c>
      <c r="E65" s="64"/>
      <c r="F65" s="41"/>
      <c r="G65" s="65"/>
      <c r="H65" s="52"/>
      <c r="I65" s="45"/>
      <c r="J65" s="56"/>
      <c r="K65" s="56"/>
      <c r="L65" s="56"/>
      <c r="M65" s="56"/>
      <c r="N65" s="56"/>
      <c r="O65" s="56"/>
      <c r="P65" s="56"/>
      <c r="Q65" s="56"/>
      <c r="R65" s="56"/>
      <c r="S65" s="55"/>
      <c r="T65" s="56"/>
      <c r="U65" s="56"/>
      <c r="V65" s="55"/>
      <c r="W65" s="55"/>
      <c r="X65" s="55"/>
      <c r="Y65" s="55"/>
      <c r="Z65" s="55"/>
      <c r="AA65" s="55"/>
      <c r="AB65" s="55"/>
      <c r="AC65" s="55"/>
      <c r="AD65" s="46" t="s">
        <v>106</v>
      </c>
      <c r="AE65" s="46" t="s">
        <v>106</v>
      </c>
      <c r="AF65" s="46"/>
      <c r="AG65" s="46" t="s">
        <v>106</v>
      </c>
      <c r="AH65" s="46" t="s">
        <v>106</v>
      </c>
      <c r="AI65" s="46" t="s">
        <v>106</v>
      </c>
      <c r="AJ65" s="46" t="s">
        <v>106</v>
      </c>
      <c r="AK65" s="47" t="s">
        <v>106</v>
      </c>
      <c r="AL65" s="47" t="s">
        <v>106</v>
      </c>
      <c r="AM65" s="47" t="s">
        <v>106</v>
      </c>
      <c r="AN65" s="47" t="s">
        <v>106</v>
      </c>
      <c r="AO65" s="47" t="s">
        <v>106</v>
      </c>
      <c r="AP65" s="47" t="s">
        <v>106</v>
      </c>
      <c r="AQ65" s="47" t="s">
        <v>106</v>
      </c>
      <c r="AR65" s="47" t="s">
        <v>106</v>
      </c>
      <c r="AS65" s="47" t="s">
        <v>106</v>
      </c>
      <c r="AT65" s="47" t="s">
        <v>106</v>
      </c>
      <c r="AV65" s="30" t="s">
        <v>360</v>
      </c>
      <c r="AW65" s="30">
        <v>0</v>
      </c>
      <c r="AX65" s="63"/>
      <c r="BG65" s="48" t="str">
        <f t="shared" si="17"/>
        <v/>
      </c>
      <c r="BH65" s="48" t="str">
        <f t="shared" si="18"/>
        <v/>
      </c>
      <c r="BI65" s="49" t="s">
        <v>106</v>
      </c>
      <c r="BJ65" s="50"/>
      <c r="BK65" s="50"/>
      <c r="BM65" s="48" t="str">
        <f t="shared" si="19"/>
        <v/>
      </c>
      <c r="BR65" t="str">
        <f t="shared" ref="BR65:BR128" si="21">CONCATENATE(LEFT(BS65, 3),BT65)</f>
        <v>R0BSOUTH TYNESIDE DISTRICT HOSPITAL</v>
      </c>
      <c r="BS65" s="66" t="s">
        <v>361</v>
      </c>
      <c r="BT65" s="67" t="s">
        <v>362</v>
      </c>
      <c r="BU65" s="68" t="s">
        <v>361</v>
      </c>
      <c r="BV65" s="67" t="s">
        <v>362</v>
      </c>
      <c r="BW65" s="66" t="s">
        <v>359</v>
      </c>
      <c r="BX65" s="11"/>
      <c r="BZ65" t="s">
        <v>363</v>
      </c>
      <c r="CA65" s="13" t="s">
        <v>364</v>
      </c>
      <c r="CB65" s="12">
        <v>0</v>
      </c>
      <c r="CC65" s="12"/>
      <c r="CD65" s="12" t="s">
        <v>112</v>
      </c>
      <c r="CE65" s="12" t="e">
        <v>#N/A</v>
      </c>
      <c r="CF65" s="12" t="s">
        <v>113</v>
      </c>
      <c r="CG65" s="12" t="e">
        <v>#N/A</v>
      </c>
      <c r="CH65" s="12" t="s">
        <v>114</v>
      </c>
      <c r="CI65" s="12" t="s">
        <v>115</v>
      </c>
      <c r="CJ65" s="12" t="s">
        <v>116</v>
      </c>
      <c r="CK65" s="12"/>
      <c r="CL65" s="12" t="s">
        <v>117</v>
      </c>
      <c r="CM65" s="12" t="e">
        <v>#N/A</v>
      </c>
    </row>
    <row r="66" spans="1:91" ht="15" hidden="1">
      <c r="A66" s="37" t="str">
        <f t="shared" si="20"/>
        <v/>
      </c>
      <c r="B66" s="38">
        <v>0</v>
      </c>
      <c r="C66" s="38"/>
      <c r="D66" s="59" t="str">
        <f t="shared" si="1"/>
        <v/>
      </c>
      <c r="E66" s="64"/>
      <c r="F66" s="41"/>
      <c r="G66" s="65"/>
      <c r="H66" s="52"/>
      <c r="I66" s="45"/>
      <c r="J66" s="56"/>
      <c r="K66" s="56"/>
      <c r="L66" s="56"/>
      <c r="M66" s="56"/>
      <c r="N66" s="56"/>
      <c r="O66" s="56"/>
      <c r="P66" s="56"/>
      <c r="Q66" s="56"/>
      <c r="R66" s="56"/>
      <c r="S66" s="55"/>
      <c r="T66" s="56"/>
      <c r="U66" s="56"/>
      <c r="V66" s="55"/>
      <c r="W66" s="55"/>
      <c r="X66" s="55"/>
      <c r="Y66" s="55"/>
      <c r="Z66" s="55"/>
      <c r="AA66" s="55"/>
      <c r="AB66" s="55"/>
      <c r="AC66" s="55"/>
      <c r="AD66" s="46" t="s">
        <v>106</v>
      </c>
      <c r="AE66" s="46" t="s">
        <v>106</v>
      </c>
      <c r="AF66" s="46"/>
      <c r="AG66" s="46" t="s">
        <v>106</v>
      </c>
      <c r="AH66" s="46" t="s">
        <v>106</v>
      </c>
      <c r="AI66" s="46" t="s">
        <v>106</v>
      </c>
      <c r="AJ66" s="46" t="s">
        <v>106</v>
      </c>
      <c r="AK66" s="47" t="s">
        <v>106</v>
      </c>
      <c r="AL66" s="47" t="s">
        <v>106</v>
      </c>
      <c r="AM66" s="47" t="s">
        <v>106</v>
      </c>
      <c r="AN66" s="47" t="s">
        <v>106</v>
      </c>
      <c r="AO66" s="47" t="s">
        <v>106</v>
      </c>
      <c r="AP66" s="47" t="s">
        <v>106</v>
      </c>
      <c r="AQ66" s="47" t="s">
        <v>106</v>
      </c>
      <c r="AR66" s="47" t="s">
        <v>106</v>
      </c>
      <c r="AS66" s="47" t="s">
        <v>106</v>
      </c>
      <c r="AT66" s="47" t="s">
        <v>106</v>
      </c>
      <c r="AV66" s="30" t="s">
        <v>143</v>
      </c>
      <c r="AW66" s="30">
        <v>0</v>
      </c>
      <c r="AX66" s="63"/>
      <c r="BG66" s="48" t="str">
        <f t="shared" si="17"/>
        <v/>
      </c>
      <c r="BH66" s="48" t="str">
        <f t="shared" si="18"/>
        <v/>
      </c>
      <c r="BI66" s="49" t="s">
        <v>106</v>
      </c>
      <c r="BJ66" s="50"/>
      <c r="BK66" s="50"/>
      <c r="BM66" s="48" t="str">
        <f t="shared" si="19"/>
        <v/>
      </c>
      <c r="BR66" t="str">
        <f t="shared" si="21"/>
        <v>R0BST BENEDICT'S HOSPICE</v>
      </c>
      <c r="BS66" s="66" t="s">
        <v>365</v>
      </c>
      <c r="BT66" s="67" t="s">
        <v>366</v>
      </c>
      <c r="BU66" s="68" t="s">
        <v>365</v>
      </c>
      <c r="BV66" s="67" t="s">
        <v>366</v>
      </c>
      <c r="BW66" s="66" t="s">
        <v>359</v>
      </c>
      <c r="BX66" s="11"/>
      <c r="BZ66" t="s">
        <v>367</v>
      </c>
      <c r="CA66" s="13" t="s">
        <v>368</v>
      </c>
      <c r="CB66" s="12">
        <v>0</v>
      </c>
      <c r="CC66" s="12"/>
      <c r="CD66" s="12" t="s">
        <v>112</v>
      </c>
      <c r="CE66" s="12" t="e">
        <v>#N/A</v>
      </c>
      <c r="CF66" s="12" t="s">
        <v>113</v>
      </c>
      <c r="CG66" s="12" t="e">
        <v>#N/A</v>
      </c>
      <c r="CH66" s="12" t="s">
        <v>114</v>
      </c>
      <c r="CI66" s="12" t="s">
        <v>115</v>
      </c>
      <c r="CJ66" s="12" t="s">
        <v>116</v>
      </c>
      <c r="CK66" s="12"/>
      <c r="CL66" s="12" t="s">
        <v>117</v>
      </c>
      <c r="CM66" s="12" t="e">
        <v>#N/A</v>
      </c>
    </row>
    <row r="67" spans="1:91" ht="15" hidden="1">
      <c r="A67" s="37" t="str">
        <f t="shared" si="20"/>
        <v/>
      </c>
      <c r="B67" s="38">
        <v>0</v>
      </c>
      <c r="C67" s="38"/>
      <c r="D67" s="59" t="str">
        <f t="shared" si="1"/>
        <v/>
      </c>
      <c r="E67" s="64"/>
      <c r="F67" s="41"/>
      <c r="G67" s="65"/>
      <c r="H67" s="52"/>
      <c r="I67" s="45"/>
      <c r="J67" s="56"/>
      <c r="K67" s="56"/>
      <c r="L67" s="56"/>
      <c r="M67" s="56"/>
      <c r="N67" s="56"/>
      <c r="O67" s="56"/>
      <c r="P67" s="56"/>
      <c r="Q67" s="56"/>
      <c r="R67" s="56"/>
      <c r="S67" s="55"/>
      <c r="T67" s="56"/>
      <c r="U67" s="56"/>
      <c r="V67" s="55"/>
      <c r="W67" s="55"/>
      <c r="X67" s="55"/>
      <c r="Y67" s="55"/>
      <c r="Z67" s="55"/>
      <c r="AA67" s="55"/>
      <c r="AB67" s="55"/>
      <c r="AC67" s="55"/>
      <c r="AD67" s="46" t="s">
        <v>106</v>
      </c>
      <c r="AE67" s="46" t="s">
        <v>106</v>
      </c>
      <c r="AF67" s="46"/>
      <c r="AG67" s="46" t="s">
        <v>106</v>
      </c>
      <c r="AH67" s="46" t="s">
        <v>106</v>
      </c>
      <c r="AI67" s="46" t="s">
        <v>106</v>
      </c>
      <c r="AJ67" s="46" t="s">
        <v>106</v>
      </c>
      <c r="AK67" s="47" t="s">
        <v>106</v>
      </c>
      <c r="AL67" s="47" t="s">
        <v>106</v>
      </c>
      <c r="AM67" s="47" t="s">
        <v>106</v>
      </c>
      <c r="AN67" s="47" t="s">
        <v>106</v>
      </c>
      <c r="AO67" s="47" t="s">
        <v>106</v>
      </c>
      <c r="AP67" s="47" t="s">
        <v>106</v>
      </c>
      <c r="AQ67" s="47" t="s">
        <v>106</v>
      </c>
      <c r="AR67" s="47" t="s">
        <v>106</v>
      </c>
      <c r="AS67" s="47" t="s">
        <v>106</v>
      </c>
      <c r="AT67" s="47" t="s">
        <v>106</v>
      </c>
      <c r="AV67" s="30" t="s">
        <v>369</v>
      </c>
      <c r="AW67" s="30">
        <v>0</v>
      </c>
      <c r="AX67" s="63"/>
      <c r="BG67" s="48" t="str">
        <f t="shared" si="17"/>
        <v/>
      </c>
      <c r="BH67" s="48" t="str">
        <f t="shared" si="18"/>
        <v/>
      </c>
      <c r="BI67" s="49" t="s">
        <v>106</v>
      </c>
      <c r="BJ67" s="50"/>
      <c r="BK67" s="50"/>
      <c r="BM67" s="48" t="str">
        <f t="shared" si="19"/>
        <v/>
      </c>
      <c r="BR67" t="str">
        <f t="shared" si="21"/>
        <v>R0BSUNDERLAND EYE INFIRMARY</v>
      </c>
      <c r="BS67" s="66" t="s">
        <v>370</v>
      </c>
      <c r="BT67" s="67" t="s">
        <v>371</v>
      </c>
      <c r="BU67" s="68" t="s">
        <v>370</v>
      </c>
      <c r="BV67" s="67" t="s">
        <v>371</v>
      </c>
      <c r="BW67" s="66" t="s">
        <v>359</v>
      </c>
      <c r="BX67" s="11"/>
      <c r="BZ67" t="s">
        <v>367</v>
      </c>
      <c r="CA67" s="13" t="s">
        <v>372</v>
      </c>
      <c r="CB67" s="12">
        <v>0</v>
      </c>
      <c r="CC67" s="12"/>
      <c r="CD67" s="12" t="s">
        <v>112</v>
      </c>
      <c r="CE67" s="12" t="e">
        <v>#N/A</v>
      </c>
      <c r="CF67" s="12" t="s">
        <v>113</v>
      </c>
      <c r="CG67" s="12" t="e">
        <v>#N/A</v>
      </c>
      <c r="CH67" s="12" t="s">
        <v>114</v>
      </c>
      <c r="CI67" s="12" t="s">
        <v>115</v>
      </c>
      <c r="CJ67" s="12" t="s">
        <v>116</v>
      </c>
      <c r="CK67" s="12"/>
      <c r="CL67" s="12" t="s">
        <v>117</v>
      </c>
      <c r="CM67" s="12" t="e">
        <v>#N/A</v>
      </c>
    </row>
    <row r="68" spans="1:91" ht="15" hidden="1">
      <c r="A68" s="37" t="str">
        <f t="shared" si="20"/>
        <v/>
      </c>
      <c r="B68" s="38">
        <v>0</v>
      </c>
      <c r="C68" s="38"/>
      <c r="D68" s="59" t="str">
        <f t="shared" si="1"/>
        <v/>
      </c>
      <c r="E68" s="64"/>
      <c r="F68" s="41"/>
      <c r="G68" s="65"/>
      <c r="H68" s="52"/>
      <c r="I68" s="45"/>
      <c r="J68" s="56"/>
      <c r="K68" s="56"/>
      <c r="L68" s="56"/>
      <c r="M68" s="56"/>
      <c r="N68" s="56"/>
      <c r="O68" s="56"/>
      <c r="P68" s="56"/>
      <c r="Q68" s="56"/>
      <c r="R68" s="56"/>
      <c r="S68" s="55"/>
      <c r="T68" s="56"/>
      <c r="U68" s="56"/>
      <c r="V68" s="55"/>
      <c r="W68" s="55"/>
      <c r="X68" s="55"/>
      <c r="Y68" s="55"/>
      <c r="Z68" s="55"/>
      <c r="AA68" s="55"/>
      <c r="AB68" s="55"/>
      <c r="AC68" s="55"/>
      <c r="AD68" s="46" t="s">
        <v>106</v>
      </c>
      <c r="AE68" s="46" t="s">
        <v>106</v>
      </c>
      <c r="AF68" s="46"/>
      <c r="AG68" s="46" t="s">
        <v>106</v>
      </c>
      <c r="AH68" s="46" t="s">
        <v>106</v>
      </c>
      <c r="AI68" s="46" t="s">
        <v>106</v>
      </c>
      <c r="AJ68" s="46" t="s">
        <v>106</v>
      </c>
      <c r="AK68" s="47" t="s">
        <v>106</v>
      </c>
      <c r="AL68" s="47" t="s">
        <v>106</v>
      </c>
      <c r="AM68" s="47" t="s">
        <v>106</v>
      </c>
      <c r="AN68" s="47" t="s">
        <v>106</v>
      </c>
      <c r="AO68" s="47" t="s">
        <v>106</v>
      </c>
      <c r="AP68" s="47" t="s">
        <v>106</v>
      </c>
      <c r="AQ68" s="47" t="s">
        <v>106</v>
      </c>
      <c r="AR68" s="47" t="s">
        <v>106</v>
      </c>
      <c r="AS68" s="47" t="s">
        <v>106</v>
      </c>
      <c r="AT68" s="47" t="s">
        <v>106</v>
      </c>
      <c r="AV68" s="30" t="s">
        <v>373</v>
      </c>
      <c r="AW68" s="30">
        <v>0</v>
      </c>
      <c r="AX68" s="63"/>
      <c r="BG68" s="48" t="str">
        <f t="shared" si="17"/>
        <v/>
      </c>
      <c r="BH68" s="48" t="str">
        <f t="shared" si="18"/>
        <v/>
      </c>
      <c r="BI68" s="49" t="s">
        <v>106</v>
      </c>
      <c r="BJ68" s="50"/>
      <c r="BK68" s="50"/>
      <c r="BM68" s="48" t="str">
        <f t="shared" si="19"/>
        <v/>
      </c>
      <c r="BR68" t="str">
        <f t="shared" si="21"/>
        <v>R0BSUNDERLAND ROYAL HOSPITAL</v>
      </c>
      <c r="BS68" s="66" t="s">
        <v>374</v>
      </c>
      <c r="BT68" s="67" t="s">
        <v>375</v>
      </c>
      <c r="BU68" s="68" t="s">
        <v>374</v>
      </c>
      <c r="BV68" s="67" t="s">
        <v>375</v>
      </c>
      <c r="BW68" s="66" t="s">
        <v>359</v>
      </c>
      <c r="BX68" s="11"/>
      <c r="BZ68" t="s">
        <v>367</v>
      </c>
      <c r="CA68" s="13" t="s">
        <v>376</v>
      </c>
      <c r="CB68" s="12">
        <v>0</v>
      </c>
      <c r="CC68" s="12"/>
      <c r="CD68" s="12" t="s">
        <v>112</v>
      </c>
      <c r="CE68" s="12" t="e">
        <v>#N/A</v>
      </c>
      <c r="CF68" s="12" t="s">
        <v>113</v>
      </c>
      <c r="CG68" s="12" t="e">
        <v>#N/A</v>
      </c>
      <c r="CH68" s="12" t="s">
        <v>114</v>
      </c>
      <c r="CI68" s="12" t="s">
        <v>115</v>
      </c>
      <c r="CJ68" s="12" t="s">
        <v>116</v>
      </c>
      <c r="CK68" s="12"/>
      <c r="CL68" s="12" t="s">
        <v>117</v>
      </c>
      <c r="CM68" s="12" t="e">
        <v>#N/A</v>
      </c>
    </row>
    <row r="69" spans="1:91" ht="15" hidden="1">
      <c r="A69" s="37" t="str">
        <f t="shared" si="20"/>
        <v/>
      </c>
      <c r="B69" s="38">
        <v>0</v>
      </c>
      <c r="C69" s="38"/>
      <c r="D69" s="59" t="str">
        <f t="shared" si="1"/>
        <v/>
      </c>
      <c r="E69" s="64"/>
      <c r="F69" s="41"/>
      <c r="G69" s="65"/>
      <c r="H69" s="52"/>
      <c r="I69" s="45"/>
      <c r="J69" s="56"/>
      <c r="K69" s="56"/>
      <c r="L69" s="56"/>
      <c r="M69" s="56"/>
      <c r="N69" s="56"/>
      <c r="O69" s="56"/>
      <c r="P69" s="56"/>
      <c r="Q69" s="56"/>
      <c r="R69" s="56"/>
      <c r="S69" s="55"/>
      <c r="T69" s="56"/>
      <c r="U69" s="56"/>
      <c r="V69" s="55"/>
      <c r="W69" s="55"/>
      <c r="X69" s="55"/>
      <c r="Y69" s="55"/>
      <c r="Z69" s="55"/>
      <c r="AA69" s="55"/>
      <c r="AB69" s="55"/>
      <c r="AC69" s="55"/>
      <c r="AD69" s="46" t="s">
        <v>106</v>
      </c>
      <c r="AE69" s="46" t="s">
        <v>106</v>
      </c>
      <c r="AF69" s="46"/>
      <c r="AG69" s="46" t="s">
        <v>106</v>
      </c>
      <c r="AH69" s="46" t="s">
        <v>106</v>
      </c>
      <c r="AI69" s="46" t="s">
        <v>106</v>
      </c>
      <c r="AJ69" s="46" t="s">
        <v>106</v>
      </c>
      <c r="AK69" s="47" t="s">
        <v>106</v>
      </c>
      <c r="AL69" s="47" t="s">
        <v>106</v>
      </c>
      <c r="AM69" s="47" t="s">
        <v>106</v>
      </c>
      <c r="AN69" s="47" t="s">
        <v>106</v>
      </c>
      <c r="AO69" s="47" t="s">
        <v>106</v>
      </c>
      <c r="AP69" s="47" t="s">
        <v>106</v>
      </c>
      <c r="AQ69" s="47" t="s">
        <v>106</v>
      </c>
      <c r="AR69" s="47" t="s">
        <v>106</v>
      </c>
      <c r="AS69" s="47" t="s">
        <v>106</v>
      </c>
      <c r="AT69" s="47" t="s">
        <v>106</v>
      </c>
      <c r="AV69" s="30" t="s">
        <v>261</v>
      </c>
      <c r="AW69" s="30">
        <v>0</v>
      </c>
      <c r="AX69" s="63"/>
      <c r="BG69" s="48" t="str">
        <f t="shared" si="17"/>
        <v/>
      </c>
      <c r="BH69" s="48" t="str">
        <f t="shared" si="18"/>
        <v/>
      </c>
      <c r="BI69" s="49" t="s">
        <v>106</v>
      </c>
      <c r="BJ69" s="50"/>
      <c r="BK69" s="50"/>
      <c r="BM69" s="48" t="str">
        <f t="shared" si="19"/>
        <v/>
      </c>
      <c r="BR69" t="str">
        <f t="shared" si="21"/>
        <v>R1AACONBURY UNIT</v>
      </c>
      <c r="BS69" s="11" t="s">
        <v>377</v>
      </c>
      <c r="BT69" s="11" t="s">
        <v>378</v>
      </c>
      <c r="BU69" s="11" t="s">
        <v>377</v>
      </c>
      <c r="BV69" s="11" t="s">
        <v>378</v>
      </c>
      <c r="BW69" s="11" t="s">
        <v>379</v>
      </c>
      <c r="BX69" s="11"/>
      <c r="BZ69" t="s">
        <v>367</v>
      </c>
      <c r="CA69" s="13" t="s">
        <v>380</v>
      </c>
      <c r="CB69" s="12">
        <v>0</v>
      </c>
      <c r="CC69" s="12"/>
      <c r="CD69" s="12" t="s">
        <v>112</v>
      </c>
      <c r="CE69" s="12" t="e">
        <v>#N/A</v>
      </c>
      <c r="CF69" s="12" t="s">
        <v>113</v>
      </c>
      <c r="CG69" s="12" t="e">
        <v>#N/A</v>
      </c>
      <c r="CH69" s="12" t="s">
        <v>114</v>
      </c>
      <c r="CI69" s="12" t="s">
        <v>115</v>
      </c>
      <c r="CJ69" s="12" t="s">
        <v>116</v>
      </c>
      <c r="CK69" s="12"/>
      <c r="CL69" s="12" t="s">
        <v>117</v>
      </c>
      <c r="CM69" s="12" t="e">
        <v>#N/A</v>
      </c>
    </row>
    <row r="70" spans="1:91" ht="14.25" hidden="1" customHeight="1">
      <c r="A70" s="37" t="str">
        <f t="shared" si="20"/>
        <v/>
      </c>
      <c r="B70" s="38">
        <v>0</v>
      </c>
      <c r="C70" s="38"/>
      <c r="D70" s="59" t="str">
        <f t="shared" si="1"/>
        <v/>
      </c>
      <c r="E70" s="64"/>
      <c r="F70" s="41"/>
      <c r="G70" s="65"/>
      <c r="H70" s="52"/>
      <c r="I70" s="45"/>
      <c r="J70" s="56"/>
      <c r="K70" s="56"/>
      <c r="L70" s="56"/>
      <c r="M70" s="56"/>
      <c r="N70" s="56"/>
      <c r="O70" s="56"/>
      <c r="P70" s="56"/>
      <c r="Q70" s="56"/>
      <c r="R70" s="56"/>
      <c r="S70" s="55"/>
      <c r="T70" s="56"/>
      <c r="U70" s="56"/>
      <c r="V70" s="55"/>
      <c r="W70" s="55"/>
      <c r="X70" s="55"/>
      <c r="Y70" s="55"/>
      <c r="Z70" s="55"/>
      <c r="AA70" s="55"/>
      <c r="AB70" s="55"/>
      <c r="AC70" s="55"/>
      <c r="AD70" s="46" t="s">
        <v>106</v>
      </c>
      <c r="AE70" s="46" t="s">
        <v>106</v>
      </c>
      <c r="AF70" s="46"/>
      <c r="AG70" s="46" t="s">
        <v>106</v>
      </c>
      <c r="AH70" s="46" t="s">
        <v>106</v>
      </c>
      <c r="AI70" s="46" t="s">
        <v>106</v>
      </c>
      <c r="AJ70" s="46" t="s">
        <v>106</v>
      </c>
      <c r="AK70" s="47" t="s">
        <v>106</v>
      </c>
      <c r="AL70" s="47" t="s">
        <v>106</v>
      </c>
      <c r="AM70" s="47" t="s">
        <v>106</v>
      </c>
      <c r="AN70" s="47" t="s">
        <v>106</v>
      </c>
      <c r="AO70" s="47" t="s">
        <v>106</v>
      </c>
      <c r="AP70" s="47" t="s">
        <v>106</v>
      </c>
      <c r="AQ70" s="47" t="s">
        <v>106</v>
      </c>
      <c r="AR70" s="47" t="s">
        <v>106</v>
      </c>
      <c r="AS70" s="47" t="s">
        <v>106</v>
      </c>
      <c r="AT70" s="47" t="s">
        <v>106</v>
      </c>
      <c r="AV70" s="30" t="s">
        <v>235</v>
      </c>
      <c r="AW70" s="30">
        <v>0</v>
      </c>
      <c r="AX70" s="63"/>
      <c r="BG70" s="48" t="str">
        <f t="shared" si="17"/>
        <v/>
      </c>
      <c r="BH70" s="48" t="str">
        <f t="shared" si="18"/>
        <v/>
      </c>
      <c r="BI70" s="49" t="s">
        <v>106</v>
      </c>
      <c r="BJ70" s="50"/>
      <c r="BK70" s="50"/>
      <c r="BM70" s="48" t="str">
        <f t="shared" si="19"/>
        <v/>
      </c>
      <c r="BR70" t="str">
        <f t="shared" si="21"/>
        <v>R1AALEXANDRA HOSPITAL</v>
      </c>
      <c r="BS70" s="11" t="s">
        <v>381</v>
      </c>
      <c r="BT70" s="11" t="s">
        <v>382</v>
      </c>
      <c r="BU70" s="11" t="s">
        <v>381</v>
      </c>
      <c r="BV70" s="11" t="s">
        <v>382</v>
      </c>
      <c r="BW70" s="11" t="s">
        <v>379</v>
      </c>
      <c r="BX70" s="11"/>
      <c r="BZ70" t="s">
        <v>367</v>
      </c>
      <c r="CA70" s="13" t="s">
        <v>383</v>
      </c>
      <c r="CB70" s="12">
        <v>0</v>
      </c>
      <c r="CC70" s="12"/>
      <c r="CD70" s="12" t="s">
        <v>112</v>
      </c>
      <c r="CE70" s="12" t="e">
        <v>#N/A</v>
      </c>
      <c r="CF70" s="12" t="s">
        <v>113</v>
      </c>
      <c r="CG70" s="12" t="e">
        <v>#N/A</v>
      </c>
      <c r="CH70" s="12" t="s">
        <v>114</v>
      </c>
      <c r="CI70" s="12" t="s">
        <v>115</v>
      </c>
      <c r="CJ70" s="12" t="s">
        <v>116</v>
      </c>
      <c r="CK70" s="12"/>
      <c r="CL70" s="12" t="s">
        <v>117</v>
      </c>
      <c r="CM70" s="12" t="e">
        <v>#N/A</v>
      </c>
    </row>
    <row r="71" spans="1:91" ht="12.75" hidden="1" customHeight="1">
      <c r="A71" s="37" t="str">
        <f t="shared" si="20"/>
        <v/>
      </c>
      <c r="B71" s="38">
        <v>0</v>
      </c>
      <c r="C71" s="38"/>
      <c r="D71" s="59" t="str">
        <f t="shared" si="1"/>
        <v/>
      </c>
      <c r="E71" s="64"/>
      <c r="F71" s="41"/>
      <c r="G71" s="65"/>
      <c r="H71" s="52"/>
      <c r="I71" s="45"/>
      <c r="J71" s="56"/>
      <c r="K71" s="56"/>
      <c r="L71" s="56"/>
      <c r="M71" s="56"/>
      <c r="N71" s="56"/>
      <c r="O71" s="56"/>
      <c r="P71" s="56"/>
      <c r="Q71" s="56"/>
      <c r="R71" s="56"/>
      <c r="S71" s="55"/>
      <c r="T71" s="56"/>
      <c r="U71" s="56"/>
      <c r="V71" s="55"/>
      <c r="W71" s="55"/>
      <c r="X71" s="55"/>
      <c r="Y71" s="55"/>
      <c r="Z71" s="55"/>
      <c r="AA71" s="55"/>
      <c r="AB71" s="55"/>
      <c r="AC71" s="55"/>
      <c r="AD71" s="46" t="s">
        <v>106</v>
      </c>
      <c r="AE71" s="46" t="s">
        <v>106</v>
      </c>
      <c r="AF71" s="46"/>
      <c r="AG71" s="46" t="s">
        <v>106</v>
      </c>
      <c r="AH71" s="46" t="s">
        <v>106</v>
      </c>
      <c r="AI71" s="46" t="s">
        <v>106</v>
      </c>
      <c r="AJ71" s="46" t="s">
        <v>106</v>
      </c>
      <c r="AK71" s="47" t="s">
        <v>106</v>
      </c>
      <c r="AL71" s="47" t="s">
        <v>106</v>
      </c>
      <c r="AM71" s="47" t="s">
        <v>106</v>
      </c>
      <c r="AN71" s="47" t="s">
        <v>106</v>
      </c>
      <c r="AO71" s="47" t="s">
        <v>106</v>
      </c>
      <c r="AP71" s="47" t="s">
        <v>106</v>
      </c>
      <c r="AQ71" s="47" t="s">
        <v>106</v>
      </c>
      <c r="AR71" s="47" t="s">
        <v>106</v>
      </c>
      <c r="AS71" s="47" t="s">
        <v>106</v>
      </c>
      <c r="AT71" s="47" t="s">
        <v>106</v>
      </c>
      <c r="AV71" s="30" t="s">
        <v>384</v>
      </c>
      <c r="AW71" s="30">
        <v>0</v>
      </c>
      <c r="AX71" s="63"/>
      <c r="BG71" s="48" t="str">
        <f t="shared" si="17"/>
        <v/>
      </c>
      <c r="BH71" s="48" t="str">
        <f t="shared" si="18"/>
        <v/>
      </c>
      <c r="BI71" s="49" t="s">
        <v>106</v>
      </c>
      <c r="BJ71" s="50"/>
      <c r="BK71" s="50"/>
      <c r="BM71" s="48" t="str">
        <f t="shared" si="19"/>
        <v/>
      </c>
      <c r="BR71" t="str">
        <f t="shared" si="21"/>
        <v>R1AARROWSIDE UNIT (ALEXANDRA HOSPITAL)</v>
      </c>
      <c r="BS71" s="11" t="s">
        <v>385</v>
      </c>
      <c r="BT71" s="11" t="s">
        <v>386</v>
      </c>
      <c r="BU71" s="11" t="s">
        <v>385</v>
      </c>
      <c r="BV71" s="11" t="s">
        <v>386</v>
      </c>
      <c r="BW71" s="11" t="s">
        <v>379</v>
      </c>
      <c r="BX71" s="11"/>
      <c r="BZ71" t="s">
        <v>367</v>
      </c>
      <c r="CA71" s="13" t="s">
        <v>387</v>
      </c>
      <c r="CB71" s="12">
        <v>0</v>
      </c>
      <c r="CC71" s="12"/>
      <c r="CD71" s="12" t="s">
        <v>112</v>
      </c>
      <c r="CE71" s="12" t="e">
        <v>#N/A</v>
      </c>
      <c r="CF71" s="12" t="s">
        <v>113</v>
      </c>
      <c r="CG71" s="12" t="e">
        <v>#N/A</v>
      </c>
      <c r="CH71" s="12" t="s">
        <v>114</v>
      </c>
      <c r="CI71" s="12" t="s">
        <v>115</v>
      </c>
      <c r="CJ71" s="12" t="s">
        <v>116</v>
      </c>
      <c r="CK71" s="12"/>
      <c r="CL71" s="12" t="s">
        <v>117</v>
      </c>
      <c r="CM71" s="12" t="e">
        <v>#N/A</v>
      </c>
    </row>
    <row r="72" spans="1:91" ht="15" hidden="1">
      <c r="A72" s="37" t="str">
        <f t="shared" si="20"/>
        <v/>
      </c>
      <c r="B72" s="38">
        <v>0</v>
      </c>
      <c r="C72" s="38"/>
      <c r="D72" s="59" t="str">
        <f t="shared" si="1"/>
        <v/>
      </c>
      <c r="E72" s="64"/>
      <c r="F72" s="41"/>
      <c r="G72" s="65"/>
      <c r="H72" s="52"/>
      <c r="I72" s="45"/>
      <c r="J72" s="56"/>
      <c r="K72" s="56"/>
      <c r="L72" s="56"/>
      <c r="M72" s="56"/>
      <c r="N72" s="56"/>
      <c r="O72" s="56"/>
      <c r="P72" s="56"/>
      <c r="Q72" s="56"/>
      <c r="R72" s="56"/>
      <c r="S72" s="55"/>
      <c r="T72" s="56"/>
      <c r="U72" s="56"/>
      <c r="V72" s="55"/>
      <c r="W72" s="55"/>
      <c r="X72" s="55"/>
      <c r="Y72" s="55"/>
      <c r="Z72" s="55"/>
      <c r="AA72" s="55"/>
      <c r="AB72" s="55"/>
      <c r="AC72" s="55"/>
      <c r="AD72" s="46" t="s">
        <v>106</v>
      </c>
      <c r="AE72" s="46" t="s">
        <v>106</v>
      </c>
      <c r="AF72" s="46"/>
      <c r="AG72" s="46" t="s">
        <v>106</v>
      </c>
      <c r="AH72" s="46" t="s">
        <v>106</v>
      </c>
      <c r="AI72" s="46" t="s">
        <v>106</v>
      </c>
      <c r="AJ72" s="46" t="s">
        <v>106</v>
      </c>
      <c r="AK72" s="47" t="s">
        <v>106</v>
      </c>
      <c r="AL72" s="47" t="s">
        <v>106</v>
      </c>
      <c r="AM72" s="47" t="s">
        <v>106</v>
      </c>
      <c r="AN72" s="47" t="s">
        <v>106</v>
      </c>
      <c r="AO72" s="47" t="s">
        <v>106</v>
      </c>
      <c r="AP72" s="47" t="s">
        <v>106</v>
      </c>
      <c r="AQ72" s="47" t="s">
        <v>106</v>
      </c>
      <c r="AR72" s="47" t="s">
        <v>106</v>
      </c>
      <c r="AS72" s="47" t="s">
        <v>106</v>
      </c>
      <c r="AT72" s="47" t="s">
        <v>106</v>
      </c>
      <c r="AV72" s="30" t="s">
        <v>388</v>
      </c>
      <c r="AW72" s="30">
        <v>0</v>
      </c>
      <c r="AX72" s="63"/>
      <c r="BG72" s="48" t="str">
        <f t="shared" si="17"/>
        <v/>
      </c>
      <c r="BH72" s="48" t="str">
        <f t="shared" si="18"/>
        <v/>
      </c>
      <c r="BI72" s="49" t="s">
        <v>106</v>
      </c>
      <c r="BJ72" s="50"/>
      <c r="BK72" s="50"/>
      <c r="BM72" s="48" t="str">
        <f t="shared" si="19"/>
        <v/>
      </c>
      <c r="BR72" t="str">
        <f t="shared" si="21"/>
        <v>R1ABATCHLEY FIRST NURSERY PLUS</v>
      </c>
      <c r="BS72" s="11" t="s">
        <v>389</v>
      </c>
      <c r="BT72" s="11" t="s">
        <v>390</v>
      </c>
      <c r="BU72" s="11" t="s">
        <v>389</v>
      </c>
      <c r="BV72" s="11" t="s">
        <v>390</v>
      </c>
      <c r="BW72" s="11" t="s">
        <v>379</v>
      </c>
      <c r="BX72" s="11"/>
      <c r="BZ72" t="s">
        <v>367</v>
      </c>
      <c r="CA72" s="13" t="s">
        <v>391</v>
      </c>
      <c r="CB72" s="12">
        <v>0</v>
      </c>
      <c r="CC72" s="12"/>
      <c r="CD72" s="12" t="s">
        <v>112</v>
      </c>
      <c r="CE72" s="12" t="e">
        <v>#N/A</v>
      </c>
      <c r="CF72" s="12" t="s">
        <v>113</v>
      </c>
      <c r="CG72" s="12" t="e">
        <v>#N/A</v>
      </c>
      <c r="CH72" s="12" t="s">
        <v>114</v>
      </c>
      <c r="CI72" s="12" t="s">
        <v>115</v>
      </c>
      <c r="CJ72" s="12" t="s">
        <v>116</v>
      </c>
      <c r="CK72" s="12"/>
      <c r="CL72" s="12" t="s">
        <v>117</v>
      </c>
      <c r="CM72" s="12" t="e">
        <v>#N/A</v>
      </c>
    </row>
    <row r="73" spans="1:91" ht="12.75" hidden="1" customHeight="1">
      <c r="A73" s="37" t="str">
        <f t="shared" si="20"/>
        <v/>
      </c>
      <c r="B73" s="38">
        <v>0</v>
      </c>
      <c r="C73" s="38"/>
      <c r="D73" s="59" t="str">
        <f t="shared" si="1"/>
        <v/>
      </c>
      <c r="E73" s="64"/>
      <c r="F73" s="41"/>
      <c r="G73" s="65"/>
      <c r="H73" s="52"/>
      <c r="I73" s="45"/>
      <c r="J73" s="56"/>
      <c r="K73" s="56"/>
      <c r="L73" s="56"/>
      <c r="M73" s="56"/>
      <c r="N73" s="56"/>
      <c r="O73" s="56"/>
      <c r="P73" s="56"/>
      <c r="Q73" s="56"/>
      <c r="R73" s="56"/>
      <c r="S73" s="55"/>
      <c r="T73" s="56"/>
      <c r="U73" s="56"/>
      <c r="V73" s="55"/>
      <c r="W73" s="55"/>
      <c r="X73" s="55"/>
      <c r="Y73" s="55"/>
      <c r="Z73" s="55"/>
      <c r="AA73" s="55"/>
      <c r="AB73" s="55"/>
      <c r="AC73" s="55"/>
      <c r="AD73" s="46" t="s">
        <v>106</v>
      </c>
      <c r="AE73" s="46" t="s">
        <v>106</v>
      </c>
      <c r="AF73" s="46"/>
      <c r="AG73" s="46" t="s">
        <v>106</v>
      </c>
      <c r="AH73" s="46" t="s">
        <v>106</v>
      </c>
      <c r="AI73" s="46" t="s">
        <v>106</v>
      </c>
      <c r="AJ73" s="46" t="s">
        <v>106</v>
      </c>
      <c r="AK73" s="47" t="s">
        <v>106</v>
      </c>
      <c r="AL73" s="47" t="s">
        <v>106</v>
      </c>
      <c r="AM73" s="47" t="s">
        <v>106</v>
      </c>
      <c r="AN73" s="47" t="s">
        <v>106</v>
      </c>
      <c r="AO73" s="47" t="s">
        <v>106</v>
      </c>
      <c r="AP73" s="47" t="s">
        <v>106</v>
      </c>
      <c r="AQ73" s="47" t="s">
        <v>106</v>
      </c>
      <c r="AR73" s="47" t="s">
        <v>106</v>
      </c>
      <c r="AS73" s="47" t="s">
        <v>106</v>
      </c>
      <c r="AT73" s="47" t="s">
        <v>106</v>
      </c>
      <c r="AV73" s="30" t="s">
        <v>392</v>
      </c>
      <c r="AW73" s="30">
        <v>0</v>
      </c>
      <c r="AX73" s="63"/>
      <c r="BG73" s="48" t="str">
        <f t="shared" si="17"/>
        <v/>
      </c>
      <c r="BH73" s="48" t="str">
        <f t="shared" si="18"/>
        <v/>
      </c>
      <c r="BI73" s="49" t="s">
        <v>106</v>
      </c>
      <c r="BJ73" s="50"/>
      <c r="BK73" s="50"/>
      <c r="BM73" s="48" t="str">
        <f t="shared" si="19"/>
        <v/>
      </c>
      <c r="BR73" t="str">
        <f t="shared" si="21"/>
        <v>R1ABEACONSIDE AUTISM BASE</v>
      </c>
      <c r="BS73" s="11" t="s">
        <v>393</v>
      </c>
      <c r="BT73" s="11" t="s">
        <v>394</v>
      </c>
      <c r="BU73" s="11" t="s">
        <v>393</v>
      </c>
      <c r="BV73" s="11" t="s">
        <v>394</v>
      </c>
      <c r="BW73" s="11" t="s">
        <v>379</v>
      </c>
      <c r="BX73" s="11"/>
      <c r="BZ73" t="s">
        <v>367</v>
      </c>
      <c r="CA73" s="13" t="s">
        <v>395</v>
      </c>
      <c r="CB73" s="12">
        <v>0</v>
      </c>
      <c r="CC73" s="12"/>
      <c r="CD73" s="12" t="s">
        <v>112</v>
      </c>
      <c r="CE73" s="12" t="e">
        <v>#N/A</v>
      </c>
      <c r="CF73" s="12" t="s">
        <v>113</v>
      </c>
      <c r="CG73" s="12" t="e">
        <v>#N/A</v>
      </c>
      <c r="CH73" s="12" t="s">
        <v>114</v>
      </c>
      <c r="CI73" s="12" t="s">
        <v>115</v>
      </c>
      <c r="CJ73" s="12" t="s">
        <v>116</v>
      </c>
      <c r="CK73" s="12"/>
      <c r="CL73" s="12" t="s">
        <v>117</v>
      </c>
      <c r="CM73" s="12" t="e">
        <v>#N/A</v>
      </c>
    </row>
    <row r="74" spans="1:91" ht="15" hidden="1">
      <c r="A74" s="37" t="str">
        <f t="shared" si="20"/>
        <v/>
      </c>
      <c r="B74" s="38">
        <v>0</v>
      </c>
      <c r="C74" s="38"/>
      <c r="D74" s="59" t="str">
        <f t="shared" si="1"/>
        <v/>
      </c>
      <c r="E74" s="64"/>
      <c r="F74" s="41"/>
      <c r="G74" s="65"/>
      <c r="H74" s="52"/>
      <c r="I74" s="45"/>
      <c r="J74" s="56"/>
      <c r="K74" s="56"/>
      <c r="L74" s="56"/>
      <c r="M74" s="56"/>
      <c r="N74" s="56"/>
      <c r="O74" s="56"/>
      <c r="P74" s="56"/>
      <c r="Q74" s="56"/>
      <c r="R74" s="56"/>
      <c r="S74" s="55"/>
      <c r="T74" s="56"/>
      <c r="U74" s="56"/>
      <c r="V74" s="55"/>
      <c r="W74" s="55"/>
      <c r="X74" s="55"/>
      <c r="Y74" s="55"/>
      <c r="Z74" s="55"/>
      <c r="AA74" s="55"/>
      <c r="AB74" s="55"/>
      <c r="AC74" s="55"/>
      <c r="AD74" s="46" t="s">
        <v>106</v>
      </c>
      <c r="AE74" s="46" t="s">
        <v>106</v>
      </c>
      <c r="AF74" s="46"/>
      <c r="AG74" s="46" t="s">
        <v>106</v>
      </c>
      <c r="AH74" s="46" t="s">
        <v>106</v>
      </c>
      <c r="AI74" s="46" t="s">
        <v>106</v>
      </c>
      <c r="AJ74" s="46" t="s">
        <v>106</v>
      </c>
      <c r="AK74" s="47" t="s">
        <v>106</v>
      </c>
      <c r="AL74" s="47" t="s">
        <v>106</v>
      </c>
      <c r="AM74" s="47" t="s">
        <v>106</v>
      </c>
      <c r="AN74" s="47" t="s">
        <v>106</v>
      </c>
      <c r="AO74" s="47" t="s">
        <v>106</v>
      </c>
      <c r="AP74" s="47" t="s">
        <v>106</v>
      </c>
      <c r="AQ74" s="47" t="s">
        <v>106</v>
      </c>
      <c r="AR74" s="47" t="s">
        <v>106</v>
      </c>
      <c r="AS74" s="47" t="s">
        <v>106</v>
      </c>
      <c r="AT74" s="47" t="s">
        <v>106</v>
      </c>
      <c r="AV74" s="30" t="s">
        <v>396</v>
      </c>
      <c r="AW74" s="30">
        <v>0</v>
      </c>
      <c r="AX74" s="63"/>
      <c r="BG74" s="48" t="str">
        <f t="shared" si="17"/>
        <v/>
      </c>
      <c r="BH74" s="48" t="str">
        <f t="shared" si="18"/>
        <v/>
      </c>
      <c r="BI74" s="49" t="s">
        <v>106</v>
      </c>
      <c r="BJ74" s="50"/>
      <c r="BK74" s="50"/>
      <c r="BM74" s="48" t="str">
        <f t="shared" si="19"/>
        <v/>
      </c>
      <c r="BR74" t="str">
        <f t="shared" si="21"/>
        <v>R1ABIRMINGHAM CHILDREN'S HOSPITAL</v>
      </c>
      <c r="BS74" s="11" t="s">
        <v>397</v>
      </c>
      <c r="BT74" s="11" t="s">
        <v>398</v>
      </c>
      <c r="BU74" s="11" t="s">
        <v>397</v>
      </c>
      <c r="BV74" s="11" t="s">
        <v>398</v>
      </c>
      <c r="BW74" s="11" t="s">
        <v>379</v>
      </c>
      <c r="BX74" s="11"/>
      <c r="BZ74" t="s">
        <v>367</v>
      </c>
      <c r="CA74" s="13" t="s">
        <v>399</v>
      </c>
      <c r="CB74" s="12">
        <v>0</v>
      </c>
      <c r="CC74" s="12"/>
      <c r="CD74" s="12" t="s">
        <v>112</v>
      </c>
      <c r="CE74" s="12" t="e">
        <v>#N/A</v>
      </c>
      <c r="CF74" s="12" t="s">
        <v>113</v>
      </c>
      <c r="CG74" s="12" t="e">
        <v>#N/A</v>
      </c>
      <c r="CH74" s="12" t="s">
        <v>114</v>
      </c>
      <c r="CI74" s="12" t="s">
        <v>115</v>
      </c>
      <c r="CJ74" s="12" t="s">
        <v>116</v>
      </c>
      <c r="CK74" s="12"/>
      <c r="CL74" s="12" t="s">
        <v>117</v>
      </c>
      <c r="CM74" s="12" t="e">
        <v>#N/A</v>
      </c>
    </row>
    <row r="75" spans="1:91" ht="12.75" hidden="1" customHeight="1">
      <c r="A75" s="37" t="str">
        <f t="shared" si="20"/>
        <v/>
      </c>
      <c r="B75" s="38">
        <v>0</v>
      </c>
      <c r="C75" s="38"/>
      <c r="D75" s="59" t="str">
        <f t="shared" si="1"/>
        <v/>
      </c>
      <c r="E75" s="64"/>
      <c r="F75" s="41"/>
      <c r="G75" s="65"/>
      <c r="H75" s="52"/>
      <c r="I75" s="45"/>
      <c r="J75" s="56"/>
      <c r="K75" s="56"/>
      <c r="L75" s="56"/>
      <c r="M75" s="56"/>
      <c r="N75" s="56"/>
      <c r="O75" s="56"/>
      <c r="P75" s="56"/>
      <c r="Q75" s="56"/>
      <c r="R75" s="56"/>
      <c r="S75" s="55"/>
      <c r="T75" s="56"/>
      <c r="U75" s="56"/>
      <c r="V75" s="55"/>
      <c r="W75" s="55"/>
      <c r="X75" s="55"/>
      <c r="Y75" s="55"/>
      <c r="Z75" s="55"/>
      <c r="AA75" s="55"/>
      <c r="AB75" s="55"/>
      <c r="AC75" s="55"/>
      <c r="AD75" s="46" t="s">
        <v>106</v>
      </c>
      <c r="AE75" s="46" t="s">
        <v>106</v>
      </c>
      <c r="AF75" s="46"/>
      <c r="AG75" s="46" t="s">
        <v>106</v>
      </c>
      <c r="AH75" s="46" t="s">
        <v>106</v>
      </c>
      <c r="AI75" s="46" t="s">
        <v>106</v>
      </c>
      <c r="AJ75" s="46" t="s">
        <v>106</v>
      </c>
      <c r="AK75" s="47" t="s">
        <v>106</v>
      </c>
      <c r="AL75" s="47" t="s">
        <v>106</v>
      </c>
      <c r="AM75" s="47" t="s">
        <v>106</v>
      </c>
      <c r="AN75" s="47" t="s">
        <v>106</v>
      </c>
      <c r="AO75" s="47" t="s">
        <v>106</v>
      </c>
      <c r="AP75" s="47" t="s">
        <v>106</v>
      </c>
      <c r="AQ75" s="47" t="s">
        <v>106</v>
      </c>
      <c r="AR75" s="47" t="s">
        <v>106</v>
      </c>
      <c r="AS75" s="47" t="s">
        <v>106</v>
      </c>
      <c r="AT75" s="47" t="s">
        <v>106</v>
      </c>
      <c r="AV75" s="30" t="s">
        <v>400</v>
      </c>
      <c r="AW75" s="30">
        <v>0</v>
      </c>
      <c r="AX75" s="63"/>
      <c r="BG75" s="48" t="str">
        <f t="shared" si="17"/>
        <v/>
      </c>
      <c r="BH75" s="48" t="str">
        <f t="shared" si="18"/>
        <v/>
      </c>
      <c r="BI75" s="49" t="s">
        <v>106</v>
      </c>
      <c r="BJ75" s="50"/>
      <c r="BK75" s="50"/>
      <c r="BM75" s="48" t="str">
        <f t="shared" si="19"/>
        <v/>
      </c>
      <c r="BR75" t="str">
        <f t="shared" si="21"/>
        <v>R1ACHURCHVIEW HOUSE</v>
      </c>
      <c r="BS75" s="69" t="s">
        <v>401</v>
      </c>
      <c r="BT75" s="69" t="s">
        <v>402</v>
      </c>
      <c r="BU75" s="69" t="s">
        <v>401</v>
      </c>
      <c r="BV75" s="69" t="s">
        <v>402</v>
      </c>
      <c r="BW75" s="11" t="s">
        <v>379</v>
      </c>
      <c r="BX75" s="11"/>
      <c r="BZ75" t="s">
        <v>367</v>
      </c>
      <c r="CA75" s="13" t="s">
        <v>403</v>
      </c>
      <c r="CB75" s="12">
        <v>0</v>
      </c>
      <c r="CC75" s="12"/>
      <c r="CD75" s="12" t="s">
        <v>112</v>
      </c>
      <c r="CE75" s="12" t="e">
        <v>#N/A</v>
      </c>
      <c r="CF75" s="12" t="s">
        <v>113</v>
      </c>
      <c r="CG75" s="12" t="e">
        <v>#N/A</v>
      </c>
      <c r="CH75" s="12" t="s">
        <v>114</v>
      </c>
      <c r="CI75" s="12" t="s">
        <v>115</v>
      </c>
      <c r="CJ75" s="12" t="s">
        <v>116</v>
      </c>
      <c r="CK75" s="12"/>
      <c r="CL75" s="12" t="s">
        <v>117</v>
      </c>
      <c r="CM75" s="12" t="e">
        <v>#N/A</v>
      </c>
    </row>
    <row r="76" spans="1:91" ht="15" hidden="1">
      <c r="A76" s="37" t="str">
        <f t="shared" si="20"/>
        <v/>
      </c>
      <c r="B76" s="38">
        <v>0</v>
      </c>
      <c r="C76" s="38"/>
      <c r="D76" s="59" t="str">
        <f t="shared" si="1"/>
        <v/>
      </c>
      <c r="E76" s="64"/>
      <c r="F76" s="41"/>
      <c r="G76" s="65"/>
      <c r="H76" s="52"/>
      <c r="I76" s="45"/>
      <c r="J76" s="56"/>
      <c r="K76" s="56"/>
      <c r="L76" s="56"/>
      <c r="M76" s="56"/>
      <c r="N76" s="56"/>
      <c r="O76" s="56"/>
      <c r="P76" s="56"/>
      <c r="Q76" s="56"/>
      <c r="R76" s="56"/>
      <c r="S76" s="55"/>
      <c r="T76" s="56"/>
      <c r="U76" s="56"/>
      <c r="V76" s="55"/>
      <c r="W76" s="55"/>
      <c r="X76" s="55"/>
      <c r="Y76" s="55"/>
      <c r="Z76" s="55"/>
      <c r="AA76" s="55"/>
      <c r="AB76" s="55"/>
      <c r="AC76" s="55"/>
      <c r="AD76" s="46" t="s">
        <v>106</v>
      </c>
      <c r="AE76" s="46" t="s">
        <v>106</v>
      </c>
      <c r="AF76" s="46"/>
      <c r="AG76" s="46" t="s">
        <v>106</v>
      </c>
      <c r="AH76" s="46" t="s">
        <v>106</v>
      </c>
      <c r="AI76" s="46" t="s">
        <v>106</v>
      </c>
      <c r="AJ76" s="46" t="s">
        <v>106</v>
      </c>
      <c r="AK76" s="47" t="s">
        <v>106</v>
      </c>
      <c r="AL76" s="47" t="s">
        <v>106</v>
      </c>
      <c r="AM76" s="47" t="s">
        <v>106</v>
      </c>
      <c r="AN76" s="47" t="s">
        <v>106</v>
      </c>
      <c r="AO76" s="47" t="s">
        <v>106</v>
      </c>
      <c r="AP76" s="47" t="s">
        <v>106</v>
      </c>
      <c r="AQ76" s="47" t="s">
        <v>106</v>
      </c>
      <c r="AR76" s="47" t="s">
        <v>106</v>
      </c>
      <c r="AS76" s="47" t="s">
        <v>106</v>
      </c>
      <c r="AT76" s="47" t="s">
        <v>106</v>
      </c>
      <c r="AV76" s="30" t="s">
        <v>404</v>
      </c>
      <c r="AW76" s="30">
        <v>0</v>
      </c>
      <c r="AX76" s="63"/>
      <c r="BG76" s="48" t="str">
        <f t="shared" si="17"/>
        <v/>
      </c>
      <c r="BH76" s="48" t="str">
        <f t="shared" si="18"/>
        <v/>
      </c>
      <c r="BI76" s="49" t="s">
        <v>106</v>
      </c>
      <c r="BJ76" s="50"/>
      <c r="BK76" s="50"/>
      <c r="BM76" s="48" t="str">
        <f t="shared" si="19"/>
        <v/>
      </c>
      <c r="BR76" t="str">
        <f t="shared" si="21"/>
        <v>R1ACOMM HOSP WARDS (EVESHAM)</v>
      </c>
      <c r="BS76" s="11" t="s">
        <v>405</v>
      </c>
      <c r="BT76" s="11" t="s">
        <v>406</v>
      </c>
      <c r="BU76" s="11" t="s">
        <v>405</v>
      </c>
      <c r="BV76" s="11" t="s">
        <v>406</v>
      </c>
      <c r="BW76" s="11" t="s">
        <v>379</v>
      </c>
      <c r="BX76" s="11"/>
      <c r="BZ76" t="s">
        <v>367</v>
      </c>
      <c r="CA76" s="13" t="s">
        <v>407</v>
      </c>
      <c r="CB76" s="12">
        <v>0</v>
      </c>
      <c r="CC76" s="12"/>
      <c r="CD76" s="12" t="s">
        <v>112</v>
      </c>
      <c r="CE76" s="12" t="e">
        <v>#N/A</v>
      </c>
      <c r="CF76" s="12" t="s">
        <v>113</v>
      </c>
      <c r="CG76" s="12" t="e">
        <v>#N/A</v>
      </c>
      <c r="CH76" s="12" t="s">
        <v>114</v>
      </c>
      <c r="CI76" s="12" t="s">
        <v>115</v>
      </c>
      <c r="CJ76" s="12" t="s">
        <v>116</v>
      </c>
      <c r="CK76" s="12"/>
      <c r="CL76" s="12" t="s">
        <v>117</v>
      </c>
      <c r="CM76" s="12" t="e">
        <v>#N/A</v>
      </c>
    </row>
    <row r="77" spans="1:91" ht="15" hidden="1">
      <c r="A77" s="37" t="str">
        <f t="shared" si="20"/>
        <v/>
      </c>
      <c r="B77" s="38">
        <v>0</v>
      </c>
      <c r="C77" s="38"/>
      <c r="D77" s="59" t="str">
        <f t="shared" si="1"/>
        <v/>
      </c>
      <c r="E77" s="64"/>
      <c r="F77" s="41"/>
      <c r="G77" s="65"/>
      <c r="H77" s="52"/>
      <c r="I77" s="45"/>
      <c r="J77" s="56"/>
      <c r="K77" s="56"/>
      <c r="L77" s="56"/>
      <c r="M77" s="56"/>
      <c r="N77" s="56"/>
      <c r="O77" s="56"/>
      <c r="P77" s="56"/>
      <c r="Q77" s="56"/>
      <c r="R77" s="56"/>
      <c r="S77" s="55"/>
      <c r="T77" s="56"/>
      <c r="U77" s="56"/>
      <c r="V77" s="55"/>
      <c r="W77" s="55"/>
      <c r="X77" s="55"/>
      <c r="Y77" s="55"/>
      <c r="Z77" s="55"/>
      <c r="AA77" s="55"/>
      <c r="AB77" s="55"/>
      <c r="AC77" s="55"/>
      <c r="AD77" s="46" t="s">
        <v>106</v>
      </c>
      <c r="AE77" s="46" t="s">
        <v>106</v>
      </c>
      <c r="AF77" s="46"/>
      <c r="AG77" s="46" t="s">
        <v>106</v>
      </c>
      <c r="AH77" s="46" t="s">
        <v>106</v>
      </c>
      <c r="AI77" s="46" t="s">
        <v>106</v>
      </c>
      <c r="AJ77" s="46" t="s">
        <v>106</v>
      </c>
      <c r="AK77" s="47" t="s">
        <v>106</v>
      </c>
      <c r="AL77" s="47" t="s">
        <v>106</v>
      </c>
      <c r="AM77" s="47" t="s">
        <v>106</v>
      </c>
      <c r="AN77" s="47" t="s">
        <v>106</v>
      </c>
      <c r="AO77" s="47" t="s">
        <v>106</v>
      </c>
      <c r="AP77" s="47" t="s">
        <v>106</v>
      </c>
      <c r="AQ77" s="47" t="s">
        <v>106</v>
      </c>
      <c r="AR77" s="47" t="s">
        <v>106</v>
      </c>
      <c r="AS77" s="47" t="s">
        <v>106</v>
      </c>
      <c r="AT77" s="47" t="s">
        <v>106</v>
      </c>
      <c r="AV77" s="30" t="s">
        <v>408</v>
      </c>
      <c r="AW77" s="30">
        <v>0</v>
      </c>
      <c r="AX77" s="63"/>
      <c r="BG77" s="48" t="str">
        <f t="shared" si="17"/>
        <v/>
      </c>
      <c r="BH77" s="48" t="str">
        <f t="shared" si="18"/>
        <v/>
      </c>
      <c r="BI77" s="49" t="s">
        <v>106</v>
      </c>
      <c r="BJ77" s="50"/>
      <c r="BK77" s="50"/>
      <c r="BM77" s="48" t="str">
        <f t="shared" si="19"/>
        <v/>
      </c>
      <c r="BR77" t="str">
        <f t="shared" si="21"/>
        <v>R1ACOMM HOSP WARDS (MALVERN)</v>
      </c>
      <c r="BS77" s="11" t="s">
        <v>409</v>
      </c>
      <c r="BT77" s="11" t="s">
        <v>410</v>
      </c>
      <c r="BU77" s="11" t="s">
        <v>409</v>
      </c>
      <c r="BV77" s="11" t="s">
        <v>410</v>
      </c>
      <c r="BW77" s="11" t="s">
        <v>379</v>
      </c>
      <c r="BX77" s="11"/>
      <c r="BZ77" t="s">
        <v>367</v>
      </c>
      <c r="CA77" s="13" t="s">
        <v>411</v>
      </c>
      <c r="CB77" s="12">
        <v>0</v>
      </c>
      <c r="CC77" s="12"/>
      <c r="CD77" s="12" t="s">
        <v>112</v>
      </c>
      <c r="CE77" s="12" t="e">
        <v>#N/A</v>
      </c>
      <c r="CF77" s="12" t="s">
        <v>113</v>
      </c>
      <c r="CG77" s="12" t="e">
        <v>#N/A</v>
      </c>
      <c r="CH77" s="12" t="s">
        <v>114</v>
      </c>
      <c r="CI77" s="12" t="s">
        <v>115</v>
      </c>
      <c r="CJ77" s="12" t="s">
        <v>116</v>
      </c>
      <c r="CK77" s="12"/>
      <c r="CL77" s="12" t="s">
        <v>117</v>
      </c>
      <c r="CM77" s="12" t="e">
        <v>#N/A</v>
      </c>
    </row>
    <row r="78" spans="1:91" ht="15" hidden="1">
      <c r="A78" s="37" t="str">
        <f t="shared" si="20"/>
        <v/>
      </c>
      <c r="B78" s="38">
        <v>0</v>
      </c>
      <c r="C78" s="38"/>
      <c r="D78" s="59" t="str">
        <f t="shared" ref="D78:D141" si="22">IF(ISNA(VLOOKUP($E$5&amp;E78,$BR:$BS,2,FALSE)),"",VLOOKUP($E$5&amp;E78,$BR:$BS,2,FALSE))</f>
        <v/>
      </c>
      <c r="E78" s="64"/>
      <c r="F78" s="41"/>
      <c r="G78" s="65"/>
      <c r="H78" s="52"/>
      <c r="I78" s="45"/>
      <c r="J78" s="56"/>
      <c r="K78" s="56"/>
      <c r="L78" s="56"/>
      <c r="M78" s="56"/>
      <c r="N78" s="56"/>
      <c r="O78" s="56"/>
      <c r="P78" s="56"/>
      <c r="Q78" s="56"/>
      <c r="R78" s="56"/>
      <c r="S78" s="55"/>
      <c r="T78" s="56"/>
      <c r="U78" s="56"/>
      <c r="V78" s="55"/>
      <c r="W78" s="55"/>
      <c r="X78" s="55"/>
      <c r="Y78" s="55"/>
      <c r="Z78" s="55"/>
      <c r="AA78" s="55"/>
      <c r="AB78" s="55"/>
      <c r="AC78" s="55"/>
      <c r="AD78" s="46" t="s">
        <v>106</v>
      </c>
      <c r="AE78" s="46" t="s">
        <v>106</v>
      </c>
      <c r="AF78" s="46"/>
      <c r="AG78" s="46" t="s">
        <v>106</v>
      </c>
      <c r="AH78" s="46" t="s">
        <v>106</v>
      </c>
      <c r="AI78" s="46" t="s">
        <v>106</v>
      </c>
      <c r="AJ78" s="46" t="s">
        <v>106</v>
      </c>
      <c r="AK78" s="47" t="s">
        <v>106</v>
      </c>
      <c r="AL78" s="47" t="s">
        <v>106</v>
      </c>
      <c r="AM78" s="47" t="s">
        <v>106</v>
      </c>
      <c r="AN78" s="47" t="s">
        <v>106</v>
      </c>
      <c r="AO78" s="47" t="s">
        <v>106</v>
      </c>
      <c r="AP78" s="47" t="s">
        <v>106</v>
      </c>
      <c r="AQ78" s="47" t="s">
        <v>106</v>
      </c>
      <c r="AR78" s="47" t="s">
        <v>106</v>
      </c>
      <c r="AS78" s="47" t="s">
        <v>106</v>
      </c>
      <c r="AT78" s="47" t="s">
        <v>106</v>
      </c>
      <c r="AV78" s="30" t="s">
        <v>412</v>
      </c>
      <c r="AW78" s="30">
        <v>0</v>
      </c>
      <c r="AX78" s="63"/>
      <c r="BG78" s="48" t="str">
        <f t="shared" si="17"/>
        <v/>
      </c>
      <c r="BH78" s="48" t="str">
        <f t="shared" si="18"/>
        <v/>
      </c>
      <c r="BI78" s="49" t="s">
        <v>106</v>
      </c>
      <c r="BJ78" s="50"/>
      <c r="BK78" s="50"/>
      <c r="BM78" s="48" t="str">
        <f t="shared" si="19"/>
        <v/>
      </c>
      <c r="BR78" t="str">
        <f t="shared" si="21"/>
        <v>R1ACOMM HOSP WARDS (PERSHORE)</v>
      </c>
      <c r="BS78" s="11" t="s">
        <v>413</v>
      </c>
      <c r="BT78" s="11" t="s">
        <v>414</v>
      </c>
      <c r="BU78" s="11" t="s">
        <v>413</v>
      </c>
      <c r="BV78" s="11" t="s">
        <v>414</v>
      </c>
      <c r="BW78" s="11" t="s">
        <v>379</v>
      </c>
      <c r="BX78" s="11"/>
      <c r="BZ78" t="s">
        <v>415</v>
      </c>
      <c r="CA78" s="13" t="s">
        <v>416</v>
      </c>
      <c r="CB78" s="12">
        <v>0</v>
      </c>
      <c r="CC78" s="12"/>
      <c r="CD78" s="12" t="s">
        <v>112</v>
      </c>
      <c r="CE78" s="12" t="e">
        <v>#N/A</v>
      </c>
      <c r="CF78" s="12" t="s">
        <v>113</v>
      </c>
      <c r="CG78" s="12" t="e">
        <v>#N/A</v>
      </c>
      <c r="CH78" s="12" t="s">
        <v>114</v>
      </c>
      <c r="CI78" s="12" t="s">
        <v>115</v>
      </c>
      <c r="CJ78" s="12" t="s">
        <v>116</v>
      </c>
      <c r="CK78" s="12"/>
      <c r="CL78" s="12" t="s">
        <v>117</v>
      </c>
      <c r="CM78" s="12" t="e">
        <v>#N/A</v>
      </c>
    </row>
    <row r="79" spans="1:91" ht="15" hidden="1">
      <c r="A79" s="37" t="str">
        <f t="shared" si="20"/>
        <v/>
      </c>
      <c r="B79" s="38">
        <v>0</v>
      </c>
      <c r="C79" s="38"/>
      <c r="D79" s="59" t="str">
        <f t="shared" si="22"/>
        <v/>
      </c>
      <c r="E79" s="64"/>
      <c r="F79" s="41"/>
      <c r="G79" s="65"/>
      <c r="H79" s="52"/>
      <c r="I79" s="45"/>
      <c r="J79" s="56"/>
      <c r="K79" s="56"/>
      <c r="L79" s="56"/>
      <c r="M79" s="56"/>
      <c r="N79" s="56"/>
      <c r="O79" s="56"/>
      <c r="P79" s="56"/>
      <c r="Q79" s="56"/>
      <c r="R79" s="56"/>
      <c r="S79" s="55"/>
      <c r="T79" s="56"/>
      <c r="U79" s="56"/>
      <c r="V79" s="55"/>
      <c r="W79" s="55"/>
      <c r="X79" s="55"/>
      <c r="Y79" s="55"/>
      <c r="Z79" s="55"/>
      <c r="AA79" s="55"/>
      <c r="AB79" s="55"/>
      <c r="AC79" s="55"/>
      <c r="AD79" s="46" t="s">
        <v>106</v>
      </c>
      <c r="AE79" s="46" t="s">
        <v>106</v>
      </c>
      <c r="AF79" s="46"/>
      <c r="AG79" s="46" t="s">
        <v>106</v>
      </c>
      <c r="AH79" s="46" t="s">
        <v>106</v>
      </c>
      <c r="AI79" s="46" t="s">
        <v>106</v>
      </c>
      <c r="AJ79" s="46" t="s">
        <v>106</v>
      </c>
      <c r="AK79" s="47" t="s">
        <v>106</v>
      </c>
      <c r="AL79" s="47" t="s">
        <v>106</v>
      </c>
      <c r="AM79" s="47" t="s">
        <v>106</v>
      </c>
      <c r="AN79" s="47" t="s">
        <v>106</v>
      </c>
      <c r="AO79" s="47" t="s">
        <v>106</v>
      </c>
      <c r="AP79" s="47" t="s">
        <v>106</v>
      </c>
      <c r="AQ79" s="47" t="s">
        <v>106</v>
      </c>
      <c r="AR79" s="47" t="s">
        <v>106</v>
      </c>
      <c r="AS79" s="47" t="s">
        <v>106</v>
      </c>
      <c r="AT79" s="47" t="s">
        <v>106</v>
      </c>
      <c r="AV79" s="30" t="s">
        <v>417</v>
      </c>
      <c r="AW79" s="30">
        <v>0</v>
      </c>
      <c r="AX79" s="63"/>
      <c r="BG79" s="48" t="str">
        <f t="shared" ref="BG79:BG142" si="23">IF(Q280=1,"No Site Selected","")</f>
        <v/>
      </c>
      <c r="BH79" s="48" t="str">
        <f t="shared" ref="BH79:BH142" si="24">IF(R280=1,"No Ward Name","")</f>
        <v/>
      </c>
      <c r="BI79" s="49" t="s">
        <v>106</v>
      </c>
      <c r="BJ79" s="50"/>
      <c r="BK79" s="50"/>
      <c r="BM79" s="48" t="str">
        <f t="shared" ref="BM79:BM142" si="25">IF(C280=1,"Incorrect Ward Name","")</f>
        <v/>
      </c>
      <c r="BR79" t="str">
        <f t="shared" si="21"/>
        <v>R1ACOMM HOSP WARDS (TENBURY)</v>
      </c>
      <c r="BS79" s="11" t="s">
        <v>418</v>
      </c>
      <c r="BT79" s="11" t="s">
        <v>419</v>
      </c>
      <c r="BU79" s="11" t="s">
        <v>418</v>
      </c>
      <c r="BV79" s="11" t="s">
        <v>419</v>
      </c>
      <c r="BW79" s="11" t="s">
        <v>379</v>
      </c>
      <c r="BX79" s="11"/>
      <c r="BZ79" t="s">
        <v>420</v>
      </c>
      <c r="CA79" s="13" t="s">
        <v>421</v>
      </c>
      <c r="CB79" s="12">
        <v>0</v>
      </c>
      <c r="CC79" s="12"/>
      <c r="CD79" s="12" t="s">
        <v>112</v>
      </c>
      <c r="CE79" s="12" t="e">
        <v>#N/A</v>
      </c>
      <c r="CF79" s="12" t="s">
        <v>113</v>
      </c>
      <c r="CG79" s="12" t="e">
        <v>#N/A</v>
      </c>
      <c r="CH79" s="12" t="s">
        <v>114</v>
      </c>
      <c r="CI79" s="12" t="s">
        <v>115</v>
      </c>
      <c r="CJ79" s="12" t="s">
        <v>116</v>
      </c>
      <c r="CK79" s="12"/>
      <c r="CL79" s="12" t="s">
        <v>117</v>
      </c>
      <c r="CM79" s="12" t="e">
        <v>#N/A</v>
      </c>
    </row>
    <row r="80" spans="1:91" ht="15" hidden="1">
      <c r="A80" s="37" t="str">
        <f t="shared" si="20"/>
        <v/>
      </c>
      <c r="B80" s="38">
        <v>0</v>
      </c>
      <c r="C80" s="38"/>
      <c r="D80" s="59" t="str">
        <f t="shared" si="22"/>
        <v/>
      </c>
      <c r="E80" s="64"/>
      <c r="F80" s="41"/>
      <c r="G80" s="65"/>
      <c r="H80" s="52"/>
      <c r="I80" s="45"/>
      <c r="J80" s="56"/>
      <c r="K80" s="56"/>
      <c r="L80" s="56"/>
      <c r="M80" s="56"/>
      <c r="N80" s="56"/>
      <c r="O80" s="56"/>
      <c r="P80" s="56"/>
      <c r="Q80" s="56"/>
      <c r="R80" s="56"/>
      <c r="S80" s="55"/>
      <c r="T80" s="56"/>
      <c r="U80" s="56"/>
      <c r="V80" s="55"/>
      <c r="W80" s="55"/>
      <c r="X80" s="55"/>
      <c r="Y80" s="55"/>
      <c r="Z80" s="55"/>
      <c r="AA80" s="55"/>
      <c r="AB80" s="55"/>
      <c r="AC80" s="55"/>
      <c r="AD80" s="46" t="s">
        <v>106</v>
      </c>
      <c r="AE80" s="46" t="s">
        <v>106</v>
      </c>
      <c r="AF80" s="46"/>
      <c r="AG80" s="46" t="s">
        <v>106</v>
      </c>
      <c r="AH80" s="46" t="s">
        <v>106</v>
      </c>
      <c r="AI80" s="46" t="s">
        <v>106</v>
      </c>
      <c r="AJ80" s="46" t="s">
        <v>106</v>
      </c>
      <c r="AK80" s="47" t="s">
        <v>106</v>
      </c>
      <c r="AL80" s="47" t="s">
        <v>106</v>
      </c>
      <c r="AM80" s="47" t="s">
        <v>106</v>
      </c>
      <c r="AN80" s="47" t="s">
        <v>106</v>
      </c>
      <c r="AO80" s="47" t="s">
        <v>106</v>
      </c>
      <c r="AP80" s="47" t="s">
        <v>106</v>
      </c>
      <c r="AQ80" s="47" t="s">
        <v>106</v>
      </c>
      <c r="AR80" s="47" t="s">
        <v>106</v>
      </c>
      <c r="AS80" s="47" t="s">
        <v>106</v>
      </c>
      <c r="AT80" s="47" t="s">
        <v>106</v>
      </c>
      <c r="AV80" s="30" t="s">
        <v>422</v>
      </c>
      <c r="AW80" s="30">
        <v>0</v>
      </c>
      <c r="AX80" s="63"/>
      <c r="BG80" s="48" t="str">
        <f t="shared" si="23"/>
        <v/>
      </c>
      <c r="BH80" s="48" t="str">
        <f t="shared" si="24"/>
        <v/>
      </c>
      <c r="BI80" s="49" t="s">
        <v>106</v>
      </c>
      <c r="BJ80" s="50"/>
      <c r="BK80" s="50"/>
      <c r="BM80" s="48" t="str">
        <f t="shared" si="25"/>
        <v/>
      </c>
      <c r="BR80" t="str">
        <f t="shared" si="21"/>
        <v>R1ACOMM HOSP WARDS (WF GP UNIT)</v>
      </c>
      <c r="BS80" s="11" t="s">
        <v>423</v>
      </c>
      <c r="BT80" s="11" t="s">
        <v>424</v>
      </c>
      <c r="BU80" s="11" t="s">
        <v>423</v>
      </c>
      <c r="BV80" s="11" t="s">
        <v>424</v>
      </c>
      <c r="BW80" s="11" t="s">
        <v>379</v>
      </c>
      <c r="BX80" s="11"/>
      <c r="BZ80" t="s">
        <v>420</v>
      </c>
      <c r="CA80" s="13" t="s">
        <v>425</v>
      </c>
      <c r="CB80" s="12">
        <v>0</v>
      </c>
      <c r="CC80" s="12"/>
      <c r="CD80" s="12" t="s">
        <v>112</v>
      </c>
      <c r="CE80" s="12" t="e">
        <v>#N/A</v>
      </c>
      <c r="CF80" s="12" t="s">
        <v>113</v>
      </c>
      <c r="CG80" s="12" t="e">
        <v>#N/A</v>
      </c>
      <c r="CH80" s="12" t="s">
        <v>114</v>
      </c>
      <c r="CI80" s="12" t="s">
        <v>115</v>
      </c>
      <c r="CJ80" s="12" t="s">
        <v>116</v>
      </c>
      <c r="CK80" s="12"/>
      <c r="CL80" s="12" t="s">
        <v>117</v>
      </c>
      <c r="CM80" s="12" t="e">
        <v>#N/A</v>
      </c>
    </row>
    <row r="81" spans="1:91" ht="15" hidden="1">
      <c r="A81" s="37" t="str">
        <f t="shared" ref="A81:A144" si="26">IF(Q282=1,"No Site Selected",IF(R282=1,"No Ward Name",""))</f>
        <v/>
      </c>
      <c r="B81" s="38">
        <v>0</v>
      </c>
      <c r="C81" s="38"/>
      <c r="D81" s="59" t="str">
        <f t="shared" si="22"/>
        <v/>
      </c>
      <c r="E81" s="64"/>
      <c r="F81" s="41"/>
      <c r="G81" s="65"/>
      <c r="H81" s="52"/>
      <c r="I81" s="45"/>
      <c r="J81" s="56"/>
      <c r="K81" s="56"/>
      <c r="L81" s="56"/>
      <c r="M81" s="56"/>
      <c r="N81" s="56"/>
      <c r="O81" s="56"/>
      <c r="P81" s="56"/>
      <c r="Q81" s="56"/>
      <c r="R81" s="56"/>
      <c r="S81" s="55"/>
      <c r="T81" s="56"/>
      <c r="U81" s="56"/>
      <c r="V81" s="55"/>
      <c r="W81" s="55"/>
      <c r="X81" s="55"/>
      <c r="Y81" s="55"/>
      <c r="Z81" s="55"/>
      <c r="AA81" s="55"/>
      <c r="AB81" s="55"/>
      <c r="AC81" s="55"/>
      <c r="AD81" s="46" t="s">
        <v>106</v>
      </c>
      <c r="AE81" s="46" t="s">
        <v>106</v>
      </c>
      <c r="AF81" s="46"/>
      <c r="AG81" s="46" t="s">
        <v>106</v>
      </c>
      <c r="AH81" s="46" t="s">
        <v>106</v>
      </c>
      <c r="AI81" s="46" t="s">
        <v>106</v>
      </c>
      <c r="AJ81" s="46" t="s">
        <v>106</v>
      </c>
      <c r="AK81" s="47" t="s">
        <v>106</v>
      </c>
      <c r="AL81" s="47" t="s">
        <v>106</v>
      </c>
      <c r="AM81" s="47" t="s">
        <v>106</v>
      </c>
      <c r="AN81" s="47" t="s">
        <v>106</v>
      </c>
      <c r="AO81" s="47" t="s">
        <v>106</v>
      </c>
      <c r="AP81" s="47" t="s">
        <v>106</v>
      </c>
      <c r="AQ81" s="47" t="s">
        <v>106</v>
      </c>
      <c r="AR81" s="47" t="s">
        <v>106</v>
      </c>
      <c r="AS81" s="47" t="s">
        <v>106</v>
      </c>
      <c r="AT81" s="47" t="s">
        <v>106</v>
      </c>
      <c r="AV81" s="30" t="s">
        <v>426</v>
      </c>
      <c r="AW81" s="30">
        <v>0</v>
      </c>
      <c r="AX81" s="63"/>
      <c r="BG81" s="48" t="str">
        <f t="shared" si="23"/>
        <v/>
      </c>
      <c r="BH81" s="48" t="str">
        <f t="shared" si="24"/>
        <v/>
      </c>
      <c r="BI81" s="49" t="s">
        <v>106</v>
      </c>
      <c r="BJ81" s="50"/>
      <c r="BK81" s="50"/>
      <c r="BM81" s="48" t="str">
        <f t="shared" si="25"/>
        <v/>
      </c>
      <c r="BR81" t="str">
        <f t="shared" si="21"/>
        <v>R1ACOMMUNITY FIRST</v>
      </c>
      <c r="BS81" s="11" t="s">
        <v>427</v>
      </c>
      <c r="BT81" s="11" t="s">
        <v>428</v>
      </c>
      <c r="BU81" s="11" t="s">
        <v>427</v>
      </c>
      <c r="BV81" s="11" t="s">
        <v>428</v>
      </c>
      <c r="BW81" s="11" t="s">
        <v>379</v>
      </c>
      <c r="BX81" s="11"/>
      <c r="BZ81" t="s">
        <v>420</v>
      </c>
      <c r="CA81" s="13" t="s">
        <v>147</v>
      </c>
      <c r="CB81" s="12">
        <v>0</v>
      </c>
      <c r="CC81" s="12"/>
      <c r="CD81" s="12" t="s">
        <v>112</v>
      </c>
      <c r="CE81" s="12" t="e">
        <v>#N/A</v>
      </c>
      <c r="CF81" s="12" t="s">
        <v>113</v>
      </c>
      <c r="CG81" s="12" t="e">
        <v>#N/A</v>
      </c>
      <c r="CH81" s="12" t="s">
        <v>114</v>
      </c>
      <c r="CI81" s="12" t="s">
        <v>115</v>
      </c>
      <c r="CJ81" s="12" t="s">
        <v>116</v>
      </c>
      <c r="CK81" s="12"/>
      <c r="CL81" s="12" t="s">
        <v>117</v>
      </c>
      <c r="CM81" s="12" t="e">
        <v>#N/A</v>
      </c>
    </row>
    <row r="82" spans="1:91" ht="15" hidden="1">
      <c r="A82" s="37" t="str">
        <f t="shared" si="26"/>
        <v/>
      </c>
      <c r="B82" s="38">
        <v>0</v>
      </c>
      <c r="C82" s="38"/>
      <c r="D82" s="59" t="str">
        <f t="shared" si="22"/>
        <v/>
      </c>
      <c r="E82" s="64"/>
      <c r="F82" s="41"/>
      <c r="G82" s="65"/>
      <c r="H82" s="52"/>
      <c r="I82" s="45"/>
      <c r="J82" s="56"/>
      <c r="K82" s="56"/>
      <c r="L82" s="56"/>
      <c r="M82" s="56"/>
      <c r="N82" s="56"/>
      <c r="O82" s="56"/>
      <c r="P82" s="56"/>
      <c r="Q82" s="56"/>
      <c r="R82" s="56"/>
      <c r="S82" s="55"/>
      <c r="T82" s="56"/>
      <c r="U82" s="56"/>
      <c r="V82" s="55"/>
      <c r="W82" s="55"/>
      <c r="X82" s="55"/>
      <c r="Y82" s="55"/>
      <c r="Z82" s="55"/>
      <c r="AA82" s="55"/>
      <c r="AB82" s="55"/>
      <c r="AC82" s="55"/>
      <c r="AD82" s="46" t="s">
        <v>106</v>
      </c>
      <c r="AE82" s="46" t="s">
        <v>106</v>
      </c>
      <c r="AF82" s="46"/>
      <c r="AG82" s="46" t="s">
        <v>106</v>
      </c>
      <c r="AH82" s="46" t="s">
        <v>106</v>
      </c>
      <c r="AI82" s="46" t="s">
        <v>106</v>
      </c>
      <c r="AJ82" s="46" t="s">
        <v>106</v>
      </c>
      <c r="AK82" s="47" t="s">
        <v>106</v>
      </c>
      <c r="AL82" s="47" t="s">
        <v>106</v>
      </c>
      <c r="AM82" s="47" t="s">
        <v>106</v>
      </c>
      <c r="AN82" s="47" t="s">
        <v>106</v>
      </c>
      <c r="AO82" s="47" t="s">
        <v>106</v>
      </c>
      <c r="AP82" s="47" t="s">
        <v>106</v>
      </c>
      <c r="AQ82" s="47" t="s">
        <v>106</v>
      </c>
      <c r="AR82" s="47" t="s">
        <v>106</v>
      </c>
      <c r="AS82" s="47" t="s">
        <v>106</v>
      </c>
      <c r="AT82" s="47" t="s">
        <v>106</v>
      </c>
      <c r="AV82" s="1" t="s">
        <v>429</v>
      </c>
      <c r="AW82" s="30">
        <v>0</v>
      </c>
      <c r="AX82" s="63"/>
      <c r="BG82" s="48" t="str">
        <f t="shared" si="23"/>
        <v/>
      </c>
      <c r="BH82" s="48" t="str">
        <f t="shared" si="24"/>
        <v/>
      </c>
      <c r="BI82" s="49" t="s">
        <v>106</v>
      </c>
      <c r="BJ82" s="50"/>
      <c r="BK82" s="50"/>
      <c r="BM82" s="48" t="str">
        <f t="shared" si="25"/>
        <v/>
      </c>
      <c r="BR82" t="str">
        <f t="shared" si="21"/>
        <v>R1ACOMMUNITY HOSP WARDS (POWCH)</v>
      </c>
      <c r="BS82" s="11" t="s">
        <v>430</v>
      </c>
      <c r="BT82" s="11" t="s">
        <v>431</v>
      </c>
      <c r="BU82" s="11" t="s">
        <v>430</v>
      </c>
      <c r="BV82" s="11" t="s">
        <v>431</v>
      </c>
      <c r="BW82" s="11" t="s">
        <v>379</v>
      </c>
      <c r="BX82" s="11"/>
      <c r="BZ82" t="s">
        <v>420</v>
      </c>
      <c r="CA82" s="13" t="s">
        <v>432</v>
      </c>
      <c r="CB82" s="12">
        <v>0</v>
      </c>
      <c r="CC82" s="12"/>
      <c r="CD82" s="12" t="s">
        <v>112</v>
      </c>
      <c r="CE82" s="12" t="e">
        <v>#N/A</v>
      </c>
      <c r="CF82" s="12" t="s">
        <v>113</v>
      </c>
      <c r="CG82" s="12" t="e">
        <v>#N/A</v>
      </c>
      <c r="CH82" s="12" t="s">
        <v>114</v>
      </c>
      <c r="CI82" s="12" t="s">
        <v>115</v>
      </c>
      <c r="CJ82" s="12" t="s">
        <v>116</v>
      </c>
      <c r="CK82" s="12"/>
      <c r="CL82" s="12" t="s">
        <v>117</v>
      </c>
      <c r="CM82" s="12" t="e">
        <v>#N/A</v>
      </c>
    </row>
    <row r="83" spans="1:91" ht="15" hidden="1">
      <c r="A83" s="37" t="str">
        <f t="shared" si="26"/>
        <v/>
      </c>
      <c r="B83" s="38">
        <v>0</v>
      </c>
      <c r="C83" s="38"/>
      <c r="D83" s="59" t="str">
        <f t="shared" si="22"/>
        <v/>
      </c>
      <c r="E83" s="64"/>
      <c r="F83" s="41"/>
      <c r="G83" s="65"/>
      <c r="H83" s="52"/>
      <c r="I83" s="45"/>
      <c r="J83" s="56"/>
      <c r="K83" s="56"/>
      <c r="L83" s="56"/>
      <c r="M83" s="56"/>
      <c r="N83" s="56"/>
      <c r="O83" s="56"/>
      <c r="P83" s="56"/>
      <c r="Q83" s="56"/>
      <c r="R83" s="56"/>
      <c r="S83" s="55"/>
      <c r="T83" s="56"/>
      <c r="U83" s="56"/>
      <c r="V83" s="55"/>
      <c r="W83" s="55"/>
      <c r="X83" s="55"/>
      <c r="Y83" s="55"/>
      <c r="Z83" s="55"/>
      <c r="AA83" s="55"/>
      <c r="AB83" s="55"/>
      <c r="AC83" s="55"/>
      <c r="AD83" s="46" t="s">
        <v>106</v>
      </c>
      <c r="AE83" s="46" t="s">
        <v>106</v>
      </c>
      <c r="AF83" s="46"/>
      <c r="AG83" s="46" t="s">
        <v>106</v>
      </c>
      <c r="AH83" s="46" t="s">
        <v>106</v>
      </c>
      <c r="AI83" s="46" t="s">
        <v>106</v>
      </c>
      <c r="AJ83" s="46" t="s">
        <v>106</v>
      </c>
      <c r="AK83" s="47" t="s">
        <v>106</v>
      </c>
      <c r="AL83" s="47" t="s">
        <v>106</v>
      </c>
      <c r="AM83" s="47" t="s">
        <v>106</v>
      </c>
      <c r="AN83" s="47" t="s">
        <v>106</v>
      </c>
      <c r="AO83" s="47" t="s">
        <v>106</v>
      </c>
      <c r="AP83" s="47" t="s">
        <v>106</v>
      </c>
      <c r="AQ83" s="47" t="s">
        <v>106</v>
      </c>
      <c r="AR83" s="47" t="s">
        <v>106</v>
      </c>
      <c r="AS83" s="47" t="s">
        <v>106</v>
      </c>
      <c r="AT83" s="47" t="s">
        <v>106</v>
      </c>
      <c r="AV83" s="30" t="s">
        <v>433</v>
      </c>
      <c r="AW83" s="30">
        <v>0</v>
      </c>
      <c r="AX83" s="63"/>
      <c r="BG83" s="48" t="str">
        <f t="shared" si="23"/>
        <v/>
      </c>
      <c r="BH83" s="48" t="str">
        <f t="shared" si="24"/>
        <v/>
      </c>
      <c r="BI83" s="49" t="s">
        <v>106</v>
      </c>
      <c r="BJ83" s="50"/>
      <c r="BK83" s="50"/>
      <c r="BM83" s="48" t="str">
        <f t="shared" si="25"/>
        <v/>
      </c>
      <c r="BR83" t="str">
        <f t="shared" si="21"/>
        <v>R1ACOMMUNITY INREACH EVESHAM</v>
      </c>
      <c r="BS83" s="11" t="s">
        <v>434</v>
      </c>
      <c r="BT83" s="11" t="s">
        <v>435</v>
      </c>
      <c r="BU83" s="11" t="s">
        <v>434</v>
      </c>
      <c r="BV83" s="11" t="s">
        <v>435</v>
      </c>
      <c r="BW83" s="11" t="s">
        <v>379</v>
      </c>
      <c r="BX83" s="11"/>
      <c r="BZ83" t="s">
        <v>420</v>
      </c>
      <c r="CA83" s="13" t="s">
        <v>436</v>
      </c>
      <c r="CB83" s="12">
        <v>0</v>
      </c>
      <c r="CC83" s="12"/>
      <c r="CD83" s="12" t="s">
        <v>112</v>
      </c>
      <c r="CE83" s="12" t="e">
        <v>#N/A</v>
      </c>
      <c r="CF83" s="12" t="s">
        <v>113</v>
      </c>
      <c r="CG83" s="12" t="e">
        <v>#N/A</v>
      </c>
      <c r="CH83" s="12" t="s">
        <v>114</v>
      </c>
      <c r="CI83" s="12" t="s">
        <v>115</v>
      </c>
      <c r="CJ83" s="12" t="s">
        <v>116</v>
      </c>
      <c r="CK83" s="12"/>
      <c r="CL83" s="12" t="s">
        <v>117</v>
      </c>
      <c r="CM83" s="12" t="e">
        <v>#N/A</v>
      </c>
    </row>
    <row r="84" spans="1:91" ht="15" hidden="1">
      <c r="A84" s="37" t="str">
        <f t="shared" si="26"/>
        <v/>
      </c>
      <c r="B84" s="38">
        <v>0</v>
      </c>
      <c r="C84" s="38"/>
      <c r="D84" s="59" t="str">
        <f t="shared" si="22"/>
        <v/>
      </c>
      <c r="E84" s="64"/>
      <c r="F84" s="41"/>
      <c r="G84" s="65"/>
      <c r="H84" s="52"/>
      <c r="I84" s="45"/>
      <c r="J84" s="56"/>
      <c r="K84" s="56"/>
      <c r="L84" s="56"/>
      <c r="M84" s="56"/>
      <c r="N84" s="56"/>
      <c r="O84" s="56"/>
      <c r="P84" s="56"/>
      <c r="Q84" s="56"/>
      <c r="R84" s="56"/>
      <c r="S84" s="55"/>
      <c r="T84" s="56"/>
      <c r="U84" s="56"/>
      <c r="V84" s="55"/>
      <c r="W84" s="55"/>
      <c r="X84" s="55"/>
      <c r="Y84" s="55"/>
      <c r="Z84" s="55"/>
      <c r="AA84" s="55"/>
      <c r="AB84" s="55"/>
      <c r="AC84" s="55"/>
      <c r="AD84" s="46" t="s">
        <v>106</v>
      </c>
      <c r="AE84" s="46" t="s">
        <v>106</v>
      </c>
      <c r="AF84" s="46"/>
      <c r="AG84" s="46" t="s">
        <v>106</v>
      </c>
      <c r="AH84" s="46" t="s">
        <v>106</v>
      </c>
      <c r="AI84" s="46" t="s">
        <v>106</v>
      </c>
      <c r="AJ84" s="46" t="s">
        <v>106</v>
      </c>
      <c r="AK84" s="47" t="s">
        <v>106</v>
      </c>
      <c r="AL84" s="47" t="s">
        <v>106</v>
      </c>
      <c r="AM84" s="47" t="s">
        <v>106</v>
      </c>
      <c r="AN84" s="47" t="s">
        <v>106</v>
      </c>
      <c r="AO84" s="47" t="s">
        <v>106</v>
      </c>
      <c r="AP84" s="47" t="s">
        <v>106</v>
      </c>
      <c r="AQ84" s="47" t="s">
        <v>106</v>
      </c>
      <c r="AR84" s="47" t="s">
        <v>106</v>
      </c>
      <c r="AS84" s="47" t="s">
        <v>106</v>
      </c>
      <c r="AT84" s="47" t="s">
        <v>106</v>
      </c>
      <c r="AV84" s="30" t="s">
        <v>437</v>
      </c>
      <c r="AW84" s="30">
        <v>0</v>
      </c>
      <c r="AX84" s="63"/>
      <c r="BG84" s="48" t="str">
        <f t="shared" si="23"/>
        <v/>
      </c>
      <c r="BH84" s="48" t="str">
        <f t="shared" si="24"/>
        <v/>
      </c>
      <c r="BI84" s="49" t="s">
        <v>106</v>
      </c>
      <c r="BJ84" s="50"/>
      <c r="BK84" s="50"/>
      <c r="BM84" s="48" t="str">
        <f t="shared" si="25"/>
        <v/>
      </c>
      <c r="BR84" t="str">
        <f t="shared" si="21"/>
        <v>R1ACOMMUNITY INREACH REDDITCH 6</v>
      </c>
      <c r="BS84" s="11" t="s">
        <v>438</v>
      </c>
      <c r="BT84" s="11" t="s">
        <v>439</v>
      </c>
      <c r="BU84" s="11" t="s">
        <v>438</v>
      </c>
      <c r="BV84" s="11" t="s">
        <v>439</v>
      </c>
      <c r="BW84" s="11" t="s">
        <v>379</v>
      </c>
      <c r="BX84" s="11"/>
      <c r="BZ84" t="s">
        <v>420</v>
      </c>
      <c r="CA84" s="13" t="s">
        <v>440</v>
      </c>
      <c r="CB84" s="12">
        <v>0</v>
      </c>
      <c r="CC84" s="12"/>
      <c r="CD84" s="12" t="s">
        <v>112</v>
      </c>
      <c r="CE84" s="12" t="e">
        <v>#N/A</v>
      </c>
      <c r="CF84" s="12" t="s">
        <v>113</v>
      </c>
      <c r="CG84" s="12" t="e">
        <v>#N/A</v>
      </c>
      <c r="CH84" s="12" t="s">
        <v>114</v>
      </c>
      <c r="CI84" s="12" t="s">
        <v>115</v>
      </c>
      <c r="CJ84" s="12" t="s">
        <v>116</v>
      </c>
      <c r="CK84" s="12"/>
      <c r="CL84" s="12" t="s">
        <v>117</v>
      </c>
      <c r="CM84" s="12" t="e">
        <v>#N/A</v>
      </c>
    </row>
    <row r="85" spans="1:91" ht="14.25" hidden="1" customHeight="1">
      <c r="A85" s="37" t="str">
        <f t="shared" si="26"/>
        <v/>
      </c>
      <c r="B85" s="38">
        <v>0</v>
      </c>
      <c r="C85" s="38"/>
      <c r="D85" s="59" t="str">
        <f t="shared" si="22"/>
        <v/>
      </c>
      <c r="E85" s="64"/>
      <c r="F85" s="41"/>
      <c r="G85" s="65"/>
      <c r="H85" s="52"/>
      <c r="I85" s="45"/>
      <c r="J85" s="56"/>
      <c r="K85" s="56"/>
      <c r="L85" s="56"/>
      <c r="M85" s="56"/>
      <c r="N85" s="56"/>
      <c r="O85" s="56"/>
      <c r="P85" s="56"/>
      <c r="Q85" s="56"/>
      <c r="R85" s="56"/>
      <c r="S85" s="55"/>
      <c r="T85" s="56"/>
      <c r="U85" s="56"/>
      <c r="V85" s="55"/>
      <c r="W85" s="55"/>
      <c r="X85" s="55"/>
      <c r="Y85" s="55"/>
      <c r="Z85" s="55"/>
      <c r="AA85" s="55"/>
      <c r="AB85" s="55"/>
      <c r="AC85" s="55"/>
      <c r="AD85" s="46" t="s">
        <v>106</v>
      </c>
      <c r="AE85" s="46" t="s">
        <v>106</v>
      </c>
      <c r="AF85" s="46"/>
      <c r="AG85" s="46" t="s">
        <v>106</v>
      </c>
      <c r="AH85" s="46" t="s">
        <v>106</v>
      </c>
      <c r="AI85" s="46" t="s">
        <v>106</v>
      </c>
      <c r="AJ85" s="46" t="s">
        <v>106</v>
      </c>
      <c r="AK85" s="47" t="s">
        <v>106</v>
      </c>
      <c r="AL85" s="47" t="s">
        <v>106</v>
      </c>
      <c r="AM85" s="47" t="s">
        <v>106</v>
      </c>
      <c r="AN85" s="47" t="s">
        <v>106</v>
      </c>
      <c r="AO85" s="47" t="s">
        <v>106</v>
      </c>
      <c r="AP85" s="47" t="s">
        <v>106</v>
      </c>
      <c r="AQ85" s="47" t="s">
        <v>106</v>
      </c>
      <c r="AR85" s="47" t="s">
        <v>106</v>
      </c>
      <c r="AS85" s="47" t="s">
        <v>106</v>
      </c>
      <c r="AT85" s="47" t="s">
        <v>106</v>
      </c>
      <c r="AV85" s="30" t="s">
        <v>441</v>
      </c>
      <c r="AW85" s="30">
        <v>0</v>
      </c>
      <c r="AX85" s="63"/>
      <c r="BG85" s="48" t="str">
        <f t="shared" si="23"/>
        <v/>
      </c>
      <c r="BH85" s="48" t="str">
        <f t="shared" si="24"/>
        <v/>
      </c>
      <c r="BI85" s="49" t="s">
        <v>106</v>
      </c>
      <c r="BJ85" s="50"/>
      <c r="BK85" s="50"/>
      <c r="BM85" s="48" t="str">
        <f t="shared" si="25"/>
        <v/>
      </c>
      <c r="BR85" t="str">
        <f t="shared" si="21"/>
        <v>R1ACOMMUNITY INREACH REDDITCH 8</v>
      </c>
      <c r="BS85" s="11" t="s">
        <v>442</v>
      </c>
      <c r="BT85" s="11" t="s">
        <v>443</v>
      </c>
      <c r="BU85" s="11" t="s">
        <v>442</v>
      </c>
      <c r="BV85" s="11" t="s">
        <v>443</v>
      </c>
      <c r="BW85" s="11" t="s">
        <v>379</v>
      </c>
      <c r="BX85" s="11"/>
      <c r="BZ85" t="s">
        <v>420</v>
      </c>
      <c r="CA85" s="13" t="s">
        <v>444</v>
      </c>
      <c r="CB85" s="12">
        <v>0</v>
      </c>
      <c r="CC85" s="12"/>
      <c r="CD85" s="12" t="s">
        <v>112</v>
      </c>
      <c r="CE85" s="12" t="e">
        <v>#N/A</v>
      </c>
      <c r="CF85" s="12" t="s">
        <v>113</v>
      </c>
      <c r="CG85" s="12" t="e">
        <v>#N/A</v>
      </c>
      <c r="CH85" s="12" t="s">
        <v>114</v>
      </c>
      <c r="CI85" s="12" t="s">
        <v>115</v>
      </c>
      <c r="CJ85" s="12" t="s">
        <v>116</v>
      </c>
      <c r="CK85" s="12"/>
      <c r="CL85" s="12" t="s">
        <v>117</v>
      </c>
      <c r="CM85" s="12" t="e">
        <v>#N/A</v>
      </c>
    </row>
    <row r="86" spans="1:91" ht="15" hidden="1">
      <c r="A86" s="37" t="str">
        <f t="shared" si="26"/>
        <v/>
      </c>
      <c r="B86" s="38">
        <v>0</v>
      </c>
      <c r="C86" s="38"/>
      <c r="D86" s="59" t="str">
        <f t="shared" si="22"/>
        <v/>
      </c>
      <c r="E86" s="64"/>
      <c r="F86" s="41"/>
      <c r="G86" s="65"/>
      <c r="H86" s="52"/>
      <c r="I86" s="45"/>
      <c r="J86" s="56"/>
      <c r="K86" s="56"/>
      <c r="L86" s="56"/>
      <c r="M86" s="56"/>
      <c r="N86" s="56"/>
      <c r="O86" s="56"/>
      <c r="P86" s="56"/>
      <c r="Q86" s="56"/>
      <c r="R86" s="56"/>
      <c r="S86" s="55"/>
      <c r="T86" s="56"/>
      <c r="U86" s="56"/>
      <c r="V86" s="55"/>
      <c r="W86" s="55"/>
      <c r="X86" s="55"/>
      <c r="Y86" s="55"/>
      <c r="Z86" s="55"/>
      <c r="AA86" s="55"/>
      <c r="AB86" s="55"/>
      <c r="AC86" s="55"/>
      <c r="AD86" s="46" t="s">
        <v>106</v>
      </c>
      <c r="AE86" s="46" t="s">
        <v>106</v>
      </c>
      <c r="AF86" s="46"/>
      <c r="AG86" s="46" t="s">
        <v>106</v>
      </c>
      <c r="AH86" s="46" t="s">
        <v>106</v>
      </c>
      <c r="AI86" s="46" t="s">
        <v>106</v>
      </c>
      <c r="AJ86" s="46" t="s">
        <v>106</v>
      </c>
      <c r="AK86" s="47" t="s">
        <v>106</v>
      </c>
      <c r="AL86" s="47" t="s">
        <v>106</v>
      </c>
      <c r="AM86" s="47" t="s">
        <v>106</v>
      </c>
      <c r="AN86" s="47" t="s">
        <v>106</v>
      </c>
      <c r="AO86" s="47" t="s">
        <v>106</v>
      </c>
      <c r="AP86" s="47" t="s">
        <v>106</v>
      </c>
      <c r="AQ86" s="47" t="s">
        <v>106</v>
      </c>
      <c r="AR86" s="47" t="s">
        <v>106</v>
      </c>
      <c r="AS86" s="47" t="s">
        <v>106</v>
      </c>
      <c r="AT86" s="47" t="s">
        <v>106</v>
      </c>
      <c r="AV86" s="30" t="s">
        <v>445</v>
      </c>
      <c r="AW86" s="30">
        <v>0</v>
      </c>
      <c r="AX86" s="63"/>
      <c r="BG86" s="48" t="str">
        <f t="shared" si="23"/>
        <v/>
      </c>
      <c r="BH86" s="48" t="str">
        <f t="shared" si="24"/>
        <v/>
      </c>
      <c r="BI86" s="49" t="s">
        <v>106</v>
      </c>
      <c r="BJ86" s="50"/>
      <c r="BK86" s="50"/>
      <c r="BM86" s="48" t="str">
        <f t="shared" si="25"/>
        <v/>
      </c>
      <c r="BR86" t="str">
        <f t="shared" si="21"/>
        <v>R1ACOMMUNITY PAEDESTRICIANS-1</v>
      </c>
      <c r="BS86" s="11" t="s">
        <v>446</v>
      </c>
      <c r="BT86" s="11" t="s">
        <v>447</v>
      </c>
      <c r="BU86" s="11" t="s">
        <v>446</v>
      </c>
      <c r="BV86" s="11" t="s">
        <v>447</v>
      </c>
      <c r="BW86" s="11" t="s">
        <v>379</v>
      </c>
      <c r="BX86" s="11"/>
      <c r="BZ86" t="s">
        <v>420</v>
      </c>
      <c r="CA86" s="13" t="s">
        <v>448</v>
      </c>
      <c r="CB86" s="12">
        <v>0</v>
      </c>
      <c r="CC86" s="12"/>
      <c r="CD86" s="12" t="s">
        <v>112</v>
      </c>
      <c r="CE86" s="12" t="e">
        <v>#N/A</v>
      </c>
      <c r="CF86" s="12" t="s">
        <v>113</v>
      </c>
      <c r="CG86" s="12" t="e">
        <v>#N/A</v>
      </c>
      <c r="CH86" s="12" t="s">
        <v>114</v>
      </c>
      <c r="CI86" s="12" t="s">
        <v>115</v>
      </c>
      <c r="CJ86" s="12" t="s">
        <v>116</v>
      </c>
      <c r="CK86" s="12"/>
      <c r="CL86" s="12" t="s">
        <v>117</v>
      </c>
      <c r="CM86" s="12" t="e">
        <v>#N/A</v>
      </c>
    </row>
    <row r="87" spans="1:91" ht="15" hidden="1">
      <c r="A87" s="37" t="str">
        <f t="shared" si="26"/>
        <v/>
      </c>
      <c r="B87" s="38">
        <v>0</v>
      </c>
      <c r="C87" s="38"/>
      <c r="D87" s="59" t="str">
        <f t="shared" si="22"/>
        <v/>
      </c>
      <c r="E87" s="64"/>
      <c r="F87" s="41"/>
      <c r="G87" s="65"/>
      <c r="H87" s="52"/>
      <c r="I87" s="45"/>
      <c r="J87" s="56"/>
      <c r="K87" s="56"/>
      <c r="L87" s="56"/>
      <c r="M87" s="56"/>
      <c r="N87" s="56"/>
      <c r="O87" s="56"/>
      <c r="P87" s="56"/>
      <c r="Q87" s="56"/>
      <c r="R87" s="56"/>
      <c r="S87" s="55"/>
      <c r="T87" s="56"/>
      <c r="U87" s="56"/>
      <c r="V87" s="55"/>
      <c r="W87" s="55"/>
      <c r="X87" s="55"/>
      <c r="Y87" s="55"/>
      <c r="Z87" s="55"/>
      <c r="AA87" s="55"/>
      <c r="AB87" s="55"/>
      <c r="AC87" s="55"/>
      <c r="AD87" s="46" t="s">
        <v>106</v>
      </c>
      <c r="AE87" s="46" t="s">
        <v>106</v>
      </c>
      <c r="AF87" s="46"/>
      <c r="AG87" s="46" t="s">
        <v>106</v>
      </c>
      <c r="AH87" s="46" t="s">
        <v>106</v>
      </c>
      <c r="AI87" s="46" t="s">
        <v>106</v>
      </c>
      <c r="AJ87" s="46" t="s">
        <v>106</v>
      </c>
      <c r="AK87" s="47" t="s">
        <v>106</v>
      </c>
      <c r="AL87" s="47" t="s">
        <v>106</v>
      </c>
      <c r="AM87" s="47" t="s">
        <v>106</v>
      </c>
      <c r="AN87" s="47" t="s">
        <v>106</v>
      </c>
      <c r="AO87" s="47" t="s">
        <v>106</v>
      </c>
      <c r="AP87" s="47" t="s">
        <v>106</v>
      </c>
      <c r="AQ87" s="47" t="s">
        <v>106</v>
      </c>
      <c r="AR87" s="47" t="s">
        <v>106</v>
      </c>
      <c r="AS87" s="47" t="s">
        <v>106</v>
      </c>
      <c r="AT87" s="47" t="s">
        <v>106</v>
      </c>
      <c r="AV87" s="1" t="s">
        <v>449</v>
      </c>
      <c r="AW87" s="30">
        <v>0</v>
      </c>
      <c r="AX87" s="63"/>
      <c r="BG87" s="48" t="str">
        <f t="shared" si="23"/>
        <v/>
      </c>
      <c r="BH87" s="48" t="str">
        <f t="shared" si="24"/>
        <v/>
      </c>
      <c r="BI87" s="49" t="s">
        <v>106</v>
      </c>
      <c r="BJ87" s="50"/>
      <c r="BK87" s="50"/>
      <c r="BM87" s="48" t="str">
        <f t="shared" si="25"/>
        <v/>
      </c>
      <c r="BR87" t="str">
        <f t="shared" si="21"/>
        <v>R1ACOMMUNITY UNIT</v>
      </c>
      <c r="BS87" s="11" t="s">
        <v>450</v>
      </c>
      <c r="BT87" s="11" t="s">
        <v>451</v>
      </c>
      <c r="BU87" s="11" t="s">
        <v>450</v>
      </c>
      <c r="BV87" s="11" t="s">
        <v>451</v>
      </c>
      <c r="BW87" s="11" t="s">
        <v>379</v>
      </c>
      <c r="BX87" s="11"/>
      <c r="BZ87" t="s">
        <v>420</v>
      </c>
      <c r="CA87" s="13" t="s">
        <v>452</v>
      </c>
      <c r="CB87" s="12">
        <v>0</v>
      </c>
      <c r="CC87" s="12"/>
      <c r="CD87" s="12" t="s">
        <v>112</v>
      </c>
      <c r="CE87" s="12" t="e">
        <v>#N/A</v>
      </c>
      <c r="CF87" s="12" t="s">
        <v>113</v>
      </c>
      <c r="CG87" s="12" t="e">
        <v>#N/A</v>
      </c>
      <c r="CH87" s="12" t="s">
        <v>114</v>
      </c>
      <c r="CI87" s="12" t="s">
        <v>115</v>
      </c>
      <c r="CJ87" s="12" t="s">
        <v>116</v>
      </c>
      <c r="CK87" s="12"/>
      <c r="CL87" s="12" t="s">
        <v>117</v>
      </c>
      <c r="CM87" s="12" t="e">
        <v>#N/A</v>
      </c>
    </row>
    <row r="88" spans="1:91" ht="15" hidden="1">
      <c r="A88" s="37" t="str">
        <f t="shared" si="26"/>
        <v/>
      </c>
      <c r="B88" s="38">
        <v>0</v>
      </c>
      <c r="C88" s="38"/>
      <c r="D88" s="59" t="str">
        <f t="shared" si="22"/>
        <v/>
      </c>
      <c r="E88" s="64"/>
      <c r="F88" s="41"/>
      <c r="G88" s="65"/>
      <c r="H88" s="52"/>
      <c r="I88" s="45"/>
      <c r="J88" s="56"/>
      <c r="K88" s="56"/>
      <c r="L88" s="56"/>
      <c r="M88" s="56"/>
      <c r="N88" s="56"/>
      <c r="O88" s="56"/>
      <c r="P88" s="56"/>
      <c r="Q88" s="56"/>
      <c r="R88" s="56"/>
      <c r="S88" s="55"/>
      <c r="T88" s="56"/>
      <c r="U88" s="56"/>
      <c r="V88" s="55"/>
      <c r="W88" s="55"/>
      <c r="X88" s="55"/>
      <c r="Y88" s="55"/>
      <c r="Z88" s="55"/>
      <c r="AA88" s="55"/>
      <c r="AB88" s="55"/>
      <c r="AC88" s="55"/>
      <c r="AD88" s="46" t="s">
        <v>106</v>
      </c>
      <c r="AE88" s="46" t="s">
        <v>106</v>
      </c>
      <c r="AF88" s="46"/>
      <c r="AG88" s="46" t="s">
        <v>106</v>
      </c>
      <c r="AH88" s="46" t="s">
        <v>106</v>
      </c>
      <c r="AI88" s="46" t="s">
        <v>106</v>
      </c>
      <c r="AJ88" s="46" t="s">
        <v>106</v>
      </c>
      <c r="AK88" s="47" t="s">
        <v>106</v>
      </c>
      <c r="AL88" s="47" t="s">
        <v>106</v>
      </c>
      <c r="AM88" s="47" t="s">
        <v>106</v>
      </c>
      <c r="AN88" s="47" t="s">
        <v>106</v>
      </c>
      <c r="AO88" s="47" t="s">
        <v>106</v>
      </c>
      <c r="AP88" s="47" t="s">
        <v>106</v>
      </c>
      <c r="AQ88" s="47" t="s">
        <v>106</v>
      </c>
      <c r="AR88" s="47" t="s">
        <v>106</v>
      </c>
      <c r="AS88" s="47" t="s">
        <v>106</v>
      </c>
      <c r="AT88" s="47" t="s">
        <v>106</v>
      </c>
      <c r="AV88" s="1" t="s">
        <v>453</v>
      </c>
      <c r="AW88" s="30">
        <v>0</v>
      </c>
      <c r="AX88" s="63"/>
      <c r="BG88" s="48" t="str">
        <f t="shared" si="23"/>
        <v/>
      </c>
      <c r="BH88" s="48" t="str">
        <f t="shared" si="24"/>
        <v/>
      </c>
      <c r="BI88" s="49" t="s">
        <v>106</v>
      </c>
      <c r="BJ88" s="50"/>
      <c r="BK88" s="50"/>
      <c r="BM88" s="48" t="str">
        <f t="shared" si="25"/>
        <v/>
      </c>
      <c r="BR88" t="str">
        <f t="shared" si="21"/>
        <v>R1ACOMMUNITY VENUE</v>
      </c>
      <c r="BS88" s="11" t="s">
        <v>454</v>
      </c>
      <c r="BT88" s="11" t="s">
        <v>455</v>
      </c>
      <c r="BU88" s="11" t="s">
        <v>454</v>
      </c>
      <c r="BV88" s="11" t="s">
        <v>455</v>
      </c>
      <c r="BW88" s="11" t="s">
        <v>379</v>
      </c>
      <c r="BX88" s="11"/>
      <c r="BZ88" t="s">
        <v>420</v>
      </c>
      <c r="CA88" s="13" t="s">
        <v>456</v>
      </c>
      <c r="CB88" s="12">
        <v>0</v>
      </c>
      <c r="CC88" s="12"/>
      <c r="CD88" s="12" t="s">
        <v>112</v>
      </c>
      <c r="CE88" s="12" t="e">
        <v>#N/A</v>
      </c>
      <c r="CF88" s="12" t="s">
        <v>113</v>
      </c>
      <c r="CG88" s="12" t="e">
        <v>#N/A</v>
      </c>
      <c r="CH88" s="12" t="s">
        <v>114</v>
      </c>
      <c r="CI88" s="12" t="s">
        <v>115</v>
      </c>
      <c r="CJ88" s="12" t="s">
        <v>116</v>
      </c>
      <c r="CK88" s="12"/>
      <c r="CL88" s="12" t="s">
        <v>117</v>
      </c>
      <c r="CM88" s="12" t="e">
        <v>#N/A</v>
      </c>
    </row>
    <row r="89" spans="1:91" ht="15" hidden="1">
      <c r="A89" s="37" t="str">
        <f t="shared" si="26"/>
        <v/>
      </c>
      <c r="B89" s="38">
        <v>0</v>
      </c>
      <c r="C89" s="38"/>
      <c r="D89" s="59" t="str">
        <f t="shared" si="22"/>
        <v/>
      </c>
      <c r="E89" s="64"/>
      <c r="F89" s="41"/>
      <c r="G89" s="65"/>
      <c r="H89" s="52"/>
      <c r="I89" s="45"/>
      <c r="J89" s="56"/>
      <c r="K89" s="56"/>
      <c r="L89" s="56"/>
      <c r="M89" s="56"/>
      <c r="N89" s="56"/>
      <c r="O89" s="56"/>
      <c r="P89" s="56"/>
      <c r="Q89" s="56"/>
      <c r="R89" s="56"/>
      <c r="S89" s="55"/>
      <c r="T89" s="56"/>
      <c r="U89" s="56"/>
      <c r="V89" s="55"/>
      <c r="W89" s="55"/>
      <c r="X89" s="55"/>
      <c r="Y89" s="55"/>
      <c r="Z89" s="55"/>
      <c r="AA89" s="55"/>
      <c r="AB89" s="55"/>
      <c r="AC89" s="55"/>
      <c r="AD89" s="46" t="s">
        <v>106</v>
      </c>
      <c r="AE89" s="46" t="s">
        <v>106</v>
      </c>
      <c r="AF89" s="46"/>
      <c r="AG89" s="46" t="s">
        <v>106</v>
      </c>
      <c r="AH89" s="46" t="s">
        <v>106</v>
      </c>
      <c r="AI89" s="46" t="s">
        <v>106</v>
      </c>
      <c r="AJ89" s="46" t="s">
        <v>106</v>
      </c>
      <c r="AK89" s="47" t="s">
        <v>106</v>
      </c>
      <c r="AL89" s="47" t="s">
        <v>106</v>
      </c>
      <c r="AM89" s="47" t="s">
        <v>106</v>
      </c>
      <c r="AN89" s="47" t="s">
        <v>106</v>
      </c>
      <c r="AO89" s="47" t="s">
        <v>106</v>
      </c>
      <c r="AP89" s="47" t="s">
        <v>106</v>
      </c>
      <c r="AQ89" s="47" t="s">
        <v>106</v>
      </c>
      <c r="AR89" s="47" t="s">
        <v>106</v>
      </c>
      <c r="AS89" s="47" t="s">
        <v>106</v>
      </c>
      <c r="AT89" s="47" t="s">
        <v>106</v>
      </c>
      <c r="AV89" s="1" t="s">
        <v>457</v>
      </c>
      <c r="AW89" s="30">
        <v>0</v>
      </c>
      <c r="AX89" s="63"/>
      <c r="BG89" s="48" t="str">
        <f t="shared" si="23"/>
        <v/>
      </c>
      <c r="BH89" s="48" t="str">
        <f t="shared" si="24"/>
        <v/>
      </c>
      <c r="BI89" s="49" t="s">
        <v>106</v>
      </c>
      <c r="BJ89" s="50"/>
      <c r="BK89" s="50"/>
      <c r="BM89" s="48" t="str">
        <f t="shared" si="25"/>
        <v/>
      </c>
      <c r="BR89" t="str">
        <f t="shared" si="21"/>
        <v>R1ACOVERCROFT</v>
      </c>
      <c r="BS89" s="11" t="s">
        <v>458</v>
      </c>
      <c r="BT89" s="11" t="s">
        <v>459</v>
      </c>
      <c r="BU89" s="11" t="s">
        <v>458</v>
      </c>
      <c r="BV89" s="11" t="s">
        <v>459</v>
      </c>
      <c r="BW89" s="11" t="s">
        <v>379</v>
      </c>
      <c r="BX89" s="11"/>
      <c r="BZ89" t="s">
        <v>420</v>
      </c>
      <c r="CA89" s="13" t="s">
        <v>460</v>
      </c>
      <c r="CB89" s="12">
        <v>0</v>
      </c>
      <c r="CC89" s="12"/>
      <c r="CD89" s="12" t="s">
        <v>112</v>
      </c>
      <c r="CE89" s="12" t="e">
        <v>#N/A</v>
      </c>
      <c r="CF89" s="12" t="s">
        <v>113</v>
      </c>
      <c r="CG89" s="12" t="e">
        <v>#N/A</v>
      </c>
      <c r="CH89" s="12" t="s">
        <v>114</v>
      </c>
      <c r="CI89" s="12" t="s">
        <v>115</v>
      </c>
      <c r="CJ89" s="12" t="s">
        <v>116</v>
      </c>
      <c r="CK89" s="12"/>
      <c r="CL89" s="12" t="s">
        <v>117</v>
      </c>
      <c r="CM89" s="12" t="e">
        <v>#N/A</v>
      </c>
    </row>
    <row r="90" spans="1:91" ht="12.75" hidden="1" customHeight="1">
      <c r="A90" s="37" t="str">
        <f t="shared" si="26"/>
        <v/>
      </c>
      <c r="B90" s="38">
        <v>0</v>
      </c>
      <c r="C90" s="38"/>
      <c r="D90" s="59" t="str">
        <f t="shared" si="22"/>
        <v/>
      </c>
      <c r="E90" s="64"/>
      <c r="F90" s="41"/>
      <c r="G90" s="65"/>
      <c r="H90" s="52"/>
      <c r="I90" s="45"/>
      <c r="J90" s="56"/>
      <c r="K90" s="56"/>
      <c r="L90" s="56"/>
      <c r="M90" s="56"/>
      <c r="N90" s="56"/>
      <c r="O90" s="56"/>
      <c r="P90" s="56"/>
      <c r="Q90" s="56"/>
      <c r="R90" s="56"/>
      <c r="S90" s="55"/>
      <c r="T90" s="56"/>
      <c r="U90" s="56"/>
      <c r="V90" s="55"/>
      <c r="W90" s="55"/>
      <c r="X90" s="55"/>
      <c r="Y90" s="55"/>
      <c r="Z90" s="55"/>
      <c r="AA90" s="55"/>
      <c r="AB90" s="55"/>
      <c r="AC90" s="55"/>
      <c r="AD90" s="46" t="s">
        <v>106</v>
      </c>
      <c r="AE90" s="46" t="s">
        <v>106</v>
      </c>
      <c r="AF90" s="46"/>
      <c r="AG90" s="46" t="s">
        <v>106</v>
      </c>
      <c r="AH90" s="46" t="s">
        <v>106</v>
      </c>
      <c r="AI90" s="46" t="s">
        <v>106</v>
      </c>
      <c r="AJ90" s="46" t="s">
        <v>106</v>
      </c>
      <c r="AK90" s="47" t="s">
        <v>106</v>
      </c>
      <c r="AL90" s="47" t="s">
        <v>106</v>
      </c>
      <c r="AM90" s="47" t="s">
        <v>106</v>
      </c>
      <c r="AN90" s="47" t="s">
        <v>106</v>
      </c>
      <c r="AO90" s="47" t="s">
        <v>106</v>
      </c>
      <c r="AP90" s="47" t="s">
        <v>106</v>
      </c>
      <c r="AQ90" s="47" t="s">
        <v>106</v>
      </c>
      <c r="AR90" s="47" t="s">
        <v>106</v>
      </c>
      <c r="AS90" s="47" t="s">
        <v>106</v>
      </c>
      <c r="AT90" s="47" t="s">
        <v>106</v>
      </c>
      <c r="AV90" s="1" t="s">
        <v>461</v>
      </c>
      <c r="AW90" s="30">
        <v>0</v>
      </c>
      <c r="AX90" s="63"/>
      <c r="BG90" s="48" t="str">
        <f t="shared" si="23"/>
        <v/>
      </c>
      <c r="BH90" s="48" t="str">
        <f t="shared" si="24"/>
        <v/>
      </c>
      <c r="BI90" s="49" t="s">
        <v>106</v>
      </c>
      <c r="BJ90" s="50"/>
      <c r="BK90" s="50"/>
      <c r="BM90" s="48" t="str">
        <f t="shared" si="25"/>
        <v/>
      </c>
      <c r="BR90" t="str">
        <f t="shared" si="21"/>
        <v>R1ACROMWELL HOUSE</v>
      </c>
      <c r="BS90" s="69" t="s">
        <v>462</v>
      </c>
      <c r="BT90" s="69" t="s">
        <v>463</v>
      </c>
      <c r="BU90" s="69" t="s">
        <v>462</v>
      </c>
      <c r="BV90" s="69" t="s">
        <v>463</v>
      </c>
      <c r="BW90" s="11" t="s">
        <v>379</v>
      </c>
      <c r="BX90" s="11"/>
      <c r="BZ90" t="s">
        <v>420</v>
      </c>
      <c r="CA90" s="13" t="s">
        <v>464</v>
      </c>
      <c r="CB90" s="12">
        <v>0</v>
      </c>
      <c r="CC90" s="12"/>
      <c r="CD90" s="12" t="s">
        <v>112</v>
      </c>
      <c r="CE90" s="12" t="e">
        <v>#N/A</v>
      </c>
      <c r="CF90" s="12" t="s">
        <v>113</v>
      </c>
      <c r="CG90" s="12" t="e">
        <v>#N/A</v>
      </c>
      <c r="CH90" s="12" t="s">
        <v>114</v>
      </c>
      <c r="CI90" s="12" t="s">
        <v>115</v>
      </c>
      <c r="CJ90" s="12" t="s">
        <v>116</v>
      </c>
      <c r="CK90" s="12"/>
      <c r="CL90" s="12" t="s">
        <v>117</v>
      </c>
      <c r="CM90" s="12" t="e">
        <v>#N/A</v>
      </c>
    </row>
    <row r="91" spans="1:91" ht="12.75" hidden="1" customHeight="1">
      <c r="A91" s="37" t="str">
        <f t="shared" si="26"/>
        <v/>
      </c>
      <c r="B91" s="38">
        <v>0</v>
      </c>
      <c r="C91" s="38"/>
      <c r="D91" s="59" t="str">
        <f t="shared" si="22"/>
        <v/>
      </c>
      <c r="E91" s="64"/>
      <c r="F91" s="41"/>
      <c r="G91" s="65"/>
      <c r="H91" s="52"/>
      <c r="I91" s="45"/>
      <c r="J91" s="56"/>
      <c r="K91" s="56"/>
      <c r="L91" s="56"/>
      <c r="M91" s="56"/>
      <c r="N91" s="56"/>
      <c r="O91" s="56"/>
      <c r="P91" s="56"/>
      <c r="Q91" s="56"/>
      <c r="R91" s="56"/>
      <c r="S91" s="55"/>
      <c r="T91" s="56"/>
      <c r="U91" s="56"/>
      <c r="V91" s="55"/>
      <c r="W91" s="55"/>
      <c r="X91" s="55"/>
      <c r="Y91" s="55"/>
      <c r="Z91" s="55"/>
      <c r="AA91" s="55"/>
      <c r="AB91" s="55"/>
      <c r="AC91" s="55"/>
      <c r="AD91" s="46" t="s">
        <v>106</v>
      </c>
      <c r="AE91" s="46" t="s">
        <v>106</v>
      </c>
      <c r="AF91" s="46"/>
      <c r="AG91" s="46" t="s">
        <v>106</v>
      </c>
      <c r="AH91" s="46" t="s">
        <v>106</v>
      </c>
      <c r="AI91" s="46" t="s">
        <v>106</v>
      </c>
      <c r="AJ91" s="46" t="s">
        <v>106</v>
      </c>
      <c r="AK91" s="47" t="s">
        <v>106</v>
      </c>
      <c r="AL91" s="47" t="s">
        <v>106</v>
      </c>
      <c r="AM91" s="47" t="s">
        <v>106</v>
      </c>
      <c r="AN91" s="47" t="s">
        <v>106</v>
      </c>
      <c r="AO91" s="47" t="s">
        <v>106</v>
      </c>
      <c r="AP91" s="47" t="s">
        <v>106</v>
      </c>
      <c r="AQ91" s="47" t="s">
        <v>106</v>
      </c>
      <c r="AR91" s="47" t="s">
        <v>106</v>
      </c>
      <c r="AS91" s="47" t="s">
        <v>106</v>
      </c>
      <c r="AT91" s="47" t="s">
        <v>106</v>
      </c>
      <c r="AV91" s="1" t="s">
        <v>465</v>
      </c>
      <c r="AW91" s="30">
        <v>0</v>
      </c>
      <c r="AX91" s="63"/>
      <c r="BG91" s="48" t="str">
        <f t="shared" si="23"/>
        <v/>
      </c>
      <c r="BH91" s="48" t="str">
        <f t="shared" si="24"/>
        <v/>
      </c>
      <c r="BI91" s="49" t="s">
        <v>106</v>
      </c>
      <c r="BJ91" s="50"/>
      <c r="BK91" s="50"/>
      <c r="BM91" s="48" t="str">
        <f t="shared" si="25"/>
        <v/>
      </c>
      <c r="BR91" t="str">
        <f t="shared" si="21"/>
        <v>R1ACROWNGATE PHYSIOTHERAPY</v>
      </c>
      <c r="BS91" s="11" t="s">
        <v>466</v>
      </c>
      <c r="BT91" s="11" t="s">
        <v>467</v>
      </c>
      <c r="BU91" s="11" t="s">
        <v>466</v>
      </c>
      <c r="BV91" s="11" t="s">
        <v>467</v>
      </c>
      <c r="BW91" s="11" t="s">
        <v>379</v>
      </c>
      <c r="BX91" s="11"/>
      <c r="BZ91" t="s">
        <v>420</v>
      </c>
      <c r="CA91" s="13" t="s">
        <v>468</v>
      </c>
      <c r="CB91" s="12">
        <v>0</v>
      </c>
      <c r="CC91" s="12"/>
      <c r="CD91" s="12" t="s">
        <v>112</v>
      </c>
      <c r="CE91" s="12" t="e">
        <v>#N/A</v>
      </c>
      <c r="CF91" s="12" t="s">
        <v>113</v>
      </c>
      <c r="CG91" s="12" t="e">
        <v>#N/A</v>
      </c>
      <c r="CH91" s="12" t="s">
        <v>114</v>
      </c>
      <c r="CI91" s="12" t="s">
        <v>115</v>
      </c>
      <c r="CJ91" s="12" t="s">
        <v>116</v>
      </c>
      <c r="CK91" s="12"/>
      <c r="CL91" s="12" t="s">
        <v>117</v>
      </c>
      <c r="CM91" s="12" t="e">
        <v>#N/A</v>
      </c>
    </row>
    <row r="92" spans="1:91" ht="12.75" hidden="1" customHeight="1">
      <c r="A92" s="37" t="str">
        <f t="shared" si="26"/>
        <v/>
      </c>
      <c r="B92" s="38">
        <v>0</v>
      </c>
      <c r="C92" s="38"/>
      <c r="D92" s="59" t="str">
        <f t="shared" si="22"/>
        <v/>
      </c>
      <c r="E92" s="64"/>
      <c r="F92" s="41"/>
      <c r="G92" s="65"/>
      <c r="H92" s="52"/>
      <c r="I92" s="45"/>
      <c r="J92" s="56"/>
      <c r="K92" s="56"/>
      <c r="L92" s="56"/>
      <c r="M92" s="56"/>
      <c r="N92" s="56"/>
      <c r="O92" s="56"/>
      <c r="P92" s="56"/>
      <c r="Q92" s="56"/>
      <c r="R92" s="56"/>
      <c r="S92" s="55"/>
      <c r="T92" s="56"/>
      <c r="U92" s="56"/>
      <c r="V92" s="55"/>
      <c r="W92" s="55"/>
      <c r="X92" s="55"/>
      <c r="Y92" s="55"/>
      <c r="Z92" s="55"/>
      <c r="AA92" s="55"/>
      <c r="AB92" s="55"/>
      <c r="AC92" s="55"/>
      <c r="AD92" s="46" t="s">
        <v>106</v>
      </c>
      <c r="AE92" s="46" t="s">
        <v>106</v>
      </c>
      <c r="AF92" s="46"/>
      <c r="AG92" s="46" t="s">
        <v>106</v>
      </c>
      <c r="AH92" s="46" t="s">
        <v>106</v>
      </c>
      <c r="AI92" s="46" t="s">
        <v>106</v>
      </c>
      <c r="AJ92" s="46" t="s">
        <v>106</v>
      </c>
      <c r="AK92" s="47" t="s">
        <v>106</v>
      </c>
      <c r="AL92" s="47" t="s">
        <v>106</v>
      </c>
      <c r="AM92" s="47" t="s">
        <v>106</v>
      </c>
      <c r="AN92" s="47" t="s">
        <v>106</v>
      </c>
      <c r="AO92" s="47" t="s">
        <v>106</v>
      </c>
      <c r="AP92" s="47" t="s">
        <v>106</v>
      </c>
      <c r="AQ92" s="47" t="s">
        <v>106</v>
      </c>
      <c r="AR92" s="47" t="s">
        <v>106</v>
      </c>
      <c r="AS92" s="47" t="s">
        <v>106</v>
      </c>
      <c r="AT92" s="47" t="s">
        <v>106</v>
      </c>
      <c r="AV92" s="30" t="s">
        <v>469</v>
      </c>
      <c r="AW92" s="30">
        <v>0</v>
      </c>
      <c r="AX92" s="63"/>
      <c r="BG92" s="48" t="str">
        <f t="shared" si="23"/>
        <v/>
      </c>
      <c r="BH92" s="48" t="str">
        <f t="shared" si="24"/>
        <v/>
      </c>
      <c r="BI92" s="49" t="s">
        <v>106</v>
      </c>
      <c r="BJ92" s="50"/>
      <c r="BK92" s="50"/>
      <c r="BM92" s="48" t="str">
        <f t="shared" si="25"/>
        <v/>
      </c>
      <c r="BR92" t="str">
        <f t="shared" si="21"/>
        <v>R1ADROITWICH SPA PRIVATE HOSPITAL</v>
      </c>
      <c r="BS92" s="11" t="s">
        <v>470</v>
      </c>
      <c r="BT92" s="11" t="s">
        <v>471</v>
      </c>
      <c r="BU92" s="11" t="s">
        <v>470</v>
      </c>
      <c r="BV92" s="11" t="s">
        <v>471</v>
      </c>
      <c r="BW92" s="11" t="s">
        <v>379</v>
      </c>
      <c r="BX92" s="11"/>
      <c r="BZ92" t="s">
        <v>420</v>
      </c>
      <c r="CA92" s="13" t="s">
        <v>472</v>
      </c>
      <c r="CB92" s="12">
        <v>0</v>
      </c>
      <c r="CC92" s="12"/>
      <c r="CD92" s="12" t="s">
        <v>112</v>
      </c>
      <c r="CE92" s="12" t="e">
        <v>#N/A</v>
      </c>
      <c r="CF92" s="12" t="s">
        <v>113</v>
      </c>
      <c r="CG92" s="12" t="e">
        <v>#N/A</v>
      </c>
      <c r="CH92" s="12" t="s">
        <v>114</v>
      </c>
      <c r="CI92" s="12" t="s">
        <v>115</v>
      </c>
      <c r="CJ92" s="12" t="s">
        <v>116</v>
      </c>
      <c r="CK92" s="12"/>
      <c r="CL92" s="12" t="s">
        <v>117</v>
      </c>
      <c r="CM92" s="12" t="e">
        <v>#N/A</v>
      </c>
    </row>
    <row r="93" spans="1:91" ht="15" hidden="1">
      <c r="A93" s="37" t="str">
        <f t="shared" si="26"/>
        <v/>
      </c>
      <c r="B93" s="38">
        <v>0</v>
      </c>
      <c r="C93" s="38"/>
      <c r="D93" s="59" t="str">
        <f t="shared" si="22"/>
        <v/>
      </c>
      <c r="E93" s="64"/>
      <c r="F93" s="41"/>
      <c r="G93" s="65"/>
      <c r="H93" s="52"/>
      <c r="I93" s="45"/>
      <c r="J93" s="56"/>
      <c r="K93" s="56"/>
      <c r="L93" s="56"/>
      <c r="M93" s="56"/>
      <c r="N93" s="56"/>
      <c r="O93" s="56"/>
      <c r="P93" s="56"/>
      <c r="Q93" s="56"/>
      <c r="R93" s="56"/>
      <c r="S93" s="55"/>
      <c r="T93" s="56"/>
      <c r="U93" s="56"/>
      <c r="V93" s="55"/>
      <c r="W93" s="55"/>
      <c r="X93" s="55"/>
      <c r="Y93" s="55"/>
      <c r="Z93" s="55"/>
      <c r="AA93" s="55"/>
      <c r="AB93" s="55"/>
      <c r="AC93" s="55"/>
      <c r="AD93" s="46" t="s">
        <v>106</v>
      </c>
      <c r="AE93" s="46" t="s">
        <v>106</v>
      </c>
      <c r="AF93" s="46"/>
      <c r="AG93" s="46" t="s">
        <v>106</v>
      </c>
      <c r="AH93" s="46" t="s">
        <v>106</v>
      </c>
      <c r="AI93" s="46" t="s">
        <v>106</v>
      </c>
      <c r="AJ93" s="46" t="s">
        <v>106</v>
      </c>
      <c r="AK93" s="47" t="s">
        <v>106</v>
      </c>
      <c r="AL93" s="47" t="s">
        <v>106</v>
      </c>
      <c r="AM93" s="47" t="s">
        <v>106</v>
      </c>
      <c r="AN93" s="47" t="s">
        <v>106</v>
      </c>
      <c r="AO93" s="47" t="s">
        <v>106</v>
      </c>
      <c r="AP93" s="47" t="s">
        <v>106</v>
      </c>
      <c r="AQ93" s="47" t="s">
        <v>106</v>
      </c>
      <c r="AR93" s="47" t="s">
        <v>106</v>
      </c>
      <c r="AS93" s="47" t="s">
        <v>106</v>
      </c>
      <c r="AT93" s="47" t="s">
        <v>106</v>
      </c>
      <c r="AV93" s="30" t="s">
        <v>473</v>
      </c>
      <c r="AW93" s="30">
        <v>0</v>
      </c>
      <c r="AX93" s="63"/>
      <c r="BG93" s="48" t="str">
        <f t="shared" si="23"/>
        <v/>
      </c>
      <c r="BH93" s="48" t="str">
        <f t="shared" si="24"/>
        <v/>
      </c>
      <c r="BI93" s="49" t="s">
        <v>106</v>
      </c>
      <c r="BJ93" s="50"/>
      <c r="BK93" s="50"/>
      <c r="BM93" s="48" t="str">
        <f t="shared" si="25"/>
        <v/>
      </c>
      <c r="BR93" t="str">
        <f t="shared" si="21"/>
        <v>R1AELGAR UNIT</v>
      </c>
      <c r="BS93" s="11" t="s">
        <v>474</v>
      </c>
      <c r="BT93" s="11" t="s">
        <v>475</v>
      </c>
      <c r="BU93" s="11" t="s">
        <v>474</v>
      </c>
      <c r="BV93" s="11" t="s">
        <v>475</v>
      </c>
      <c r="BW93" s="11" t="s">
        <v>379</v>
      </c>
      <c r="BX93" s="11"/>
      <c r="BZ93" t="s">
        <v>420</v>
      </c>
      <c r="CA93" s="13" t="s">
        <v>476</v>
      </c>
      <c r="CB93" s="12">
        <v>0</v>
      </c>
      <c r="CC93" s="12"/>
      <c r="CD93" s="12" t="s">
        <v>112</v>
      </c>
      <c r="CE93" s="12" t="e">
        <v>#N/A</v>
      </c>
      <c r="CF93" s="12" t="s">
        <v>113</v>
      </c>
      <c r="CG93" s="12" t="e">
        <v>#N/A</v>
      </c>
      <c r="CH93" s="12" t="s">
        <v>114</v>
      </c>
      <c r="CI93" s="12" t="s">
        <v>115</v>
      </c>
      <c r="CJ93" s="12" t="s">
        <v>116</v>
      </c>
      <c r="CK93" s="12"/>
      <c r="CL93" s="12" t="s">
        <v>117</v>
      </c>
      <c r="CM93" s="12" t="e">
        <v>#N/A</v>
      </c>
    </row>
    <row r="94" spans="1:91" ht="12.75" hidden="1" customHeight="1">
      <c r="A94" s="37" t="str">
        <f t="shared" si="26"/>
        <v/>
      </c>
      <c r="B94" s="38">
        <v>0</v>
      </c>
      <c r="C94" s="38"/>
      <c r="D94" s="59" t="str">
        <f t="shared" si="22"/>
        <v/>
      </c>
      <c r="E94" s="64"/>
      <c r="F94" s="41"/>
      <c r="G94" s="65"/>
      <c r="H94" s="52"/>
      <c r="I94" s="45"/>
      <c r="J94" s="56"/>
      <c r="K94" s="56"/>
      <c r="L94" s="56"/>
      <c r="M94" s="56"/>
      <c r="N94" s="56"/>
      <c r="O94" s="56"/>
      <c r="P94" s="56"/>
      <c r="Q94" s="56"/>
      <c r="R94" s="56"/>
      <c r="S94" s="55"/>
      <c r="T94" s="56"/>
      <c r="U94" s="56"/>
      <c r="V94" s="55"/>
      <c r="W94" s="55"/>
      <c r="X94" s="55"/>
      <c r="Y94" s="55"/>
      <c r="Z94" s="55"/>
      <c r="AA94" s="55"/>
      <c r="AB94" s="55"/>
      <c r="AC94" s="55"/>
      <c r="AD94" s="46" t="s">
        <v>106</v>
      </c>
      <c r="AE94" s="46" t="s">
        <v>106</v>
      </c>
      <c r="AF94" s="46"/>
      <c r="AG94" s="46" t="s">
        <v>106</v>
      </c>
      <c r="AH94" s="46" t="s">
        <v>106</v>
      </c>
      <c r="AI94" s="46" t="s">
        <v>106</v>
      </c>
      <c r="AJ94" s="46" t="s">
        <v>106</v>
      </c>
      <c r="AK94" s="47" t="s">
        <v>106</v>
      </c>
      <c r="AL94" s="47" t="s">
        <v>106</v>
      </c>
      <c r="AM94" s="47" t="s">
        <v>106</v>
      </c>
      <c r="AN94" s="47" t="s">
        <v>106</v>
      </c>
      <c r="AO94" s="47" t="s">
        <v>106</v>
      </c>
      <c r="AP94" s="47" t="s">
        <v>106</v>
      </c>
      <c r="AQ94" s="47" t="s">
        <v>106</v>
      </c>
      <c r="AR94" s="47" t="s">
        <v>106</v>
      </c>
      <c r="AS94" s="47" t="s">
        <v>106</v>
      </c>
      <c r="AT94" s="47" t="s">
        <v>106</v>
      </c>
      <c r="AV94" s="30" t="s">
        <v>477</v>
      </c>
      <c r="AW94" s="30">
        <v>0</v>
      </c>
      <c r="AX94" s="63"/>
      <c r="BG94" s="48" t="str">
        <f t="shared" si="23"/>
        <v/>
      </c>
      <c r="BH94" s="48" t="str">
        <f t="shared" si="24"/>
        <v/>
      </c>
      <c r="BI94" s="49" t="s">
        <v>106</v>
      </c>
      <c r="BJ94" s="50"/>
      <c r="BK94" s="50"/>
      <c r="BM94" s="48" t="str">
        <f t="shared" si="25"/>
        <v/>
      </c>
      <c r="BR94" t="str">
        <f t="shared" si="21"/>
        <v>R1AESTATES BUILDING</v>
      </c>
      <c r="BS94" s="11" t="s">
        <v>478</v>
      </c>
      <c r="BT94" s="11" t="s">
        <v>479</v>
      </c>
      <c r="BU94" s="11" t="s">
        <v>478</v>
      </c>
      <c r="BV94" s="11" t="s">
        <v>479</v>
      </c>
      <c r="BW94" s="11" t="s">
        <v>379</v>
      </c>
      <c r="BX94" s="11"/>
      <c r="BZ94" t="s">
        <v>420</v>
      </c>
      <c r="CA94" s="13" t="s">
        <v>480</v>
      </c>
      <c r="CB94" s="12">
        <v>0</v>
      </c>
      <c r="CC94" s="12"/>
      <c r="CD94" s="12" t="s">
        <v>112</v>
      </c>
      <c r="CE94" s="12" t="e">
        <v>#N/A</v>
      </c>
      <c r="CF94" s="12" t="s">
        <v>113</v>
      </c>
      <c r="CG94" s="12" t="e">
        <v>#N/A</v>
      </c>
      <c r="CH94" s="12" t="s">
        <v>114</v>
      </c>
      <c r="CI94" s="12" t="s">
        <v>115</v>
      </c>
      <c r="CJ94" s="12" t="s">
        <v>116</v>
      </c>
      <c r="CK94" s="12"/>
      <c r="CL94" s="12" t="s">
        <v>117</v>
      </c>
      <c r="CM94" s="12" t="e">
        <v>#N/A</v>
      </c>
    </row>
    <row r="95" spans="1:91" ht="15" hidden="1">
      <c r="A95" s="37" t="str">
        <f t="shared" si="26"/>
        <v/>
      </c>
      <c r="B95" s="38">
        <v>0</v>
      </c>
      <c r="C95" s="38"/>
      <c r="D95" s="59" t="str">
        <f t="shared" si="22"/>
        <v/>
      </c>
      <c r="E95" s="64"/>
      <c r="F95" s="41"/>
      <c r="G95" s="65"/>
      <c r="H95" s="52"/>
      <c r="I95" s="45"/>
      <c r="J95" s="56"/>
      <c r="K95" s="56"/>
      <c r="L95" s="56"/>
      <c r="M95" s="56"/>
      <c r="N95" s="56"/>
      <c r="O95" s="56"/>
      <c r="P95" s="56"/>
      <c r="Q95" s="56"/>
      <c r="R95" s="56"/>
      <c r="S95" s="55"/>
      <c r="T95" s="56"/>
      <c r="U95" s="56"/>
      <c r="V95" s="55"/>
      <c r="W95" s="55"/>
      <c r="X95" s="55"/>
      <c r="Y95" s="55"/>
      <c r="Z95" s="55"/>
      <c r="AA95" s="55"/>
      <c r="AB95" s="55"/>
      <c r="AC95" s="55"/>
      <c r="AD95" s="46" t="s">
        <v>106</v>
      </c>
      <c r="AE95" s="46" t="s">
        <v>106</v>
      </c>
      <c r="AF95" s="46"/>
      <c r="AG95" s="46" t="s">
        <v>106</v>
      </c>
      <c r="AH95" s="46" t="s">
        <v>106</v>
      </c>
      <c r="AI95" s="46" t="s">
        <v>106</v>
      </c>
      <c r="AJ95" s="46" t="s">
        <v>106</v>
      </c>
      <c r="AK95" s="47" t="s">
        <v>106</v>
      </c>
      <c r="AL95" s="47" t="s">
        <v>106</v>
      </c>
      <c r="AM95" s="47" t="s">
        <v>106</v>
      </c>
      <c r="AN95" s="47" t="s">
        <v>106</v>
      </c>
      <c r="AO95" s="47" t="s">
        <v>106</v>
      </c>
      <c r="AP95" s="47" t="s">
        <v>106</v>
      </c>
      <c r="AQ95" s="47" t="s">
        <v>106</v>
      </c>
      <c r="AR95" s="47" t="s">
        <v>106</v>
      </c>
      <c r="AS95" s="47" t="s">
        <v>106</v>
      </c>
      <c r="AT95" s="47" t="s">
        <v>106</v>
      </c>
      <c r="AV95" s="1" t="s">
        <v>481</v>
      </c>
      <c r="AW95" s="30">
        <v>0</v>
      </c>
      <c r="AX95" s="63"/>
      <c r="BG95" s="48" t="str">
        <f t="shared" si="23"/>
        <v/>
      </c>
      <c r="BH95" s="48" t="str">
        <f t="shared" si="24"/>
        <v/>
      </c>
      <c r="BI95" s="49" t="s">
        <v>106</v>
      </c>
      <c r="BJ95" s="50"/>
      <c r="BK95" s="50"/>
      <c r="BM95" s="48" t="str">
        <f t="shared" si="25"/>
        <v/>
      </c>
      <c r="BR95" t="str">
        <f t="shared" si="21"/>
        <v>R1AEVESHAM COMMUNITY HOSPITAL</v>
      </c>
      <c r="BS95" s="11" t="s">
        <v>482</v>
      </c>
      <c r="BT95" s="11" t="s">
        <v>483</v>
      </c>
      <c r="BU95" s="11" t="s">
        <v>482</v>
      </c>
      <c r="BV95" s="11" t="s">
        <v>483</v>
      </c>
      <c r="BW95" s="11" t="s">
        <v>379</v>
      </c>
      <c r="BX95" s="11"/>
      <c r="BZ95" t="s">
        <v>420</v>
      </c>
      <c r="CA95" s="13" t="s">
        <v>484</v>
      </c>
      <c r="CB95" s="12">
        <v>0</v>
      </c>
      <c r="CC95" s="12"/>
      <c r="CD95" s="12" t="s">
        <v>112</v>
      </c>
      <c r="CE95" s="12" t="e">
        <v>#N/A</v>
      </c>
      <c r="CF95" s="12" t="s">
        <v>113</v>
      </c>
      <c r="CG95" s="12" t="e">
        <v>#N/A</v>
      </c>
      <c r="CH95" s="12" t="s">
        <v>114</v>
      </c>
      <c r="CI95" s="12" t="s">
        <v>115</v>
      </c>
      <c r="CJ95" s="12" t="s">
        <v>116</v>
      </c>
      <c r="CK95" s="12"/>
      <c r="CL95" s="12" t="s">
        <v>117</v>
      </c>
      <c r="CM95" s="12" t="e">
        <v>#N/A</v>
      </c>
    </row>
    <row r="96" spans="1:91" ht="15" hidden="1">
      <c r="A96" s="37" t="str">
        <f t="shared" si="26"/>
        <v/>
      </c>
      <c r="B96" s="38">
        <v>0</v>
      </c>
      <c r="C96" s="38"/>
      <c r="D96" s="59" t="str">
        <f t="shared" si="22"/>
        <v/>
      </c>
      <c r="E96" s="64"/>
      <c r="F96" s="41"/>
      <c r="G96" s="65"/>
      <c r="H96" s="52"/>
      <c r="I96" s="45"/>
      <c r="J96" s="56"/>
      <c r="K96" s="56"/>
      <c r="L96" s="56"/>
      <c r="M96" s="56"/>
      <c r="N96" s="56"/>
      <c r="O96" s="56"/>
      <c r="P96" s="56"/>
      <c r="Q96" s="56"/>
      <c r="R96" s="56"/>
      <c r="S96" s="55"/>
      <c r="T96" s="56"/>
      <c r="U96" s="56"/>
      <c r="V96" s="55"/>
      <c r="W96" s="55"/>
      <c r="X96" s="55"/>
      <c r="Y96" s="55"/>
      <c r="Z96" s="55"/>
      <c r="AA96" s="55"/>
      <c r="AB96" s="55"/>
      <c r="AC96" s="55"/>
      <c r="AD96" s="46" t="s">
        <v>106</v>
      </c>
      <c r="AE96" s="46" t="s">
        <v>106</v>
      </c>
      <c r="AF96" s="46"/>
      <c r="AG96" s="46" t="s">
        <v>106</v>
      </c>
      <c r="AH96" s="46" t="s">
        <v>106</v>
      </c>
      <c r="AI96" s="46" t="s">
        <v>106</v>
      </c>
      <c r="AJ96" s="46" t="s">
        <v>106</v>
      </c>
      <c r="AK96" s="47" t="s">
        <v>106</v>
      </c>
      <c r="AL96" s="47" t="s">
        <v>106</v>
      </c>
      <c r="AM96" s="47" t="s">
        <v>106</v>
      </c>
      <c r="AN96" s="47" t="s">
        <v>106</v>
      </c>
      <c r="AO96" s="47" t="s">
        <v>106</v>
      </c>
      <c r="AP96" s="47" t="s">
        <v>106</v>
      </c>
      <c r="AQ96" s="47" t="s">
        <v>106</v>
      </c>
      <c r="AR96" s="47" t="s">
        <v>106</v>
      </c>
      <c r="AS96" s="47" t="s">
        <v>106</v>
      </c>
      <c r="AT96" s="47" t="s">
        <v>106</v>
      </c>
      <c r="AV96" s="30"/>
      <c r="AW96" s="30"/>
      <c r="AX96" s="63"/>
      <c r="BG96" s="48" t="str">
        <f t="shared" si="23"/>
        <v/>
      </c>
      <c r="BH96" s="48" t="str">
        <f t="shared" si="24"/>
        <v/>
      </c>
      <c r="BI96" s="49" t="s">
        <v>106</v>
      </c>
      <c r="BJ96" s="50"/>
      <c r="BK96" s="50"/>
      <c r="BM96" s="48" t="str">
        <f t="shared" si="25"/>
        <v/>
      </c>
      <c r="BR96" t="str">
        <f t="shared" si="21"/>
        <v>R1AGOLD HILL CARE HOME</v>
      </c>
      <c r="BS96" s="11" t="s">
        <v>485</v>
      </c>
      <c r="BT96" s="11" t="s">
        <v>486</v>
      </c>
      <c r="BU96" s="11" t="s">
        <v>485</v>
      </c>
      <c r="BV96" s="11" t="s">
        <v>486</v>
      </c>
      <c r="BW96" s="11" t="s">
        <v>379</v>
      </c>
      <c r="BX96" s="11"/>
      <c r="BZ96" t="s">
        <v>420</v>
      </c>
      <c r="CA96" s="13" t="s">
        <v>487</v>
      </c>
      <c r="CB96" s="12">
        <v>0</v>
      </c>
      <c r="CC96" s="12"/>
      <c r="CD96" s="12" t="s">
        <v>112</v>
      </c>
      <c r="CE96" s="12" t="e">
        <v>#N/A</v>
      </c>
      <c r="CF96" s="12" t="s">
        <v>113</v>
      </c>
      <c r="CG96" s="12" t="e">
        <v>#N/A</v>
      </c>
      <c r="CH96" s="12" t="s">
        <v>114</v>
      </c>
      <c r="CI96" s="12" t="s">
        <v>115</v>
      </c>
      <c r="CJ96" s="12" t="s">
        <v>116</v>
      </c>
      <c r="CK96" s="12"/>
      <c r="CL96" s="12" t="s">
        <v>117</v>
      </c>
      <c r="CM96" s="12" t="e">
        <v>#N/A</v>
      </c>
    </row>
    <row r="97" spans="1:91" ht="15" hidden="1">
      <c r="A97" s="37" t="str">
        <f t="shared" si="26"/>
        <v/>
      </c>
      <c r="B97" s="38">
        <v>0</v>
      </c>
      <c r="C97" s="38"/>
      <c r="D97" s="59" t="str">
        <f t="shared" si="22"/>
        <v/>
      </c>
      <c r="E97" s="64"/>
      <c r="F97" s="41"/>
      <c r="G97" s="65"/>
      <c r="H97" s="52"/>
      <c r="I97" s="45"/>
      <c r="J97" s="56"/>
      <c r="K97" s="56"/>
      <c r="L97" s="56"/>
      <c r="M97" s="56"/>
      <c r="N97" s="56"/>
      <c r="O97" s="56"/>
      <c r="P97" s="56"/>
      <c r="Q97" s="56"/>
      <c r="R97" s="56"/>
      <c r="S97" s="55"/>
      <c r="T97" s="56"/>
      <c r="U97" s="56"/>
      <c r="V97" s="55"/>
      <c r="W97" s="55"/>
      <c r="X97" s="55"/>
      <c r="Y97" s="55"/>
      <c r="Z97" s="55"/>
      <c r="AA97" s="55"/>
      <c r="AB97" s="55"/>
      <c r="AC97" s="55"/>
      <c r="AD97" s="46" t="s">
        <v>106</v>
      </c>
      <c r="AE97" s="46" t="s">
        <v>106</v>
      </c>
      <c r="AF97" s="46"/>
      <c r="AG97" s="46" t="s">
        <v>106</v>
      </c>
      <c r="AH97" s="46" t="s">
        <v>106</v>
      </c>
      <c r="AI97" s="46" t="s">
        <v>106</v>
      </c>
      <c r="AJ97" s="46" t="s">
        <v>106</v>
      </c>
      <c r="AK97" s="47" t="s">
        <v>106</v>
      </c>
      <c r="AL97" s="47" t="s">
        <v>106</v>
      </c>
      <c r="AM97" s="47" t="s">
        <v>106</v>
      </c>
      <c r="AN97" s="47" t="s">
        <v>106</v>
      </c>
      <c r="AO97" s="47" t="s">
        <v>106</v>
      </c>
      <c r="AP97" s="47" t="s">
        <v>106</v>
      </c>
      <c r="AQ97" s="47" t="s">
        <v>106</v>
      </c>
      <c r="AR97" s="47" t="s">
        <v>106</v>
      </c>
      <c r="AS97" s="47" t="s">
        <v>106</v>
      </c>
      <c r="AT97" s="47" t="s">
        <v>106</v>
      </c>
      <c r="AV97" s="30"/>
      <c r="AW97" s="30"/>
      <c r="AX97" s="63"/>
      <c r="BG97" s="48" t="str">
        <f t="shared" si="23"/>
        <v/>
      </c>
      <c r="BH97" s="48" t="str">
        <f t="shared" si="24"/>
        <v/>
      </c>
      <c r="BI97" s="49" t="s">
        <v>106</v>
      </c>
      <c r="BJ97" s="50"/>
      <c r="BK97" s="50"/>
      <c r="BM97" s="48" t="str">
        <f t="shared" si="25"/>
        <v/>
      </c>
      <c r="BR97" t="str">
        <f t="shared" si="21"/>
        <v>R1AHASTINGS CARE HOME</v>
      </c>
      <c r="BS97" s="11" t="s">
        <v>488</v>
      </c>
      <c r="BT97" s="11" t="s">
        <v>489</v>
      </c>
      <c r="BU97" s="11" t="s">
        <v>488</v>
      </c>
      <c r="BV97" s="11" t="s">
        <v>489</v>
      </c>
      <c r="BW97" s="11" t="s">
        <v>379</v>
      </c>
      <c r="BX97" s="11"/>
      <c r="BZ97" t="s">
        <v>420</v>
      </c>
      <c r="CA97" s="13" t="s">
        <v>490</v>
      </c>
      <c r="CB97" s="12">
        <v>0</v>
      </c>
      <c r="CC97" s="12"/>
      <c r="CD97" s="12" t="s">
        <v>112</v>
      </c>
      <c r="CE97" s="12" t="e">
        <v>#N/A</v>
      </c>
      <c r="CF97" s="12" t="s">
        <v>113</v>
      </c>
      <c r="CG97" s="12" t="e">
        <v>#N/A</v>
      </c>
      <c r="CH97" s="12" t="s">
        <v>114</v>
      </c>
      <c r="CI97" s="12" t="s">
        <v>115</v>
      </c>
      <c r="CJ97" s="12" t="s">
        <v>116</v>
      </c>
      <c r="CK97" s="12"/>
      <c r="CL97" s="12" t="s">
        <v>117</v>
      </c>
      <c r="CM97" s="12" t="e">
        <v>#N/A</v>
      </c>
    </row>
    <row r="98" spans="1:91" ht="15" hidden="1">
      <c r="A98" s="37" t="str">
        <f t="shared" si="26"/>
        <v/>
      </c>
      <c r="B98" s="38">
        <v>0</v>
      </c>
      <c r="C98" s="38"/>
      <c r="D98" s="59" t="str">
        <f t="shared" si="22"/>
        <v/>
      </c>
      <c r="E98" s="64"/>
      <c r="F98" s="41"/>
      <c r="G98" s="65"/>
      <c r="H98" s="52"/>
      <c r="I98" s="45"/>
      <c r="J98" s="56"/>
      <c r="K98" s="56"/>
      <c r="L98" s="56"/>
      <c r="M98" s="56"/>
      <c r="N98" s="56"/>
      <c r="O98" s="56"/>
      <c r="P98" s="56"/>
      <c r="Q98" s="56"/>
      <c r="R98" s="56"/>
      <c r="S98" s="55"/>
      <c r="T98" s="56"/>
      <c r="U98" s="56"/>
      <c r="V98" s="55"/>
      <c r="W98" s="55"/>
      <c r="X98" s="55"/>
      <c r="Y98" s="55"/>
      <c r="Z98" s="55"/>
      <c r="AA98" s="55"/>
      <c r="AB98" s="55"/>
      <c r="AC98" s="55"/>
      <c r="AD98" s="46" t="s">
        <v>106</v>
      </c>
      <c r="AE98" s="46" t="s">
        <v>106</v>
      </c>
      <c r="AF98" s="46"/>
      <c r="AG98" s="46" t="s">
        <v>106</v>
      </c>
      <c r="AH98" s="46" t="s">
        <v>106</v>
      </c>
      <c r="AI98" s="46" t="s">
        <v>106</v>
      </c>
      <c r="AJ98" s="46" t="s">
        <v>106</v>
      </c>
      <c r="AK98" s="47" t="s">
        <v>106</v>
      </c>
      <c r="AL98" s="47" t="s">
        <v>106</v>
      </c>
      <c r="AM98" s="47" t="s">
        <v>106</v>
      </c>
      <c r="AN98" s="47" t="s">
        <v>106</v>
      </c>
      <c r="AO98" s="47" t="s">
        <v>106</v>
      </c>
      <c r="AP98" s="47" t="s">
        <v>106</v>
      </c>
      <c r="AQ98" s="47" t="s">
        <v>106</v>
      </c>
      <c r="AR98" s="47" t="s">
        <v>106</v>
      </c>
      <c r="AS98" s="47" t="s">
        <v>106</v>
      </c>
      <c r="AT98" s="47" t="s">
        <v>106</v>
      </c>
      <c r="AV98" s="30"/>
      <c r="AW98" s="30"/>
      <c r="AX98" s="63"/>
      <c r="BG98" s="48" t="str">
        <f t="shared" si="23"/>
        <v/>
      </c>
      <c r="BH98" s="48" t="str">
        <f t="shared" si="24"/>
        <v/>
      </c>
      <c r="BI98" s="49" t="s">
        <v>106</v>
      </c>
      <c r="BJ98" s="50"/>
      <c r="BK98" s="50"/>
      <c r="BM98" s="48" t="str">
        <f t="shared" si="25"/>
        <v/>
      </c>
      <c r="BR98" t="str">
        <f t="shared" si="21"/>
        <v>R1AHILL CREST 1</v>
      </c>
      <c r="BS98" s="11" t="s">
        <v>491</v>
      </c>
      <c r="BT98" s="11" t="s">
        <v>492</v>
      </c>
      <c r="BU98" s="11" t="s">
        <v>491</v>
      </c>
      <c r="BV98" s="11" t="s">
        <v>492</v>
      </c>
      <c r="BW98" s="11" t="s">
        <v>379</v>
      </c>
      <c r="BX98" s="11"/>
      <c r="BZ98" t="s">
        <v>420</v>
      </c>
      <c r="CA98" s="13" t="s">
        <v>493</v>
      </c>
      <c r="CB98" s="12">
        <v>0</v>
      </c>
      <c r="CC98" s="12"/>
      <c r="CD98" s="12" t="s">
        <v>112</v>
      </c>
      <c r="CE98" s="12" t="e">
        <v>#N/A</v>
      </c>
      <c r="CF98" s="12" t="s">
        <v>113</v>
      </c>
      <c r="CG98" s="12" t="e">
        <v>#N/A</v>
      </c>
      <c r="CH98" s="12" t="s">
        <v>114</v>
      </c>
      <c r="CI98" s="12" t="s">
        <v>115</v>
      </c>
      <c r="CJ98" s="12" t="s">
        <v>116</v>
      </c>
      <c r="CK98" s="12"/>
      <c r="CL98" s="12" t="s">
        <v>117</v>
      </c>
      <c r="CM98" s="12" t="e">
        <v>#N/A</v>
      </c>
    </row>
    <row r="99" spans="1:91" ht="15" hidden="1">
      <c r="A99" s="37" t="str">
        <f t="shared" si="26"/>
        <v/>
      </c>
      <c r="B99" s="38">
        <v>0</v>
      </c>
      <c r="C99" s="38"/>
      <c r="D99" s="59" t="str">
        <f t="shared" si="22"/>
        <v/>
      </c>
      <c r="E99" s="64"/>
      <c r="F99" s="41"/>
      <c r="G99" s="65"/>
      <c r="H99" s="52"/>
      <c r="I99" s="45"/>
      <c r="J99" s="56"/>
      <c r="K99" s="56"/>
      <c r="L99" s="56"/>
      <c r="M99" s="56"/>
      <c r="N99" s="56"/>
      <c r="O99" s="56"/>
      <c r="P99" s="56"/>
      <c r="Q99" s="56"/>
      <c r="R99" s="56"/>
      <c r="S99" s="55"/>
      <c r="T99" s="56"/>
      <c r="U99" s="56"/>
      <c r="V99" s="55"/>
      <c r="W99" s="55"/>
      <c r="X99" s="55"/>
      <c r="Y99" s="55"/>
      <c r="Z99" s="55"/>
      <c r="AA99" s="55"/>
      <c r="AB99" s="55"/>
      <c r="AC99" s="55"/>
      <c r="AD99" s="46" t="s">
        <v>106</v>
      </c>
      <c r="AE99" s="46" t="s">
        <v>106</v>
      </c>
      <c r="AF99" s="46"/>
      <c r="AG99" s="46" t="s">
        <v>106</v>
      </c>
      <c r="AH99" s="46" t="s">
        <v>106</v>
      </c>
      <c r="AI99" s="46" t="s">
        <v>106</v>
      </c>
      <c r="AJ99" s="46" t="s">
        <v>106</v>
      </c>
      <c r="AK99" s="47" t="s">
        <v>106</v>
      </c>
      <c r="AL99" s="47" t="s">
        <v>106</v>
      </c>
      <c r="AM99" s="47" t="s">
        <v>106</v>
      </c>
      <c r="AN99" s="47" t="s">
        <v>106</v>
      </c>
      <c r="AO99" s="47" t="s">
        <v>106</v>
      </c>
      <c r="AP99" s="47" t="s">
        <v>106</v>
      </c>
      <c r="AQ99" s="47" t="s">
        <v>106</v>
      </c>
      <c r="AR99" s="47" t="s">
        <v>106</v>
      </c>
      <c r="AS99" s="47" t="s">
        <v>106</v>
      </c>
      <c r="AT99" s="47" t="s">
        <v>106</v>
      </c>
      <c r="AW99" s="30"/>
      <c r="AX99" s="63"/>
      <c r="BG99" s="48" t="str">
        <f t="shared" si="23"/>
        <v/>
      </c>
      <c r="BH99" s="48" t="str">
        <f t="shared" si="24"/>
        <v/>
      </c>
      <c r="BI99" s="49" t="s">
        <v>106</v>
      </c>
      <c r="BJ99" s="50"/>
      <c r="BK99" s="50"/>
      <c r="BM99" s="48" t="str">
        <f t="shared" si="25"/>
        <v/>
      </c>
      <c r="BR99" t="str">
        <f t="shared" si="21"/>
        <v>R1AHILL CREST 2</v>
      </c>
      <c r="BS99" s="11" t="s">
        <v>494</v>
      </c>
      <c r="BT99" s="11" t="s">
        <v>495</v>
      </c>
      <c r="BU99" s="11" t="s">
        <v>494</v>
      </c>
      <c r="BV99" s="11" t="s">
        <v>495</v>
      </c>
      <c r="BW99" s="11" t="s">
        <v>379</v>
      </c>
      <c r="BX99" s="11"/>
      <c r="BZ99" t="s">
        <v>420</v>
      </c>
      <c r="CA99" s="13" t="s">
        <v>496</v>
      </c>
      <c r="CB99" s="12">
        <v>0</v>
      </c>
      <c r="CC99" s="12"/>
      <c r="CD99" s="12" t="s">
        <v>112</v>
      </c>
      <c r="CE99" s="12" t="e">
        <v>#N/A</v>
      </c>
      <c r="CF99" s="12" t="s">
        <v>113</v>
      </c>
      <c r="CG99" s="12" t="e">
        <v>#N/A</v>
      </c>
      <c r="CH99" s="12" t="s">
        <v>114</v>
      </c>
      <c r="CI99" s="12" t="s">
        <v>115</v>
      </c>
      <c r="CJ99" s="12" t="s">
        <v>116</v>
      </c>
      <c r="CK99" s="12"/>
      <c r="CL99" s="12" t="s">
        <v>117</v>
      </c>
      <c r="CM99" s="12" t="e">
        <v>#N/A</v>
      </c>
    </row>
    <row r="100" spans="1:91" ht="15" hidden="1">
      <c r="A100" s="37" t="str">
        <f t="shared" si="26"/>
        <v/>
      </c>
      <c r="B100" s="38">
        <v>0</v>
      </c>
      <c r="C100" s="38"/>
      <c r="D100" s="59" t="str">
        <f t="shared" si="22"/>
        <v/>
      </c>
      <c r="E100" s="64"/>
      <c r="F100" s="41"/>
      <c r="G100" s="65"/>
      <c r="H100" s="52"/>
      <c r="I100" s="45"/>
      <c r="J100" s="56"/>
      <c r="K100" s="56"/>
      <c r="L100" s="56"/>
      <c r="M100" s="56"/>
      <c r="N100" s="56"/>
      <c r="O100" s="56"/>
      <c r="P100" s="56"/>
      <c r="Q100" s="56"/>
      <c r="R100" s="56"/>
      <c r="S100" s="55"/>
      <c r="T100" s="56"/>
      <c r="U100" s="56"/>
      <c r="V100" s="55"/>
      <c r="W100" s="55"/>
      <c r="X100" s="55"/>
      <c r="Y100" s="55"/>
      <c r="Z100" s="55"/>
      <c r="AA100" s="55"/>
      <c r="AB100" s="55"/>
      <c r="AC100" s="55"/>
      <c r="AD100" s="46" t="s">
        <v>106</v>
      </c>
      <c r="AE100" s="46" t="s">
        <v>106</v>
      </c>
      <c r="AF100" s="46"/>
      <c r="AG100" s="46" t="s">
        <v>106</v>
      </c>
      <c r="AH100" s="46" t="s">
        <v>106</v>
      </c>
      <c r="AI100" s="46" t="s">
        <v>106</v>
      </c>
      <c r="AJ100" s="46" t="s">
        <v>106</v>
      </c>
      <c r="AK100" s="47" t="s">
        <v>106</v>
      </c>
      <c r="AL100" s="47" t="s">
        <v>106</v>
      </c>
      <c r="AM100" s="47" t="s">
        <v>106</v>
      </c>
      <c r="AN100" s="47" t="s">
        <v>106</v>
      </c>
      <c r="AO100" s="47" t="s">
        <v>106</v>
      </c>
      <c r="AP100" s="47" t="s">
        <v>106</v>
      </c>
      <c r="AQ100" s="47" t="s">
        <v>106</v>
      </c>
      <c r="AR100" s="47" t="s">
        <v>106</v>
      </c>
      <c r="AS100" s="47" t="s">
        <v>106</v>
      </c>
      <c r="AT100" s="47" t="s">
        <v>106</v>
      </c>
      <c r="AW100" s="30"/>
      <c r="AX100" s="63"/>
      <c r="BG100" s="48" t="str">
        <f t="shared" si="23"/>
        <v/>
      </c>
      <c r="BH100" s="48" t="str">
        <f t="shared" si="24"/>
        <v/>
      </c>
      <c r="BI100" s="49" t="s">
        <v>106</v>
      </c>
      <c r="BJ100" s="50"/>
      <c r="BK100" s="50"/>
      <c r="BM100" s="48" t="str">
        <f t="shared" si="25"/>
        <v/>
      </c>
      <c r="BR100" t="str">
        <f t="shared" si="21"/>
        <v>R1AHILL CREST MENTAL HEALTH UNIT</v>
      </c>
      <c r="BS100" s="11" t="s">
        <v>497</v>
      </c>
      <c r="BT100" s="11" t="s">
        <v>498</v>
      </c>
      <c r="BU100" s="11" t="s">
        <v>497</v>
      </c>
      <c r="BV100" s="11" t="s">
        <v>498</v>
      </c>
      <c r="BW100" s="11" t="s">
        <v>379</v>
      </c>
      <c r="BX100" s="11"/>
      <c r="BZ100" t="s">
        <v>420</v>
      </c>
      <c r="CA100" s="13" t="s">
        <v>499</v>
      </c>
      <c r="CB100" s="12">
        <v>0</v>
      </c>
      <c r="CC100" s="12"/>
      <c r="CD100" s="12" t="s">
        <v>112</v>
      </c>
      <c r="CE100" s="12" t="e">
        <v>#N/A</v>
      </c>
      <c r="CF100" s="12" t="s">
        <v>113</v>
      </c>
      <c r="CG100" s="12" t="e">
        <v>#N/A</v>
      </c>
      <c r="CH100" s="12" t="s">
        <v>114</v>
      </c>
      <c r="CI100" s="12" t="s">
        <v>115</v>
      </c>
      <c r="CJ100" s="12" t="s">
        <v>116</v>
      </c>
      <c r="CK100" s="12"/>
      <c r="CL100" s="12" t="s">
        <v>117</v>
      </c>
      <c r="CM100" s="12" t="e">
        <v>#N/A</v>
      </c>
    </row>
    <row r="101" spans="1:91" ht="15" hidden="1">
      <c r="A101" s="37" t="str">
        <f t="shared" si="26"/>
        <v/>
      </c>
      <c r="B101" s="38">
        <v>0</v>
      </c>
      <c r="C101" s="38"/>
      <c r="D101" s="59" t="str">
        <f t="shared" si="22"/>
        <v/>
      </c>
      <c r="E101" s="64"/>
      <c r="F101" s="41"/>
      <c r="G101" s="65"/>
      <c r="H101" s="52"/>
      <c r="I101" s="45"/>
      <c r="J101" s="56"/>
      <c r="K101" s="56"/>
      <c r="L101" s="56"/>
      <c r="M101" s="56"/>
      <c r="N101" s="56"/>
      <c r="O101" s="56"/>
      <c r="P101" s="56"/>
      <c r="Q101" s="56"/>
      <c r="R101" s="56"/>
      <c r="S101" s="55"/>
      <c r="T101" s="56"/>
      <c r="U101" s="56"/>
      <c r="V101" s="55"/>
      <c r="W101" s="55"/>
      <c r="X101" s="55"/>
      <c r="Y101" s="55"/>
      <c r="Z101" s="55"/>
      <c r="AA101" s="55"/>
      <c r="AB101" s="55"/>
      <c r="AC101" s="55"/>
      <c r="AD101" s="46" t="s">
        <v>106</v>
      </c>
      <c r="AE101" s="46" t="s">
        <v>106</v>
      </c>
      <c r="AF101" s="46"/>
      <c r="AG101" s="46" t="s">
        <v>106</v>
      </c>
      <c r="AH101" s="46" t="s">
        <v>106</v>
      </c>
      <c r="AI101" s="46" t="s">
        <v>106</v>
      </c>
      <c r="AJ101" s="46" t="s">
        <v>106</v>
      </c>
      <c r="AK101" s="47" t="s">
        <v>106</v>
      </c>
      <c r="AL101" s="47" t="s">
        <v>106</v>
      </c>
      <c r="AM101" s="47" t="s">
        <v>106</v>
      </c>
      <c r="AN101" s="47" t="s">
        <v>106</v>
      </c>
      <c r="AO101" s="47" t="s">
        <v>106</v>
      </c>
      <c r="AP101" s="47" t="s">
        <v>106</v>
      </c>
      <c r="AQ101" s="47" t="s">
        <v>106</v>
      </c>
      <c r="AR101" s="47" t="s">
        <v>106</v>
      </c>
      <c r="AS101" s="47" t="s">
        <v>106</v>
      </c>
      <c r="AT101" s="47" t="s">
        <v>106</v>
      </c>
      <c r="AW101" s="30"/>
      <c r="AX101" s="63"/>
      <c r="BG101" s="48" t="str">
        <f t="shared" si="23"/>
        <v/>
      </c>
      <c r="BH101" s="48" t="str">
        <f t="shared" si="24"/>
        <v/>
      </c>
      <c r="BI101" s="49" t="s">
        <v>106</v>
      </c>
      <c r="BJ101" s="50"/>
      <c r="BK101" s="50"/>
      <c r="BM101" s="48" t="str">
        <f t="shared" si="25"/>
        <v/>
      </c>
      <c r="BR101" t="str">
        <f t="shared" si="21"/>
        <v>R1AHOME FARM TRUST</v>
      </c>
      <c r="BS101" s="11" t="s">
        <v>500</v>
      </c>
      <c r="BT101" s="11" t="s">
        <v>501</v>
      </c>
      <c r="BU101" s="11" t="s">
        <v>500</v>
      </c>
      <c r="BV101" s="11" t="s">
        <v>501</v>
      </c>
      <c r="BW101" s="11" t="s">
        <v>379</v>
      </c>
      <c r="BX101" s="11"/>
      <c r="BZ101" t="s">
        <v>502</v>
      </c>
      <c r="CA101" s="13" t="s">
        <v>503</v>
      </c>
      <c r="CB101" s="12">
        <v>0</v>
      </c>
      <c r="CC101" s="12"/>
      <c r="CD101" s="12" t="s">
        <v>112</v>
      </c>
      <c r="CE101" s="12" t="e">
        <v>#N/A</v>
      </c>
      <c r="CF101" s="12" t="s">
        <v>113</v>
      </c>
      <c r="CG101" s="12" t="e">
        <v>#N/A</v>
      </c>
      <c r="CH101" s="12" t="s">
        <v>114</v>
      </c>
      <c r="CI101" s="12" t="s">
        <v>115</v>
      </c>
      <c r="CJ101" s="12" t="s">
        <v>116</v>
      </c>
      <c r="CK101" s="12"/>
      <c r="CL101" s="12" t="s">
        <v>117</v>
      </c>
      <c r="CM101" s="12" t="e">
        <v>#N/A</v>
      </c>
    </row>
    <row r="102" spans="1:91" ht="15" hidden="1">
      <c r="A102" s="37" t="str">
        <f t="shared" si="26"/>
        <v/>
      </c>
      <c r="B102" s="38">
        <v>0</v>
      </c>
      <c r="C102" s="38"/>
      <c r="D102" s="59" t="str">
        <f t="shared" si="22"/>
        <v/>
      </c>
      <c r="E102" s="64"/>
      <c r="F102" s="41"/>
      <c r="G102" s="65"/>
      <c r="H102" s="52"/>
      <c r="I102" s="45"/>
      <c r="J102" s="56"/>
      <c r="K102" s="56"/>
      <c r="L102" s="56"/>
      <c r="M102" s="56"/>
      <c r="N102" s="56"/>
      <c r="O102" s="56"/>
      <c r="P102" s="56"/>
      <c r="Q102" s="56"/>
      <c r="R102" s="56"/>
      <c r="S102" s="55"/>
      <c r="T102" s="56"/>
      <c r="U102" s="56"/>
      <c r="V102" s="55"/>
      <c r="W102" s="55"/>
      <c r="X102" s="55"/>
      <c r="Y102" s="55"/>
      <c r="Z102" s="55"/>
      <c r="AA102" s="55"/>
      <c r="AB102" s="55"/>
      <c r="AC102" s="55"/>
      <c r="AD102" s="46" t="s">
        <v>106</v>
      </c>
      <c r="AE102" s="46" t="s">
        <v>106</v>
      </c>
      <c r="AF102" s="46"/>
      <c r="AG102" s="46" t="s">
        <v>106</v>
      </c>
      <c r="AH102" s="46" t="s">
        <v>106</v>
      </c>
      <c r="AI102" s="46" t="s">
        <v>106</v>
      </c>
      <c r="AJ102" s="46" t="s">
        <v>106</v>
      </c>
      <c r="AK102" s="47" t="s">
        <v>106</v>
      </c>
      <c r="AL102" s="47" t="s">
        <v>106</v>
      </c>
      <c r="AM102" s="47" t="s">
        <v>106</v>
      </c>
      <c r="AN102" s="47" t="s">
        <v>106</v>
      </c>
      <c r="AO102" s="47" t="s">
        <v>106</v>
      </c>
      <c r="AP102" s="47" t="s">
        <v>106</v>
      </c>
      <c r="AQ102" s="47" t="s">
        <v>106</v>
      </c>
      <c r="AR102" s="47" t="s">
        <v>106</v>
      </c>
      <c r="AS102" s="47" t="s">
        <v>106</v>
      </c>
      <c r="AT102" s="47" t="s">
        <v>106</v>
      </c>
      <c r="AW102" s="30"/>
      <c r="AX102" s="63"/>
      <c r="BG102" s="48" t="str">
        <f t="shared" si="23"/>
        <v/>
      </c>
      <c r="BH102" s="48" t="str">
        <f t="shared" si="24"/>
        <v/>
      </c>
      <c r="BI102" s="49" t="s">
        <v>106</v>
      </c>
      <c r="BJ102" s="50"/>
      <c r="BK102" s="50"/>
      <c r="BM102" s="48" t="str">
        <f t="shared" si="25"/>
        <v/>
      </c>
      <c r="BR102" t="str">
        <f t="shared" si="21"/>
        <v>R1AHOME TREATMENT 1</v>
      </c>
      <c r="BS102" s="11" t="s">
        <v>504</v>
      </c>
      <c r="BT102" s="11" t="s">
        <v>505</v>
      </c>
      <c r="BU102" s="11" t="s">
        <v>504</v>
      </c>
      <c r="BV102" s="11" t="s">
        <v>505</v>
      </c>
      <c r="BW102" s="11" t="s">
        <v>379</v>
      </c>
      <c r="BX102" s="11"/>
      <c r="BZ102" t="s">
        <v>502</v>
      </c>
      <c r="CA102" s="13" t="s">
        <v>506</v>
      </c>
      <c r="CB102" s="12">
        <v>0</v>
      </c>
      <c r="CC102" s="12"/>
      <c r="CD102" s="12" t="s">
        <v>112</v>
      </c>
      <c r="CE102" s="12" t="e">
        <v>#N/A</v>
      </c>
      <c r="CF102" s="12" t="s">
        <v>113</v>
      </c>
      <c r="CG102" s="12" t="e">
        <v>#N/A</v>
      </c>
      <c r="CH102" s="12" t="s">
        <v>114</v>
      </c>
      <c r="CI102" s="12" t="s">
        <v>115</v>
      </c>
      <c r="CJ102" s="12" t="s">
        <v>116</v>
      </c>
      <c r="CK102" s="12"/>
      <c r="CL102" s="12" t="s">
        <v>117</v>
      </c>
      <c r="CM102" s="12" t="e">
        <v>#N/A</v>
      </c>
    </row>
    <row r="103" spans="1:91" ht="15" hidden="1">
      <c r="A103" s="37" t="str">
        <f t="shared" si="26"/>
        <v/>
      </c>
      <c r="B103" s="38">
        <v>0</v>
      </c>
      <c r="C103" s="38"/>
      <c r="D103" s="59" t="str">
        <f t="shared" si="22"/>
        <v/>
      </c>
      <c r="E103" s="64"/>
      <c r="F103" s="41"/>
      <c r="G103" s="65"/>
      <c r="H103" s="52"/>
      <c r="I103" s="45"/>
      <c r="J103" s="56"/>
      <c r="K103" s="56"/>
      <c r="L103" s="56"/>
      <c r="M103" s="56"/>
      <c r="N103" s="56"/>
      <c r="O103" s="56"/>
      <c r="P103" s="56"/>
      <c r="Q103" s="56"/>
      <c r="R103" s="56"/>
      <c r="S103" s="55"/>
      <c r="T103" s="56"/>
      <c r="U103" s="56"/>
      <c r="V103" s="55"/>
      <c r="W103" s="55"/>
      <c r="X103" s="55"/>
      <c r="Y103" s="55"/>
      <c r="Z103" s="55"/>
      <c r="AA103" s="55"/>
      <c r="AB103" s="55"/>
      <c r="AC103" s="55"/>
      <c r="AD103" s="46" t="s">
        <v>106</v>
      </c>
      <c r="AE103" s="46" t="s">
        <v>106</v>
      </c>
      <c r="AF103" s="46"/>
      <c r="AG103" s="46" t="s">
        <v>106</v>
      </c>
      <c r="AH103" s="46" t="s">
        <v>106</v>
      </c>
      <c r="AI103" s="46" t="s">
        <v>106</v>
      </c>
      <c r="AJ103" s="46" t="s">
        <v>106</v>
      </c>
      <c r="AK103" s="47" t="s">
        <v>106</v>
      </c>
      <c r="AL103" s="47" t="s">
        <v>106</v>
      </c>
      <c r="AM103" s="47" t="s">
        <v>106</v>
      </c>
      <c r="AN103" s="47" t="s">
        <v>106</v>
      </c>
      <c r="AO103" s="47" t="s">
        <v>106</v>
      </c>
      <c r="AP103" s="47" t="s">
        <v>106</v>
      </c>
      <c r="AQ103" s="47" t="s">
        <v>106</v>
      </c>
      <c r="AR103" s="47" t="s">
        <v>106</v>
      </c>
      <c r="AS103" s="47" t="s">
        <v>106</v>
      </c>
      <c r="AT103" s="47" t="s">
        <v>106</v>
      </c>
      <c r="AW103" s="30"/>
      <c r="AX103" s="63"/>
      <c r="BG103" s="48" t="str">
        <f t="shared" si="23"/>
        <v/>
      </c>
      <c r="BH103" s="48" t="str">
        <f t="shared" si="24"/>
        <v/>
      </c>
      <c r="BI103" s="49" t="s">
        <v>106</v>
      </c>
      <c r="BJ103" s="50"/>
      <c r="BK103" s="50"/>
      <c r="BM103" s="48" t="str">
        <f t="shared" si="25"/>
        <v/>
      </c>
      <c r="BR103" t="str">
        <f t="shared" si="21"/>
        <v>R1AHOME TREATMENT 2</v>
      </c>
      <c r="BS103" s="11" t="s">
        <v>507</v>
      </c>
      <c r="BT103" s="11" t="s">
        <v>508</v>
      </c>
      <c r="BU103" s="11" t="s">
        <v>507</v>
      </c>
      <c r="BV103" s="11" t="s">
        <v>508</v>
      </c>
      <c r="BW103" s="11" t="s">
        <v>379</v>
      </c>
      <c r="BX103" s="11"/>
      <c r="BZ103" t="s">
        <v>502</v>
      </c>
      <c r="CA103" s="13" t="s">
        <v>509</v>
      </c>
      <c r="CB103" s="12">
        <v>0</v>
      </c>
      <c r="CC103" s="12"/>
      <c r="CD103" s="12" t="s">
        <v>112</v>
      </c>
      <c r="CE103" s="12" t="e">
        <v>#N/A</v>
      </c>
      <c r="CF103" s="12" t="s">
        <v>113</v>
      </c>
      <c r="CG103" s="12" t="e">
        <v>#N/A</v>
      </c>
      <c r="CH103" s="12" t="s">
        <v>114</v>
      </c>
      <c r="CI103" s="12" t="s">
        <v>115</v>
      </c>
      <c r="CJ103" s="12" t="s">
        <v>116</v>
      </c>
      <c r="CK103" s="12"/>
      <c r="CL103" s="12" t="s">
        <v>117</v>
      </c>
      <c r="CM103" s="12" t="e">
        <v>#N/A</v>
      </c>
    </row>
    <row r="104" spans="1:91" ht="14.25" hidden="1" customHeight="1">
      <c r="A104" s="37" t="str">
        <f t="shared" si="26"/>
        <v/>
      </c>
      <c r="B104" s="38">
        <v>0</v>
      </c>
      <c r="C104" s="38"/>
      <c r="D104" s="59" t="str">
        <f t="shared" si="22"/>
        <v/>
      </c>
      <c r="E104" s="64"/>
      <c r="F104" s="41"/>
      <c r="G104" s="65"/>
      <c r="H104" s="52"/>
      <c r="I104" s="45"/>
      <c r="J104" s="56"/>
      <c r="K104" s="56"/>
      <c r="L104" s="56"/>
      <c r="M104" s="56"/>
      <c r="N104" s="56"/>
      <c r="O104" s="56"/>
      <c r="P104" s="56"/>
      <c r="Q104" s="56"/>
      <c r="R104" s="56"/>
      <c r="S104" s="55"/>
      <c r="T104" s="56"/>
      <c r="U104" s="56"/>
      <c r="V104" s="55"/>
      <c r="W104" s="55"/>
      <c r="X104" s="55"/>
      <c r="Y104" s="55"/>
      <c r="Z104" s="55"/>
      <c r="AA104" s="55"/>
      <c r="AB104" s="55"/>
      <c r="AC104" s="55"/>
      <c r="AD104" s="46" t="s">
        <v>106</v>
      </c>
      <c r="AE104" s="46" t="s">
        <v>106</v>
      </c>
      <c r="AF104" s="46"/>
      <c r="AG104" s="46" t="s">
        <v>106</v>
      </c>
      <c r="AH104" s="46" t="s">
        <v>106</v>
      </c>
      <c r="AI104" s="46" t="s">
        <v>106</v>
      </c>
      <c r="AJ104" s="46" t="s">
        <v>106</v>
      </c>
      <c r="AK104" s="47" t="s">
        <v>106</v>
      </c>
      <c r="AL104" s="47" t="s">
        <v>106</v>
      </c>
      <c r="AM104" s="47" t="s">
        <v>106</v>
      </c>
      <c r="AN104" s="47" t="s">
        <v>106</v>
      </c>
      <c r="AO104" s="47" t="s">
        <v>106</v>
      </c>
      <c r="AP104" s="47" t="s">
        <v>106</v>
      </c>
      <c r="AQ104" s="47" t="s">
        <v>106</v>
      </c>
      <c r="AR104" s="47" t="s">
        <v>106</v>
      </c>
      <c r="AS104" s="47" t="s">
        <v>106</v>
      </c>
      <c r="AT104" s="47" t="s">
        <v>106</v>
      </c>
      <c r="AX104" s="63"/>
      <c r="BG104" s="48" t="str">
        <f t="shared" si="23"/>
        <v/>
      </c>
      <c r="BH104" s="48" t="str">
        <f t="shared" si="24"/>
        <v/>
      </c>
      <c r="BI104" s="49" t="s">
        <v>106</v>
      </c>
      <c r="BJ104" s="50"/>
      <c r="BK104" s="50"/>
      <c r="BM104" s="48" t="str">
        <f t="shared" si="25"/>
        <v/>
      </c>
      <c r="BR104" t="str">
        <f t="shared" si="21"/>
        <v>R1AHOMEWARD BOUND UNIT</v>
      </c>
      <c r="BS104" s="11" t="s">
        <v>510</v>
      </c>
      <c r="BT104" s="11" t="s">
        <v>511</v>
      </c>
      <c r="BU104" s="11" t="s">
        <v>510</v>
      </c>
      <c r="BV104" s="11" t="s">
        <v>511</v>
      </c>
      <c r="BW104" s="11" t="s">
        <v>379</v>
      </c>
      <c r="BX104" s="11"/>
      <c r="BZ104" t="s">
        <v>502</v>
      </c>
      <c r="CA104" s="13" t="s">
        <v>512</v>
      </c>
      <c r="CB104" s="12">
        <v>0</v>
      </c>
      <c r="CC104" s="12"/>
      <c r="CD104" s="12" t="s">
        <v>112</v>
      </c>
      <c r="CE104" s="12" t="e">
        <v>#N/A</v>
      </c>
      <c r="CF104" s="12" t="s">
        <v>113</v>
      </c>
      <c r="CG104" s="12" t="e">
        <v>#N/A</v>
      </c>
      <c r="CH104" s="12" t="s">
        <v>114</v>
      </c>
      <c r="CI104" s="12" t="s">
        <v>115</v>
      </c>
      <c r="CJ104" s="12" t="s">
        <v>116</v>
      </c>
      <c r="CK104" s="12"/>
      <c r="CL104" s="12" t="s">
        <v>117</v>
      </c>
      <c r="CM104" s="12" t="e">
        <v>#N/A</v>
      </c>
    </row>
    <row r="105" spans="1:91" ht="15" hidden="1">
      <c r="A105" s="37" t="str">
        <f t="shared" si="26"/>
        <v/>
      </c>
      <c r="B105" s="38">
        <v>0</v>
      </c>
      <c r="C105" s="38"/>
      <c r="D105" s="59" t="str">
        <f t="shared" si="22"/>
        <v/>
      </c>
      <c r="E105" s="64"/>
      <c r="F105" s="41"/>
      <c r="G105" s="65"/>
      <c r="H105" s="52"/>
      <c r="I105" s="45"/>
      <c r="J105" s="56"/>
      <c r="K105" s="56"/>
      <c r="L105" s="56"/>
      <c r="M105" s="56"/>
      <c r="N105" s="56"/>
      <c r="O105" s="56"/>
      <c r="P105" s="56"/>
      <c r="Q105" s="56"/>
      <c r="R105" s="56"/>
      <c r="S105" s="55"/>
      <c r="T105" s="56"/>
      <c r="U105" s="56"/>
      <c r="V105" s="55"/>
      <c r="W105" s="55"/>
      <c r="X105" s="55"/>
      <c r="Y105" s="55"/>
      <c r="Z105" s="55"/>
      <c r="AA105" s="55"/>
      <c r="AB105" s="55"/>
      <c r="AC105" s="55"/>
      <c r="AD105" s="46" t="s">
        <v>106</v>
      </c>
      <c r="AE105" s="46" t="s">
        <v>106</v>
      </c>
      <c r="AF105" s="46"/>
      <c r="AG105" s="46" t="s">
        <v>106</v>
      </c>
      <c r="AH105" s="46" t="s">
        <v>106</v>
      </c>
      <c r="AI105" s="46" t="s">
        <v>106</v>
      </c>
      <c r="AJ105" s="46" t="s">
        <v>106</v>
      </c>
      <c r="AK105" s="47" t="s">
        <v>106</v>
      </c>
      <c r="AL105" s="47" t="s">
        <v>106</v>
      </c>
      <c r="AM105" s="47" t="s">
        <v>106</v>
      </c>
      <c r="AN105" s="47" t="s">
        <v>106</v>
      </c>
      <c r="AO105" s="47" t="s">
        <v>106</v>
      </c>
      <c r="AP105" s="47" t="s">
        <v>106</v>
      </c>
      <c r="AQ105" s="47" t="s">
        <v>106</v>
      </c>
      <c r="AR105" s="47" t="s">
        <v>106</v>
      </c>
      <c r="AS105" s="47" t="s">
        <v>106</v>
      </c>
      <c r="AT105" s="47" t="s">
        <v>106</v>
      </c>
      <c r="BG105" s="48" t="str">
        <f t="shared" si="23"/>
        <v/>
      </c>
      <c r="BH105" s="48" t="str">
        <f t="shared" si="24"/>
        <v/>
      </c>
      <c r="BI105" s="49" t="s">
        <v>106</v>
      </c>
      <c r="BJ105" s="50"/>
      <c r="BK105" s="50"/>
      <c r="BM105" s="48" t="str">
        <f t="shared" si="25"/>
        <v/>
      </c>
      <c r="BR105" t="str">
        <f t="shared" si="21"/>
        <v>R1AKEITH WINTER CLOSE MENTAL HEALTH UNIT</v>
      </c>
      <c r="BS105" t="s">
        <v>513</v>
      </c>
      <c r="BT105" t="s">
        <v>514</v>
      </c>
      <c r="BU105" t="s">
        <v>513</v>
      </c>
      <c r="BV105" t="s">
        <v>514</v>
      </c>
      <c r="BW105" s="11" t="s">
        <v>379</v>
      </c>
      <c r="BX105" s="11"/>
      <c r="BZ105" t="s">
        <v>502</v>
      </c>
      <c r="CA105" s="13" t="s">
        <v>515</v>
      </c>
      <c r="CB105" s="12">
        <v>0</v>
      </c>
      <c r="CC105" s="12"/>
      <c r="CD105" s="12" t="s">
        <v>112</v>
      </c>
      <c r="CE105" s="12" t="e">
        <v>#N/A</v>
      </c>
      <c r="CF105" s="12" t="s">
        <v>113</v>
      </c>
      <c r="CG105" s="12" t="e">
        <v>#N/A</v>
      </c>
      <c r="CH105" s="12" t="s">
        <v>114</v>
      </c>
      <c r="CI105" s="12" t="s">
        <v>115</v>
      </c>
      <c r="CJ105" s="12" t="s">
        <v>116</v>
      </c>
      <c r="CK105" s="12"/>
      <c r="CL105" s="12" t="s">
        <v>117</v>
      </c>
      <c r="CM105" s="12" t="e">
        <v>#N/A</v>
      </c>
    </row>
    <row r="106" spans="1:91" ht="15" hidden="1">
      <c r="A106" s="37" t="str">
        <f t="shared" si="26"/>
        <v/>
      </c>
      <c r="B106" s="38">
        <v>0</v>
      </c>
      <c r="C106" s="38"/>
      <c r="D106" s="59" t="str">
        <f t="shared" si="22"/>
        <v/>
      </c>
      <c r="E106" s="64"/>
      <c r="F106" s="41"/>
      <c r="G106" s="65"/>
      <c r="H106" s="52"/>
      <c r="I106" s="45"/>
      <c r="J106" s="56"/>
      <c r="K106" s="56"/>
      <c r="L106" s="56"/>
      <c r="M106" s="56"/>
      <c r="N106" s="56"/>
      <c r="O106" s="56"/>
      <c r="P106" s="56"/>
      <c r="Q106" s="56"/>
      <c r="R106" s="56"/>
      <c r="S106" s="55"/>
      <c r="T106" s="56"/>
      <c r="U106" s="56"/>
      <c r="V106" s="55"/>
      <c r="W106" s="55"/>
      <c r="X106" s="55"/>
      <c r="Y106" s="55"/>
      <c r="Z106" s="55"/>
      <c r="AA106" s="55"/>
      <c r="AB106" s="55"/>
      <c r="AC106" s="55"/>
      <c r="AD106" s="46" t="s">
        <v>106</v>
      </c>
      <c r="AE106" s="46" t="s">
        <v>106</v>
      </c>
      <c r="AF106" s="46"/>
      <c r="AG106" s="46" t="s">
        <v>106</v>
      </c>
      <c r="AH106" s="46" t="s">
        <v>106</v>
      </c>
      <c r="AI106" s="46" t="s">
        <v>106</v>
      </c>
      <c r="AJ106" s="46" t="s">
        <v>106</v>
      </c>
      <c r="AK106" s="47" t="s">
        <v>106</v>
      </c>
      <c r="AL106" s="47" t="s">
        <v>106</v>
      </c>
      <c r="AM106" s="47" t="s">
        <v>106</v>
      </c>
      <c r="AN106" s="47" t="s">
        <v>106</v>
      </c>
      <c r="AO106" s="47" t="s">
        <v>106</v>
      </c>
      <c r="AP106" s="47" t="s">
        <v>106</v>
      </c>
      <c r="AQ106" s="47" t="s">
        <v>106</v>
      </c>
      <c r="AR106" s="47" t="s">
        <v>106</v>
      </c>
      <c r="AS106" s="47" t="s">
        <v>106</v>
      </c>
      <c r="AT106" s="47" t="s">
        <v>106</v>
      </c>
      <c r="BG106" s="48" t="str">
        <f t="shared" si="23"/>
        <v/>
      </c>
      <c r="BH106" s="48" t="str">
        <f t="shared" si="24"/>
        <v/>
      </c>
      <c r="BI106" s="49" t="s">
        <v>106</v>
      </c>
      <c r="BJ106" s="50"/>
      <c r="BK106" s="50"/>
      <c r="BM106" s="48" t="str">
        <f t="shared" si="25"/>
        <v/>
      </c>
      <c r="BR106" t="str">
        <f t="shared" si="21"/>
        <v>R1AKEMPSEY PARISH HALL</v>
      </c>
      <c r="BS106" s="11" t="s">
        <v>516</v>
      </c>
      <c r="BT106" s="11" t="s">
        <v>517</v>
      </c>
      <c r="BU106" s="11" t="s">
        <v>516</v>
      </c>
      <c r="BV106" s="11" t="s">
        <v>517</v>
      </c>
      <c r="BW106" s="11" t="s">
        <v>379</v>
      </c>
      <c r="BX106" s="11"/>
      <c r="BZ106" t="s">
        <v>502</v>
      </c>
      <c r="CA106" s="13" t="s">
        <v>518</v>
      </c>
      <c r="CB106" s="12">
        <v>0</v>
      </c>
      <c r="CC106" s="12"/>
      <c r="CD106" s="12" t="s">
        <v>112</v>
      </c>
      <c r="CE106" s="12" t="e">
        <v>#N/A</v>
      </c>
      <c r="CF106" s="12" t="s">
        <v>113</v>
      </c>
      <c r="CG106" s="12" t="e">
        <v>#N/A</v>
      </c>
      <c r="CH106" s="12" t="s">
        <v>114</v>
      </c>
      <c r="CI106" s="12" t="s">
        <v>115</v>
      </c>
      <c r="CJ106" s="12" t="s">
        <v>116</v>
      </c>
      <c r="CK106" s="12"/>
      <c r="CL106" s="12" t="s">
        <v>117</v>
      </c>
      <c r="CM106" s="12" t="e">
        <v>#N/A</v>
      </c>
    </row>
    <row r="107" spans="1:91" ht="15" hidden="1">
      <c r="A107" s="37" t="str">
        <f t="shared" si="26"/>
        <v/>
      </c>
      <c r="B107" s="38">
        <v>0</v>
      </c>
      <c r="C107" s="38"/>
      <c r="D107" s="59" t="str">
        <f t="shared" si="22"/>
        <v/>
      </c>
      <c r="E107" s="64"/>
      <c r="F107" s="41"/>
      <c r="G107" s="65"/>
      <c r="H107" s="52"/>
      <c r="I107" s="45"/>
      <c r="J107" s="56"/>
      <c r="K107" s="56"/>
      <c r="L107" s="56"/>
      <c r="M107" s="56"/>
      <c r="N107" s="56"/>
      <c r="O107" s="56"/>
      <c r="P107" s="56"/>
      <c r="Q107" s="56"/>
      <c r="R107" s="56"/>
      <c r="S107" s="55"/>
      <c r="T107" s="56"/>
      <c r="U107" s="56"/>
      <c r="V107" s="55"/>
      <c r="W107" s="55"/>
      <c r="X107" s="55"/>
      <c r="Y107" s="55"/>
      <c r="Z107" s="55"/>
      <c r="AA107" s="55"/>
      <c r="AB107" s="55"/>
      <c r="AC107" s="55"/>
      <c r="AD107" s="46" t="s">
        <v>106</v>
      </c>
      <c r="AE107" s="46" t="s">
        <v>106</v>
      </c>
      <c r="AF107" s="46"/>
      <c r="AG107" s="46" t="s">
        <v>106</v>
      </c>
      <c r="AH107" s="46" t="s">
        <v>106</v>
      </c>
      <c r="AI107" s="46" t="s">
        <v>106</v>
      </c>
      <c r="AJ107" s="46" t="s">
        <v>106</v>
      </c>
      <c r="AK107" s="47" t="s">
        <v>106</v>
      </c>
      <c r="AL107" s="47" t="s">
        <v>106</v>
      </c>
      <c r="AM107" s="47" t="s">
        <v>106</v>
      </c>
      <c r="AN107" s="47" t="s">
        <v>106</v>
      </c>
      <c r="AO107" s="47" t="s">
        <v>106</v>
      </c>
      <c r="AP107" s="47" t="s">
        <v>106</v>
      </c>
      <c r="AQ107" s="47" t="s">
        <v>106</v>
      </c>
      <c r="AR107" s="47" t="s">
        <v>106</v>
      </c>
      <c r="AS107" s="47" t="s">
        <v>106</v>
      </c>
      <c r="AT107" s="47" t="s">
        <v>106</v>
      </c>
      <c r="BG107" s="48" t="str">
        <f t="shared" si="23"/>
        <v/>
      </c>
      <c r="BH107" s="48" t="str">
        <f t="shared" si="24"/>
        <v/>
      </c>
      <c r="BI107" s="49" t="s">
        <v>106</v>
      </c>
      <c r="BJ107" s="50"/>
      <c r="BK107" s="50"/>
      <c r="BM107" s="48" t="str">
        <f t="shared" si="25"/>
        <v/>
      </c>
      <c r="BR107" t="str">
        <f t="shared" si="21"/>
        <v>R1ALICKEY LANGUAGE UNIT</v>
      </c>
      <c r="BS107" s="11" t="s">
        <v>519</v>
      </c>
      <c r="BT107" s="11" t="s">
        <v>520</v>
      </c>
      <c r="BU107" s="11" t="s">
        <v>519</v>
      </c>
      <c r="BV107" s="11" t="s">
        <v>520</v>
      </c>
      <c r="BW107" s="11" t="s">
        <v>379</v>
      </c>
      <c r="BX107" s="11"/>
      <c r="BZ107" t="s">
        <v>502</v>
      </c>
      <c r="CA107" s="13" t="s">
        <v>521</v>
      </c>
      <c r="CB107" s="12">
        <v>0</v>
      </c>
      <c r="CC107" s="12"/>
      <c r="CD107" s="12" t="s">
        <v>112</v>
      </c>
      <c r="CE107" s="12" t="e">
        <v>#N/A</v>
      </c>
      <c r="CF107" s="12" t="s">
        <v>113</v>
      </c>
      <c r="CG107" s="12" t="e">
        <v>#N/A</v>
      </c>
      <c r="CH107" s="12" t="s">
        <v>114</v>
      </c>
      <c r="CI107" s="12" t="s">
        <v>115</v>
      </c>
      <c r="CJ107" s="12" t="s">
        <v>116</v>
      </c>
      <c r="CK107" s="12"/>
      <c r="CL107" s="12" t="s">
        <v>117</v>
      </c>
      <c r="CM107" s="12" t="e">
        <v>#N/A</v>
      </c>
    </row>
    <row r="108" spans="1:91" ht="15" hidden="1">
      <c r="A108" s="37" t="str">
        <f t="shared" si="26"/>
        <v/>
      </c>
      <c r="B108" s="38">
        <v>0</v>
      </c>
      <c r="C108" s="38"/>
      <c r="D108" s="59" t="str">
        <f t="shared" si="22"/>
        <v/>
      </c>
      <c r="E108" s="64"/>
      <c r="F108" s="41"/>
      <c r="G108" s="65"/>
      <c r="H108" s="52"/>
      <c r="I108" s="45"/>
      <c r="J108" s="56"/>
      <c r="K108" s="56"/>
      <c r="L108" s="56"/>
      <c r="M108" s="56"/>
      <c r="N108" s="56"/>
      <c r="O108" s="56"/>
      <c r="P108" s="56"/>
      <c r="Q108" s="56"/>
      <c r="R108" s="56"/>
      <c r="S108" s="55"/>
      <c r="T108" s="56"/>
      <c r="U108" s="56"/>
      <c r="V108" s="55"/>
      <c r="W108" s="55"/>
      <c r="X108" s="55"/>
      <c r="Y108" s="55"/>
      <c r="Z108" s="55"/>
      <c r="AA108" s="55"/>
      <c r="AB108" s="55"/>
      <c r="AC108" s="55"/>
      <c r="AD108" s="46" t="s">
        <v>106</v>
      </c>
      <c r="AE108" s="46" t="s">
        <v>106</v>
      </c>
      <c r="AF108" s="46"/>
      <c r="AG108" s="46" t="s">
        <v>106</v>
      </c>
      <c r="AH108" s="46" t="s">
        <v>106</v>
      </c>
      <c r="AI108" s="46" t="s">
        <v>106</v>
      </c>
      <c r="AJ108" s="46" t="s">
        <v>106</v>
      </c>
      <c r="AK108" s="47" t="s">
        <v>106</v>
      </c>
      <c r="AL108" s="47" t="s">
        <v>106</v>
      </c>
      <c r="AM108" s="47" t="s">
        <v>106</v>
      </c>
      <c r="AN108" s="47" t="s">
        <v>106</v>
      </c>
      <c r="AO108" s="47" t="s">
        <v>106</v>
      </c>
      <c r="AP108" s="47" t="s">
        <v>106</v>
      </c>
      <c r="AQ108" s="47" t="s">
        <v>106</v>
      </c>
      <c r="AR108" s="47" t="s">
        <v>106</v>
      </c>
      <c r="AS108" s="47" t="s">
        <v>106</v>
      </c>
      <c r="AT108" s="47" t="s">
        <v>106</v>
      </c>
      <c r="BG108" s="48" t="str">
        <f t="shared" si="23"/>
        <v/>
      </c>
      <c r="BH108" s="48" t="str">
        <f t="shared" si="24"/>
        <v/>
      </c>
      <c r="BI108" s="49" t="s">
        <v>106</v>
      </c>
      <c r="BJ108" s="50"/>
      <c r="BK108" s="50"/>
      <c r="BM108" s="48" t="str">
        <f t="shared" si="25"/>
        <v/>
      </c>
      <c r="BR108" t="str">
        <f t="shared" si="21"/>
        <v>R1ALINK HORTICULTURIAL NURSERIES - SHELTERED EMPLOYMENT</v>
      </c>
      <c r="BS108" s="11" t="s">
        <v>522</v>
      </c>
      <c r="BT108" s="11" t="s">
        <v>523</v>
      </c>
      <c r="BU108" s="11" t="s">
        <v>522</v>
      </c>
      <c r="BV108" s="11" t="s">
        <v>523</v>
      </c>
      <c r="BW108" s="11" t="s">
        <v>379</v>
      </c>
      <c r="BX108" s="11"/>
      <c r="BZ108" t="s">
        <v>502</v>
      </c>
      <c r="CA108" s="13" t="s">
        <v>524</v>
      </c>
      <c r="CB108" s="12">
        <v>0</v>
      </c>
      <c r="CC108" s="12"/>
      <c r="CD108" s="12" t="s">
        <v>112</v>
      </c>
      <c r="CE108" s="12" t="e">
        <v>#N/A</v>
      </c>
      <c r="CF108" s="12" t="s">
        <v>113</v>
      </c>
      <c r="CG108" s="12" t="e">
        <v>#N/A</v>
      </c>
      <c r="CH108" s="12" t="s">
        <v>114</v>
      </c>
      <c r="CI108" s="12" t="s">
        <v>115</v>
      </c>
      <c r="CJ108" s="12" t="s">
        <v>116</v>
      </c>
      <c r="CK108" s="12"/>
      <c r="CL108" s="12" t="s">
        <v>117</v>
      </c>
      <c r="CM108" s="12" t="e">
        <v>#N/A</v>
      </c>
    </row>
    <row r="109" spans="1:91" ht="14.25" hidden="1" customHeight="1">
      <c r="A109" s="37" t="str">
        <f t="shared" si="26"/>
        <v/>
      </c>
      <c r="B109" s="38">
        <v>0</v>
      </c>
      <c r="C109" s="38"/>
      <c r="D109" s="59" t="str">
        <f t="shared" si="22"/>
        <v/>
      </c>
      <c r="E109" s="64"/>
      <c r="F109" s="41"/>
      <c r="G109" s="65"/>
      <c r="H109" s="52"/>
      <c r="I109" s="45"/>
      <c r="J109" s="56"/>
      <c r="K109" s="56"/>
      <c r="L109" s="56"/>
      <c r="M109" s="56"/>
      <c r="N109" s="56"/>
      <c r="O109" s="56"/>
      <c r="P109" s="56"/>
      <c r="Q109" s="56"/>
      <c r="R109" s="56"/>
      <c r="S109" s="55"/>
      <c r="T109" s="56"/>
      <c r="U109" s="56"/>
      <c r="V109" s="55"/>
      <c r="W109" s="55"/>
      <c r="X109" s="55"/>
      <c r="Y109" s="55"/>
      <c r="Z109" s="55"/>
      <c r="AA109" s="55"/>
      <c r="AB109" s="55"/>
      <c r="AC109" s="55"/>
      <c r="AD109" s="46" t="s">
        <v>106</v>
      </c>
      <c r="AE109" s="46" t="s">
        <v>106</v>
      </c>
      <c r="AF109" s="46"/>
      <c r="AG109" s="46" t="s">
        <v>106</v>
      </c>
      <c r="AH109" s="46" t="s">
        <v>106</v>
      </c>
      <c r="AI109" s="46" t="s">
        <v>106</v>
      </c>
      <c r="AJ109" s="46" t="s">
        <v>106</v>
      </c>
      <c r="AK109" s="47" t="s">
        <v>106</v>
      </c>
      <c r="AL109" s="47" t="s">
        <v>106</v>
      </c>
      <c r="AM109" s="47" t="s">
        <v>106</v>
      </c>
      <c r="AN109" s="47" t="s">
        <v>106</v>
      </c>
      <c r="AO109" s="47" t="s">
        <v>106</v>
      </c>
      <c r="AP109" s="47" t="s">
        <v>106</v>
      </c>
      <c r="AQ109" s="47" t="s">
        <v>106</v>
      </c>
      <c r="AR109" s="47" t="s">
        <v>106</v>
      </c>
      <c r="AS109" s="47" t="s">
        <v>106</v>
      </c>
      <c r="AT109" s="47" t="s">
        <v>106</v>
      </c>
      <c r="BG109" s="48" t="str">
        <f t="shared" si="23"/>
        <v/>
      </c>
      <c r="BH109" s="48" t="str">
        <f t="shared" si="24"/>
        <v/>
      </c>
      <c r="BI109" s="49" t="s">
        <v>106</v>
      </c>
      <c r="BJ109" s="50"/>
      <c r="BK109" s="50"/>
      <c r="BM109" s="48" t="str">
        <f t="shared" si="25"/>
        <v/>
      </c>
      <c r="BR109" t="str">
        <f t="shared" si="21"/>
        <v>R1ALUDLOW ROAD</v>
      </c>
      <c r="BS109" s="69" t="s">
        <v>525</v>
      </c>
      <c r="BT109" s="69" t="s">
        <v>526</v>
      </c>
      <c r="BU109" s="69" t="s">
        <v>525</v>
      </c>
      <c r="BV109" s="69" t="s">
        <v>526</v>
      </c>
      <c r="BW109" s="11" t="s">
        <v>379</v>
      </c>
      <c r="BX109" s="11"/>
      <c r="BZ109" t="s">
        <v>502</v>
      </c>
      <c r="CA109" s="13" t="s">
        <v>527</v>
      </c>
      <c r="CB109" s="12">
        <v>0</v>
      </c>
      <c r="CC109" s="12"/>
      <c r="CD109" s="12" t="s">
        <v>112</v>
      </c>
      <c r="CE109" s="12" t="e">
        <v>#N/A</v>
      </c>
      <c r="CF109" s="12" t="s">
        <v>113</v>
      </c>
      <c r="CG109" s="12" t="e">
        <v>#N/A</v>
      </c>
      <c r="CH109" s="12" t="s">
        <v>114</v>
      </c>
      <c r="CI109" s="12" t="s">
        <v>115</v>
      </c>
      <c r="CJ109" s="12" t="s">
        <v>116</v>
      </c>
      <c r="CK109" s="12"/>
      <c r="CL109" s="12" t="s">
        <v>117</v>
      </c>
      <c r="CM109" s="12" t="e">
        <v>#N/A</v>
      </c>
    </row>
    <row r="110" spans="1:91" ht="15" hidden="1">
      <c r="A110" s="37" t="str">
        <f t="shared" si="26"/>
        <v/>
      </c>
      <c r="B110" s="38">
        <v>0</v>
      </c>
      <c r="C110" s="38"/>
      <c r="D110" s="59" t="str">
        <f t="shared" si="22"/>
        <v/>
      </c>
      <c r="E110" s="64"/>
      <c r="F110" s="41"/>
      <c r="G110" s="65"/>
      <c r="H110" s="52"/>
      <c r="I110" s="45"/>
      <c r="J110" s="56"/>
      <c r="K110" s="56"/>
      <c r="L110" s="56"/>
      <c r="M110" s="56"/>
      <c r="N110" s="56"/>
      <c r="O110" s="56"/>
      <c r="P110" s="56"/>
      <c r="Q110" s="56"/>
      <c r="R110" s="56"/>
      <c r="S110" s="55"/>
      <c r="T110" s="56"/>
      <c r="U110" s="56"/>
      <c r="V110" s="55"/>
      <c r="W110" s="55"/>
      <c r="X110" s="55"/>
      <c r="Y110" s="55"/>
      <c r="Z110" s="55"/>
      <c r="AA110" s="55"/>
      <c r="AB110" s="55"/>
      <c r="AC110" s="55"/>
      <c r="AD110" s="46" t="s">
        <v>106</v>
      </c>
      <c r="AE110" s="46" t="s">
        <v>106</v>
      </c>
      <c r="AF110" s="46"/>
      <c r="AG110" s="46" t="s">
        <v>106</v>
      </c>
      <c r="AH110" s="46" t="s">
        <v>106</v>
      </c>
      <c r="AI110" s="46" t="s">
        <v>106</v>
      </c>
      <c r="AJ110" s="46" t="s">
        <v>106</v>
      </c>
      <c r="AK110" s="47" t="s">
        <v>106</v>
      </c>
      <c r="AL110" s="47" t="s">
        <v>106</v>
      </c>
      <c r="AM110" s="47" t="s">
        <v>106</v>
      </c>
      <c r="AN110" s="47" t="s">
        <v>106</v>
      </c>
      <c r="AO110" s="47" t="s">
        <v>106</v>
      </c>
      <c r="AP110" s="47" t="s">
        <v>106</v>
      </c>
      <c r="AQ110" s="47" t="s">
        <v>106</v>
      </c>
      <c r="AR110" s="47" t="s">
        <v>106</v>
      </c>
      <c r="AS110" s="47" t="s">
        <v>106</v>
      </c>
      <c r="AT110" s="47" t="s">
        <v>106</v>
      </c>
      <c r="BG110" s="48" t="str">
        <f t="shared" si="23"/>
        <v/>
      </c>
      <c r="BH110" s="48" t="str">
        <f t="shared" si="24"/>
        <v/>
      </c>
      <c r="BI110" s="49" t="s">
        <v>106</v>
      </c>
      <c r="BJ110" s="50"/>
      <c r="BK110" s="50"/>
      <c r="BM110" s="48" t="str">
        <f t="shared" si="25"/>
        <v/>
      </c>
      <c r="BR110" t="str">
        <f t="shared" si="21"/>
        <v>R1AMALVERN COMMUNITY HOSPITAL</v>
      </c>
      <c r="BS110" s="11" t="s">
        <v>528</v>
      </c>
      <c r="BT110" s="11" t="s">
        <v>529</v>
      </c>
      <c r="BU110" s="11" t="s">
        <v>528</v>
      </c>
      <c r="BV110" s="11" t="s">
        <v>529</v>
      </c>
      <c r="BW110" s="11" t="s">
        <v>379</v>
      </c>
      <c r="BX110" s="11"/>
      <c r="BZ110" t="s">
        <v>502</v>
      </c>
      <c r="CA110" s="13" t="s">
        <v>530</v>
      </c>
      <c r="CB110" s="12">
        <v>0</v>
      </c>
      <c r="CC110" s="12"/>
      <c r="CD110" s="12" t="s">
        <v>112</v>
      </c>
      <c r="CE110" s="12" t="e">
        <v>#N/A</v>
      </c>
      <c r="CF110" s="12" t="s">
        <v>113</v>
      </c>
      <c r="CG110" s="12" t="e">
        <v>#N/A</v>
      </c>
      <c r="CH110" s="12" t="s">
        <v>114</v>
      </c>
      <c r="CI110" s="12" t="s">
        <v>115</v>
      </c>
      <c r="CJ110" s="12" t="s">
        <v>116</v>
      </c>
      <c r="CK110" s="12"/>
      <c r="CL110" s="12" t="s">
        <v>117</v>
      </c>
      <c r="CM110" s="12" t="e">
        <v>#N/A</v>
      </c>
    </row>
    <row r="111" spans="1:91" ht="15" hidden="1">
      <c r="A111" s="37" t="str">
        <f t="shared" si="26"/>
        <v/>
      </c>
      <c r="B111" s="38">
        <v>0</v>
      </c>
      <c r="C111" s="38"/>
      <c r="D111" s="59" t="str">
        <f t="shared" si="22"/>
        <v/>
      </c>
      <c r="E111" s="64"/>
      <c r="F111" s="41"/>
      <c r="G111" s="65"/>
      <c r="H111" s="52"/>
      <c r="I111" s="45"/>
      <c r="J111" s="56"/>
      <c r="K111" s="56"/>
      <c r="L111" s="56"/>
      <c r="M111" s="56"/>
      <c r="N111" s="56"/>
      <c r="O111" s="56"/>
      <c r="P111" s="56"/>
      <c r="Q111" s="56"/>
      <c r="R111" s="56"/>
      <c r="S111" s="55"/>
      <c r="T111" s="56"/>
      <c r="U111" s="56"/>
      <c r="V111" s="55"/>
      <c r="W111" s="55"/>
      <c r="X111" s="55"/>
      <c r="Y111" s="55"/>
      <c r="Z111" s="55"/>
      <c r="AA111" s="55"/>
      <c r="AB111" s="55"/>
      <c r="AC111" s="55"/>
      <c r="AD111" s="46" t="s">
        <v>106</v>
      </c>
      <c r="AE111" s="46" t="s">
        <v>106</v>
      </c>
      <c r="AF111" s="46"/>
      <c r="AG111" s="46" t="s">
        <v>106</v>
      </c>
      <c r="AH111" s="46" t="s">
        <v>106</v>
      </c>
      <c r="AI111" s="46" t="s">
        <v>106</v>
      </c>
      <c r="AJ111" s="46" t="s">
        <v>106</v>
      </c>
      <c r="AK111" s="47" t="s">
        <v>106</v>
      </c>
      <c r="AL111" s="47" t="s">
        <v>106</v>
      </c>
      <c r="AM111" s="47" t="s">
        <v>106</v>
      </c>
      <c r="AN111" s="47" t="s">
        <v>106</v>
      </c>
      <c r="AO111" s="47" t="s">
        <v>106</v>
      </c>
      <c r="AP111" s="47" t="s">
        <v>106</v>
      </c>
      <c r="AQ111" s="47" t="s">
        <v>106</v>
      </c>
      <c r="AR111" s="47" t="s">
        <v>106</v>
      </c>
      <c r="AS111" s="47" t="s">
        <v>106</v>
      </c>
      <c r="AT111" s="47" t="s">
        <v>106</v>
      </c>
      <c r="BG111" s="48" t="str">
        <f t="shared" si="23"/>
        <v/>
      </c>
      <c r="BH111" s="48" t="str">
        <f t="shared" si="24"/>
        <v/>
      </c>
      <c r="BI111" s="49" t="s">
        <v>106</v>
      </c>
      <c r="BJ111" s="50"/>
      <c r="BK111" s="50"/>
      <c r="BM111" s="48" t="str">
        <f t="shared" si="25"/>
        <v/>
      </c>
      <c r="BR111" t="str">
        <f t="shared" si="21"/>
        <v>R1AMATCHBOROUGH FIRST NURSERY PLUS</v>
      </c>
      <c r="BS111" s="11" t="s">
        <v>531</v>
      </c>
      <c r="BT111" s="11" t="s">
        <v>532</v>
      </c>
      <c r="BU111" s="11" t="s">
        <v>531</v>
      </c>
      <c r="BV111" s="11" t="s">
        <v>532</v>
      </c>
      <c r="BW111" s="11" t="s">
        <v>379</v>
      </c>
      <c r="BX111" s="11"/>
      <c r="BZ111" t="s">
        <v>502</v>
      </c>
      <c r="CA111" s="13" t="s">
        <v>533</v>
      </c>
      <c r="CB111" s="12">
        <v>0</v>
      </c>
      <c r="CC111" s="12"/>
      <c r="CD111" s="12" t="s">
        <v>112</v>
      </c>
      <c r="CE111" s="12" t="e">
        <v>#N/A</v>
      </c>
      <c r="CF111" s="12" t="s">
        <v>113</v>
      </c>
      <c r="CG111" s="12" t="e">
        <v>#N/A</v>
      </c>
      <c r="CH111" s="12" t="s">
        <v>114</v>
      </c>
      <c r="CI111" s="12" t="s">
        <v>115</v>
      </c>
      <c r="CJ111" s="12" t="s">
        <v>116</v>
      </c>
      <c r="CK111" s="12"/>
      <c r="CL111" s="12" t="s">
        <v>117</v>
      </c>
      <c r="CM111" s="12" t="e">
        <v>#N/A</v>
      </c>
    </row>
    <row r="112" spans="1:91" ht="15" hidden="1">
      <c r="A112" s="37" t="str">
        <f t="shared" si="26"/>
        <v/>
      </c>
      <c r="B112" s="38">
        <v>0</v>
      </c>
      <c r="C112" s="38"/>
      <c r="D112" s="59" t="str">
        <f t="shared" si="22"/>
        <v/>
      </c>
      <c r="E112" s="64"/>
      <c r="F112" s="41"/>
      <c r="G112" s="65"/>
      <c r="H112" s="52"/>
      <c r="I112" s="45"/>
      <c r="J112" s="56"/>
      <c r="K112" s="56"/>
      <c r="L112" s="56"/>
      <c r="M112" s="56"/>
      <c r="N112" s="56"/>
      <c r="O112" s="56"/>
      <c r="P112" s="56"/>
      <c r="Q112" s="56"/>
      <c r="R112" s="56"/>
      <c r="S112" s="55"/>
      <c r="T112" s="56"/>
      <c r="U112" s="56"/>
      <c r="V112" s="55"/>
      <c r="W112" s="55"/>
      <c r="X112" s="55"/>
      <c r="Y112" s="55"/>
      <c r="Z112" s="55"/>
      <c r="AA112" s="55"/>
      <c r="AB112" s="55"/>
      <c r="AC112" s="55"/>
      <c r="AD112" s="46" t="s">
        <v>106</v>
      </c>
      <c r="AE112" s="46" t="s">
        <v>106</v>
      </c>
      <c r="AF112" s="46"/>
      <c r="AG112" s="46" t="s">
        <v>106</v>
      </c>
      <c r="AH112" s="46" t="s">
        <v>106</v>
      </c>
      <c r="AI112" s="46" t="s">
        <v>106</v>
      </c>
      <c r="AJ112" s="46" t="s">
        <v>106</v>
      </c>
      <c r="AK112" s="47" t="s">
        <v>106</v>
      </c>
      <c r="AL112" s="47" t="s">
        <v>106</v>
      </c>
      <c r="AM112" s="47" t="s">
        <v>106</v>
      </c>
      <c r="AN112" s="47" t="s">
        <v>106</v>
      </c>
      <c r="AO112" s="47" t="s">
        <v>106</v>
      </c>
      <c r="AP112" s="47" t="s">
        <v>106</v>
      </c>
      <c r="AQ112" s="47" t="s">
        <v>106</v>
      </c>
      <c r="AR112" s="47" t="s">
        <v>106</v>
      </c>
      <c r="AS112" s="47" t="s">
        <v>106</v>
      </c>
      <c r="AT112" s="47" t="s">
        <v>106</v>
      </c>
      <c r="BG112" s="48" t="str">
        <f t="shared" si="23"/>
        <v/>
      </c>
      <c r="BH112" s="48" t="str">
        <f t="shared" si="24"/>
        <v/>
      </c>
      <c r="BI112" s="49" t="s">
        <v>106</v>
      </c>
      <c r="BJ112" s="50"/>
      <c r="BK112" s="50"/>
      <c r="BM112" s="48" t="str">
        <f t="shared" si="25"/>
        <v/>
      </c>
      <c r="BR112" t="str">
        <f t="shared" si="21"/>
        <v>R1ANEW BROOK</v>
      </c>
      <c r="BS112" s="11" t="s">
        <v>534</v>
      </c>
      <c r="BT112" s="11" t="s">
        <v>535</v>
      </c>
      <c r="BU112" s="11" t="s">
        <v>534</v>
      </c>
      <c r="BV112" s="11" t="s">
        <v>535</v>
      </c>
      <c r="BW112" s="11" t="s">
        <v>379</v>
      </c>
      <c r="BX112" s="11"/>
      <c r="BZ112" t="s">
        <v>536</v>
      </c>
      <c r="CA112" s="13" t="s">
        <v>537</v>
      </c>
      <c r="CB112" s="12">
        <v>0</v>
      </c>
      <c r="CC112" s="12"/>
      <c r="CD112" s="12" t="s">
        <v>112</v>
      </c>
      <c r="CE112" s="12" t="e">
        <v>#N/A</v>
      </c>
      <c r="CF112" s="12" t="s">
        <v>113</v>
      </c>
      <c r="CG112" s="12" t="e">
        <v>#N/A</v>
      </c>
      <c r="CH112" s="12" t="s">
        <v>114</v>
      </c>
      <c r="CI112" s="12" t="s">
        <v>115</v>
      </c>
      <c r="CJ112" s="12" t="s">
        <v>116</v>
      </c>
      <c r="CK112" s="12"/>
      <c r="CL112" s="12" t="s">
        <v>117</v>
      </c>
      <c r="CM112" s="12" t="e">
        <v>#N/A</v>
      </c>
    </row>
    <row r="113" spans="1:91" ht="15" hidden="1">
      <c r="A113" s="37" t="str">
        <f t="shared" si="26"/>
        <v/>
      </c>
      <c r="B113" s="38">
        <v>0</v>
      </c>
      <c r="C113" s="38"/>
      <c r="D113" s="59" t="str">
        <f t="shared" si="22"/>
        <v/>
      </c>
      <c r="E113" s="64"/>
      <c r="F113" s="41"/>
      <c r="G113" s="65"/>
      <c r="H113" s="52"/>
      <c r="I113" s="45"/>
      <c r="J113" s="56"/>
      <c r="K113" s="56"/>
      <c r="L113" s="56"/>
      <c r="M113" s="56"/>
      <c r="N113" s="56"/>
      <c r="O113" s="56"/>
      <c r="P113" s="56"/>
      <c r="Q113" s="56"/>
      <c r="R113" s="56"/>
      <c r="S113" s="55"/>
      <c r="T113" s="56"/>
      <c r="U113" s="56"/>
      <c r="V113" s="55"/>
      <c r="W113" s="55"/>
      <c r="X113" s="55"/>
      <c r="Y113" s="55"/>
      <c r="Z113" s="55"/>
      <c r="AA113" s="55"/>
      <c r="AB113" s="55"/>
      <c r="AC113" s="55"/>
      <c r="AD113" s="46" t="s">
        <v>106</v>
      </c>
      <c r="AE113" s="46" t="s">
        <v>106</v>
      </c>
      <c r="AF113" s="46"/>
      <c r="AG113" s="46" t="s">
        <v>106</v>
      </c>
      <c r="AH113" s="46" t="s">
        <v>106</v>
      </c>
      <c r="AI113" s="46" t="s">
        <v>106</v>
      </c>
      <c r="AJ113" s="46" t="s">
        <v>106</v>
      </c>
      <c r="AK113" s="47" t="s">
        <v>106</v>
      </c>
      <c r="AL113" s="47" t="s">
        <v>106</v>
      </c>
      <c r="AM113" s="47" t="s">
        <v>106</v>
      </c>
      <c r="AN113" s="47" t="s">
        <v>106</v>
      </c>
      <c r="AO113" s="47" t="s">
        <v>106</v>
      </c>
      <c r="AP113" s="47" t="s">
        <v>106</v>
      </c>
      <c r="AQ113" s="47" t="s">
        <v>106</v>
      </c>
      <c r="AR113" s="47" t="s">
        <v>106</v>
      </c>
      <c r="AS113" s="47" t="s">
        <v>106</v>
      </c>
      <c r="AT113" s="47" t="s">
        <v>106</v>
      </c>
      <c r="BG113" s="48" t="str">
        <f t="shared" si="23"/>
        <v/>
      </c>
      <c r="BH113" s="48" t="str">
        <f t="shared" si="24"/>
        <v/>
      </c>
      <c r="BI113" s="49" t="s">
        <v>106</v>
      </c>
      <c r="BJ113" s="50"/>
      <c r="BK113" s="50"/>
      <c r="BM113" s="48" t="str">
        <f t="shared" si="25"/>
        <v/>
      </c>
      <c r="BR113" t="str">
        <f t="shared" si="21"/>
        <v>R1ANEW BROOK UNIT 1</v>
      </c>
      <c r="BS113" s="11" t="s">
        <v>538</v>
      </c>
      <c r="BT113" s="11" t="s">
        <v>539</v>
      </c>
      <c r="BU113" s="11" t="s">
        <v>538</v>
      </c>
      <c r="BV113" s="11" t="s">
        <v>539</v>
      </c>
      <c r="BW113" s="11" t="s">
        <v>379</v>
      </c>
      <c r="BX113" s="11"/>
      <c r="BZ113" t="s">
        <v>540</v>
      </c>
      <c r="CA113" s="13" t="s">
        <v>541</v>
      </c>
      <c r="CB113" s="12">
        <v>0</v>
      </c>
      <c r="CC113" s="12"/>
      <c r="CD113" s="12" t="s">
        <v>112</v>
      </c>
      <c r="CE113" s="12" t="e">
        <v>#N/A</v>
      </c>
      <c r="CF113" s="12" t="s">
        <v>113</v>
      </c>
      <c r="CG113" s="12" t="e">
        <v>#N/A</v>
      </c>
      <c r="CH113" s="12" t="s">
        <v>114</v>
      </c>
      <c r="CI113" s="12" t="s">
        <v>115</v>
      </c>
      <c r="CJ113" s="12" t="s">
        <v>116</v>
      </c>
      <c r="CK113" s="12"/>
      <c r="CL113" s="12" t="s">
        <v>117</v>
      </c>
      <c r="CM113" s="12" t="e">
        <v>#N/A</v>
      </c>
    </row>
    <row r="114" spans="1:91" ht="15" hidden="1">
      <c r="A114" s="37" t="str">
        <f t="shared" si="26"/>
        <v/>
      </c>
      <c r="B114" s="38">
        <v>0</v>
      </c>
      <c r="C114" s="38"/>
      <c r="D114" s="59" t="str">
        <f t="shared" si="22"/>
        <v/>
      </c>
      <c r="E114" s="64"/>
      <c r="F114" s="41"/>
      <c r="G114" s="65"/>
      <c r="H114" s="52"/>
      <c r="I114" s="45"/>
      <c r="J114" s="56"/>
      <c r="K114" s="56"/>
      <c r="L114" s="56"/>
      <c r="M114" s="56"/>
      <c r="N114" s="56"/>
      <c r="O114" s="56"/>
      <c r="P114" s="56"/>
      <c r="Q114" s="56"/>
      <c r="R114" s="56"/>
      <c r="S114" s="55"/>
      <c r="T114" s="56"/>
      <c r="U114" s="56"/>
      <c r="V114" s="55"/>
      <c r="W114" s="55"/>
      <c r="X114" s="55"/>
      <c r="Y114" s="55"/>
      <c r="Z114" s="55"/>
      <c r="AA114" s="55"/>
      <c r="AB114" s="55"/>
      <c r="AC114" s="55"/>
      <c r="AD114" s="46" t="s">
        <v>106</v>
      </c>
      <c r="AE114" s="46" t="s">
        <v>106</v>
      </c>
      <c r="AF114" s="46"/>
      <c r="AG114" s="46" t="s">
        <v>106</v>
      </c>
      <c r="AH114" s="46" t="s">
        <v>106</v>
      </c>
      <c r="AI114" s="46" t="s">
        <v>106</v>
      </c>
      <c r="AJ114" s="46" t="s">
        <v>106</v>
      </c>
      <c r="AK114" s="47" t="s">
        <v>106</v>
      </c>
      <c r="AL114" s="47" t="s">
        <v>106</v>
      </c>
      <c r="AM114" s="47" t="s">
        <v>106</v>
      </c>
      <c r="AN114" s="47" t="s">
        <v>106</v>
      </c>
      <c r="AO114" s="47" t="s">
        <v>106</v>
      </c>
      <c r="AP114" s="47" t="s">
        <v>106</v>
      </c>
      <c r="AQ114" s="47" t="s">
        <v>106</v>
      </c>
      <c r="AR114" s="47" t="s">
        <v>106</v>
      </c>
      <c r="AS114" s="47" t="s">
        <v>106</v>
      </c>
      <c r="AT114" s="47" t="s">
        <v>106</v>
      </c>
      <c r="BG114" s="48" t="str">
        <f t="shared" si="23"/>
        <v/>
      </c>
      <c r="BH114" s="48" t="str">
        <f t="shared" si="24"/>
        <v/>
      </c>
      <c r="BI114" s="49" t="s">
        <v>106</v>
      </c>
      <c r="BJ114" s="50"/>
      <c r="BK114" s="50"/>
      <c r="BM114" s="48" t="str">
        <f t="shared" si="25"/>
        <v/>
      </c>
      <c r="BR114" t="str">
        <f t="shared" si="21"/>
        <v>R1ANEW BROOK UNIT 2</v>
      </c>
      <c r="BS114" s="11" t="s">
        <v>542</v>
      </c>
      <c r="BT114" s="11" t="s">
        <v>543</v>
      </c>
      <c r="BU114" s="11" t="s">
        <v>542</v>
      </c>
      <c r="BV114" s="11" t="s">
        <v>543</v>
      </c>
      <c r="BW114" s="11" t="s">
        <v>379</v>
      </c>
      <c r="BX114" s="11"/>
      <c r="BZ114" t="s">
        <v>544</v>
      </c>
      <c r="CA114" s="13" t="s">
        <v>545</v>
      </c>
      <c r="CB114" s="12">
        <v>0</v>
      </c>
      <c r="CC114" s="12"/>
      <c r="CD114" s="12" t="s">
        <v>112</v>
      </c>
      <c r="CE114" s="12" t="e">
        <v>#N/A</v>
      </c>
      <c r="CF114" s="12" t="s">
        <v>113</v>
      </c>
      <c r="CG114" s="12" t="e">
        <v>#N/A</v>
      </c>
      <c r="CH114" s="12" t="s">
        <v>114</v>
      </c>
      <c r="CI114" s="12" t="s">
        <v>115</v>
      </c>
      <c r="CJ114" s="12" t="s">
        <v>116</v>
      </c>
      <c r="CK114" s="12"/>
      <c r="CL114" s="12" t="s">
        <v>117</v>
      </c>
      <c r="CM114" s="12" t="e">
        <v>#N/A</v>
      </c>
    </row>
    <row r="115" spans="1:91" ht="15" hidden="1">
      <c r="A115" s="37" t="str">
        <f t="shared" si="26"/>
        <v/>
      </c>
      <c r="B115" s="38">
        <v>0</v>
      </c>
      <c r="C115" s="38"/>
      <c r="D115" s="59" t="str">
        <f t="shared" si="22"/>
        <v/>
      </c>
      <c r="E115" s="64"/>
      <c r="F115" s="41"/>
      <c r="G115" s="65"/>
      <c r="H115" s="52"/>
      <c r="I115" s="45"/>
      <c r="J115" s="56"/>
      <c r="K115" s="56"/>
      <c r="L115" s="56"/>
      <c r="M115" s="56"/>
      <c r="N115" s="56"/>
      <c r="O115" s="56"/>
      <c r="P115" s="56"/>
      <c r="Q115" s="56"/>
      <c r="R115" s="56"/>
      <c r="S115" s="55"/>
      <c r="T115" s="56"/>
      <c r="U115" s="56"/>
      <c r="V115" s="55"/>
      <c r="W115" s="55"/>
      <c r="X115" s="55"/>
      <c r="Y115" s="55"/>
      <c r="Z115" s="55"/>
      <c r="AA115" s="55"/>
      <c r="AB115" s="55"/>
      <c r="AC115" s="55"/>
      <c r="AD115" s="46" t="s">
        <v>106</v>
      </c>
      <c r="AE115" s="46" t="s">
        <v>106</v>
      </c>
      <c r="AF115" s="46"/>
      <c r="AG115" s="46" t="s">
        <v>106</v>
      </c>
      <c r="AH115" s="46" t="s">
        <v>106</v>
      </c>
      <c r="AI115" s="46" t="s">
        <v>106</v>
      </c>
      <c r="AJ115" s="46" t="s">
        <v>106</v>
      </c>
      <c r="AK115" s="47" t="s">
        <v>106</v>
      </c>
      <c r="AL115" s="47" t="s">
        <v>106</v>
      </c>
      <c r="AM115" s="47" t="s">
        <v>106</v>
      </c>
      <c r="AN115" s="47" t="s">
        <v>106</v>
      </c>
      <c r="AO115" s="47" t="s">
        <v>106</v>
      </c>
      <c r="AP115" s="47" t="s">
        <v>106</v>
      </c>
      <c r="AQ115" s="47" t="s">
        <v>106</v>
      </c>
      <c r="AR115" s="47" t="s">
        <v>106</v>
      </c>
      <c r="AS115" s="47" t="s">
        <v>106</v>
      </c>
      <c r="AT115" s="47" t="s">
        <v>106</v>
      </c>
      <c r="BG115" s="48" t="str">
        <f t="shared" si="23"/>
        <v/>
      </c>
      <c r="BH115" s="48" t="str">
        <f t="shared" si="24"/>
        <v/>
      </c>
      <c r="BI115" s="49" t="s">
        <v>106</v>
      </c>
      <c r="BJ115" s="50"/>
      <c r="BK115" s="50"/>
      <c r="BM115" s="48" t="str">
        <f t="shared" si="25"/>
        <v/>
      </c>
      <c r="BR115" t="str">
        <f t="shared" si="21"/>
        <v>R1ANEW CROSS HOSPITAL</v>
      </c>
      <c r="BS115" s="11" t="s">
        <v>546</v>
      </c>
      <c r="BT115" s="11" t="s">
        <v>547</v>
      </c>
      <c r="BU115" s="11" t="s">
        <v>546</v>
      </c>
      <c r="BV115" s="11" t="s">
        <v>547</v>
      </c>
      <c r="BW115" s="11" t="s">
        <v>379</v>
      </c>
      <c r="BX115" s="11"/>
      <c r="BZ115" t="s">
        <v>544</v>
      </c>
      <c r="CA115" s="13" t="s">
        <v>548</v>
      </c>
      <c r="CB115" s="12">
        <v>0</v>
      </c>
      <c r="CC115" s="12"/>
      <c r="CD115" s="12" t="s">
        <v>112</v>
      </c>
      <c r="CE115" s="12" t="e">
        <v>#N/A</v>
      </c>
      <c r="CF115" s="12" t="s">
        <v>113</v>
      </c>
      <c r="CG115" s="12" t="e">
        <v>#N/A</v>
      </c>
      <c r="CH115" s="12" t="s">
        <v>114</v>
      </c>
      <c r="CI115" s="12" t="s">
        <v>115</v>
      </c>
      <c r="CJ115" s="12" t="s">
        <v>116</v>
      </c>
      <c r="CK115" s="12"/>
      <c r="CL115" s="12" t="s">
        <v>117</v>
      </c>
      <c r="CM115" s="12" t="e">
        <v>#N/A</v>
      </c>
    </row>
    <row r="116" spans="1:91" ht="15" hidden="1">
      <c r="A116" s="37" t="str">
        <f t="shared" si="26"/>
        <v/>
      </c>
      <c r="B116" s="38">
        <v>0</v>
      </c>
      <c r="C116" s="38"/>
      <c r="D116" s="59" t="str">
        <f t="shared" si="22"/>
        <v/>
      </c>
      <c r="E116" s="64"/>
      <c r="F116" s="41"/>
      <c r="G116" s="65"/>
      <c r="H116" s="52"/>
      <c r="I116" s="45"/>
      <c r="J116" s="56"/>
      <c r="K116" s="56"/>
      <c r="L116" s="56"/>
      <c r="M116" s="56"/>
      <c r="N116" s="56"/>
      <c r="O116" s="56"/>
      <c r="P116" s="56"/>
      <c r="Q116" s="56"/>
      <c r="R116" s="56"/>
      <c r="S116" s="55"/>
      <c r="T116" s="56"/>
      <c r="U116" s="56"/>
      <c r="V116" s="55"/>
      <c r="W116" s="55"/>
      <c r="X116" s="55"/>
      <c r="Y116" s="55"/>
      <c r="Z116" s="55"/>
      <c r="AA116" s="55"/>
      <c r="AB116" s="55"/>
      <c r="AC116" s="55"/>
      <c r="AD116" s="46" t="s">
        <v>106</v>
      </c>
      <c r="AE116" s="46" t="s">
        <v>106</v>
      </c>
      <c r="AF116" s="46"/>
      <c r="AG116" s="46" t="s">
        <v>106</v>
      </c>
      <c r="AH116" s="46" t="s">
        <v>106</v>
      </c>
      <c r="AI116" s="46" t="s">
        <v>106</v>
      </c>
      <c r="AJ116" s="46" t="s">
        <v>106</v>
      </c>
      <c r="AK116" s="47" t="s">
        <v>106</v>
      </c>
      <c r="AL116" s="47" t="s">
        <v>106</v>
      </c>
      <c r="AM116" s="47" t="s">
        <v>106</v>
      </c>
      <c r="AN116" s="47" t="s">
        <v>106</v>
      </c>
      <c r="AO116" s="47" t="s">
        <v>106</v>
      </c>
      <c r="AP116" s="47" t="s">
        <v>106</v>
      </c>
      <c r="AQ116" s="47" t="s">
        <v>106</v>
      </c>
      <c r="AR116" s="47" t="s">
        <v>106</v>
      </c>
      <c r="AS116" s="47" t="s">
        <v>106</v>
      </c>
      <c r="AT116" s="47" t="s">
        <v>106</v>
      </c>
      <c r="BG116" s="48" t="str">
        <f t="shared" si="23"/>
        <v/>
      </c>
      <c r="BH116" s="48" t="str">
        <f t="shared" si="24"/>
        <v/>
      </c>
      <c r="BI116" s="49" t="s">
        <v>106</v>
      </c>
      <c r="BJ116" s="50"/>
      <c r="BK116" s="50"/>
      <c r="BM116" s="48" t="str">
        <f t="shared" si="25"/>
        <v/>
      </c>
      <c r="BR116" t="str">
        <f t="shared" si="21"/>
        <v>R1ANEW HAVEN (MENTAL HEALTH UNIT)</v>
      </c>
      <c r="BS116" s="11" t="s">
        <v>549</v>
      </c>
      <c r="BT116" s="11" t="s">
        <v>550</v>
      </c>
      <c r="BU116" s="11" t="s">
        <v>549</v>
      </c>
      <c r="BV116" s="11" t="s">
        <v>550</v>
      </c>
      <c r="BW116" s="11" t="s">
        <v>379</v>
      </c>
      <c r="BX116" s="11"/>
      <c r="BZ116" t="s">
        <v>544</v>
      </c>
      <c r="CA116" s="13" t="s">
        <v>551</v>
      </c>
      <c r="CB116" s="12">
        <v>0</v>
      </c>
      <c r="CC116" s="12"/>
      <c r="CD116" s="12" t="s">
        <v>112</v>
      </c>
      <c r="CE116" s="12" t="e">
        <v>#N/A</v>
      </c>
      <c r="CF116" s="12" t="s">
        <v>113</v>
      </c>
      <c r="CG116" s="12" t="e">
        <v>#N/A</v>
      </c>
      <c r="CH116" s="12" t="s">
        <v>114</v>
      </c>
      <c r="CI116" s="12" t="s">
        <v>115</v>
      </c>
      <c r="CJ116" s="12" t="s">
        <v>116</v>
      </c>
      <c r="CK116" s="12"/>
      <c r="CL116" s="12" t="s">
        <v>117</v>
      </c>
      <c r="CM116" s="12" t="e">
        <v>#N/A</v>
      </c>
    </row>
    <row r="117" spans="1:91" ht="15" hidden="1">
      <c r="A117" s="37" t="str">
        <f t="shared" si="26"/>
        <v/>
      </c>
      <c r="B117" s="38">
        <v>0</v>
      </c>
      <c r="C117" s="38"/>
      <c r="D117" s="59" t="str">
        <f t="shared" si="22"/>
        <v/>
      </c>
      <c r="E117" s="64"/>
      <c r="F117" s="41"/>
      <c r="G117" s="65"/>
      <c r="H117" s="52"/>
      <c r="I117" s="45"/>
      <c r="J117" s="56"/>
      <c r="K117" s="56"/>
      <c r="L117" s="56"/>
      <c r="M117" s="56"/>
      <c r="N117" s="56"/>
      <c r="O117" s="56"/>
      <c r="P117" s="56"/>
      <c r="Q117" s="56"/>
      <c r="R117" s="56"/>
      <c r="S117" s="55"/>
      <c r="T117" s="56"/>
      <c r="U117" s="56"/>
      <c r="V117" s="55"/>
      <c r="W117" s="55"/>
      <c r="X117" s="55"/>
      <c r="Y117" s="55"/>
      <c r="Z117" s="55"/>
      <c r="AA117" s="55"/>
      <c r="AB117" s="55"/>
      <c r="AC117" s="55"/>
      <c r="AD117" s="46" t="s">
        <v>106</v>
      </c>
      <c r="AE117" s="46" t="s">
        <v>106</v>
      </c>
      <c r="AF117" s="46"/>
      <c r="AG117" s="46" t="s">
        <v>106</v>
      </c>
      <c r="AH117" s="46" t="s">
        <v>106</v>
      </c>
      <c r="AI117" s="46" t="s">
        <v>106</v>
      </c>
      <c r="AJ117" s="46" t="s">
        <v>106</v>
      </c>
      <c r="AK117" s="47" t="s">
        <v>106</v>
      </c>
      <c r="AL117" s="47" t="s">
        <v>106</v>
      </c>
      <c r="AM117" s="47" t="s">
        <v>106</v>
      </c>
      <c r="AN117" s="47" t="s">
        <v>106</v>
      </c>
      <c r="AO117" s="47" t="s">
        <v>106</v>
      </c>
      <c r="AP117" s="47" t="s">
        <v>106</v>
      </c>
      <c r="AQ117" s="47" t="s">
        <v>106</v>
      </c>
      <c r="AR117" s="47" t="s">
        <v>106</v>
      </c>
      <c r="AS117" s="47" t="s">
        <v>106</v>
      </c>
      <c r="AT117" s="47" t="s">
        <v>106</v>
      </c>
      <c r="BG117" s="48" t="str">
        <f t="shared" si="23"/>
        <v/>
      </c>
      <c r="BH117" s="48" t="str">
        <f t="shared" si="24"/>
        <v/>
      </c>
      <c r="BI117" s="49" t="s">
        <v>106</v>
      </c>
      <c r="BJ117" s="50"/>
      <c r="BK117" s="50"/>
      <c r="BM117" s="48" t="str">
        <f t="shared" si="25"/>
        <v/>
      </c>
      <c r="BR117" t="str">
        <f t="shared" si="21"/>
        <v xml:space="preserve">R1ANEWTOWN HOSPITAL </v>
      </c>
      <c r="BS117" s="70" t="s">
        <v>552</v>
      </c>
      <c r="BT117" s="70" t="s">
        <v>553</v>
      </c>
      <c r="BU117" s="70" t="s">
        <v>552</v>
      </c>
      <c r="BV117" s="70" t="s">
        <v>553</v>
      </c>
      <c r="BW117" s="11" t="s">
        <v>379</v>
      </c>
      <c r="BX117" s="11"/>
      <c r="BZ117" t="s">
        <v>544</v>
      </c>
      <c r="CA117" s="13" t="s">
        <v>554</v>
      </c>
      <c r="CB117" s="12">
        <v>0</v>
      </c>
      <c r="CC117" s="12"/>
      <c r="CD117" s="12" t="s">
        <v>112</v>
      </c>
      <c r="CE117" s="12" t="e">
        <v>#N/A</v>
      </c>
      <c r="CF117" s="12" t="s">
        <v>113</v>
      </c>
      <c r="CG117" s="12" t="e">
        <v>#N/A</v>
      </c>
      <c r="CH117" s="12" t="s">
        <v>114</v>
      </c>
      <c r="CI117" s="12" t="s">
        <v>115</v>
      </c>
      <c r="CJ117" s="12" t="s">
        <v>116</v>
      </c>
      <c r="CK117" s="12"/>
      <c r="CL117" s="12" t="s">
        <v>117</v>
      </c>
      <c r="CM117" s="12" t="e">
        <v>#N/A</v>
      </c>
    </row>
    <row r="118" spans="1:91" ht="15" hidden="1">
      <c r="A118" s="37" t="str">
        <f t="shared" si="26"/>
        <v/>
      </c>
      <c r="B118" s="38">
        <v>0</v>
      </c>
      <c r="C118" s="38"/>
      <c r="D118" s="59" t="str">
        <f t="shared" si="22"/>
        <v/>
      </c>
      <c r="E118" s="64"/>
      <c r="F118" s="41"/>
      <c r="G118" s="65"/>
      <c r="H118" s="52"/>
      <c r="I118" s="45"/>
      <c r="J118" s="56"/>
      <c r="K118" s="56"/>
      <c r="L118" s="56"/>
      <c r="M118" s="56"/>
      <c r="N118" s="56"/>
      <c r="O118" s="56"/>
      <c r="P118" s="56"/>
      <c r="Q118" s="56"/>
      <c r="R118" s="56"/>
      <c r="S118" s="55"/>
      <c r="T118" s="56"/>
      <c r="U118" s="56"/>
      <c r="V118" s="55"/>
      <c r="W118" s="55"/>
      <c r="X118" s="55"/>
      <c r="Y118" s="55"/>
      <c r="Z118" s="55"/>
      <c r="AA118" s="55"/>
      <c r="AB118" s="55"/>
      <c r="AC118" s="55"/>
      <c r="AD118" s="46" t="s">
        <v>106</v>
      </c>
      <c r="AE118" s="46" t="s">
        <v>106</v>
      </c>
      <c r="AF118" s="46"/>
      <c r="AG118" s="46" t="s">
        <v>106</v>
      </c>
      <c r="AH118" s="46" t="s">
        <v>106</v>
      </c>
      <c r="AI118" s="46" t="s">
        <v>106</v>
      </c>
      <c r="AJ118" s="46" t="s">
        <v>106</v>
      </c>
      <c r="AK118" s="47" t="s">
        <v>106</v>
      </c>
      <c r="AL118" s="47" t="s">
        <v>106</v>
      </c>
      <c r="AM118" s="47" t="s">
        <v>106</v>
      </c>
      <c r="AN118" s="47" t="s">
        <v>106</v>
      </c>
      <c r="AO118" s="47" t="s">
        <v>106</v>
      </c>
      <c r="AP118" s="47" t="s">
        <v>106</v>
      </c>
      <c r="AQ118" s="47" t="s">
        <v>106</v>
      </c>
      <c r="AR118" s="47" t="s">
        <v>106</v>
      </c>
      <c r="AS118" s="47" t="s">
        <v>106</v>
      </c>
      <c r="AT118" s="47" t="s">
        <v>106</v>
      </c>
      <c r="BG118" s="48" t="str">
        <f t="shared" si="23"/>
        <v/>
      </c>
      <c r="BH118" s="48" t="str">
        <f t="shared" si="24"/>
        <v/>
      </c>
      <c r="BI118" s="49" t="s">
        <v>106</v>
      </c>
      <c r="BJ118" s="50"/>
      <c r="BK118" s="50"/>
      <c r="BM118" s="48" t="str">
        <f t="shared" si="25"/>
        <v/>
      </c>
      <c r="BR118" t="str">
        <f t="shared" si="21"/>
        <v>R1AORCHARD PLACE</v>
      </c>
      <c r="BS118" s="11" t="s">
        <v>555</v>
      </c>
      <c r="BT118" s="11" t="s">
        <v>556</v>
      </c>
      <c r="BU118" s="11" t="s">
        <v>555</v>
      </c>
      <c r="BV118" s="11" t="s">
        <v>556</v>
      </c>
      <c r="BW118" s="11" t="s">
        <v>379</v>
      </c>
      <c r="BX118" s="11"/>
      <c r="BZ118" t="s">
        <v>544</v>
      </c>
      <c r="CA118" s="13" t="s">
        <v>557</v>
      </c>
      <c r="CB118" s="12">
        <v>0</v>
      </c>
      <c r="CC118" s="12"/>
      <c r="CD118" s="12" t="s">
        <v>112</v>
      </c>
      <c r="CE118" s="12" t="e">
        <v>#N/A</v>
      </c>
      <c r="CF118" s="12" t="s">
        <v>113</v>
      </c>
      <c r="CG118" s="12" t="e">
        <v>#N/A</v>
      </c>
      <c r="CH118" s="12" t="s">
        <v>114</v>
      </c>
      <c r="CI118" s="12" t="s">
        <v>115</v>
      </c>
      <c r="CJ118" s="12" t="s">
        <v>116</v>
      </c>
      <c r="CK118" s="12"/>
      <c r="CL118" s="12" t="s">
        <v>117</v>
      </c>
      <c r="CM118" s="12" t="e">
        <v>#N/A</v>
      </c>
    </row>
    <row r="119" spans="1:91" ht="15" hidden="1">
      <c r="A119" s="37" t="str">
        <f t="shared" si="26"/>
        <v/>
      </c>
      <c r="B119" s="38">
        <v>0</v>
      </c>
      <c r="C119" s="38"/>
      <c r="D119" s="59" t="str">
        <f t="shared" si="22"/>
        <v/>
      </c>
      <c r="E119" s="64"/>
      <c r="F119" s="41"/>
      <c r="G119" s="65"/>
      <c r="H119" s="52"/>
      <c r="I119" s="45"/>
      <c r="J119" s="56"/>
      <c r="K119" s="56"/>
      <c r="L119" s="56"/>
      <c r="M119" s="56"/>
      <c r="N119" s="56"/>
      <c r="O119" s="56"/>
      <c r="P119" s="56"/>
      <c r="Q119" s="56"/>
      <c r="R119" s="56"/>
      <c r="S119" s="55"/>
      <c r="T119" s="56"/>
      <c r="U119" s="56"/>
      <c r="V119" s="55"/>
      <c r="W119" s="55"/>
      <c r="X119" s="55"/>
      <c r="Y119" s="55"/>
      <c r="Z119" s="55"/>
      <c r="AA119" s="55"/>
      <c r="AB119" s="55"/>
      <c r="AC119" s="55"/>
      <c r="AD119" s="46" t="s">
        <v>106</v>
      </c>
      <c r="AE119" s="46" t="s">
        <v>106</v>
      </c>
      <c r="AF119" s="46"/>
      <c r="AG119" s="46" t="s">
        <v>106</v>
      </c>
      <c r="AH119" s="46" t="s">
        <v>106</v>
      </c>
      <c r="AI119" s="46" t="s">
        <v>106</v>
      </c>
      <c r="AJ119" s="46" t="s">
        <v>106</v>
      </c>
      <c r="AK119" s="47" t="s">
        <v>106</v>
      </c>
      <c r="AL119" s="47" t="s">
        <v>106</v>
      </c>
      <c r="AM119" s="47" t="s">
        <v>106</v>
      </c>
      <c r="AN119" s="47" t="s">
        <v>106</v>
      </c>
      <c r="AO119" s="47" t="s">
        <v>106</v>
      </c>
      <c r="AP119" s="47" t="s">
        <v>106</v>
      </c>
      <c r="AQ119" s="47" t="s">
        <v>106</v>
      </c>
      <c r="AR119" s="47" t="s">
        <v>106</v>
      </c>
      <c r="AS119" s="47" t="s">
        <v>106</v>
      </c>
      <c r="AT119" s="47" t="s">
        <v>106</v>
      </c>
      <c r="BG119" s="48" t="str">
        <f t="shared" si="23"/>
        <v/>
      </c>
      <c r="BH119" s="48" t="str">
        <f t="shared" si="24"/>
        <v/>
      </c>
      <c r="BI119" s="49" t="s">
        <v>106</v>
      </c>
      <c r="BJ119" s="50"/>
      <c r="BK119" s="50"/>
      <c r="BM119" s="48" t="str">
        <f t="shared" si="25"/>
        <v/>
      </c>
      <c r="BR119" t="str">
        <f t="shared" si="21"/>
        <v>R1AOSBORNE COURT</v>
      </c>
      <c r="BS119" t="s">
        <v>558</v>
      </c>
      <c r="BT119" t="s">
        <v>559</v>
      </c>
      <c r="BU119" t="s">
        <v>558</v>
      </c>
      <c r="BV119" t="s">
        <v>559</v>
      </c>
      <c r="BW119" s="11" t="s">
        <v>379</v>
      </c>
      <c r="BX119" s="11"/>
      <c r="BZ119" t="s">
        <v>544</v>
      </c>
      <c r="CA119" s="13" t="s">
        <v>560</v>
      </c>
      <c r="CB119" s="12">
        <v>0</v>
      </c>
      <c r="CC119" s="12"/>
      <c r="CD119" s="12" t="s">
        <v>112</v>
      </c>
      <c r="CE119" s="12" t="e">
        <v>#N/A</v>
      </c>
      <c r="CF119" s="12" t="s">
        <v>113</v>
      </c>
      <c r="CG119" s="12" t="e">
        <v>#N/A</v>
      </c>
      <c r="CH119" s="12" t="s">
        <v>114</v>
      </c>
      <c r="CI119" s="12" t="s">
        <v>115</v>
      </c>
      <c r="CJ119" s="12" t="s">
        <v>116</v>
      </c>
      <c r="CK119" s="12"/>
      <c r="CL119" s="12" t="s">
        <v>117</v>
      </c>
      <c r="CM119" s="12" t="e">
        <v>#N/A</v>
      </c>
    </row>
    <row r="120" spans="1:91" ht="15" hidden="1">
      <c r="A120" s="37" t="str">
        <f t="shared" si="26"/>
        <v/>
      </c>
      <c r="B120" s="38">
        <v>0</v>
      </c>
      <c r="C120" s="38"/>
      <c r="D120" s="59" t="str">
        <f t="shared" si="22"/>
        <v/>
      </c>
      <c r="E120" s="64"/>
      <c r="F120" s="41"/>
      <c r="G120" s="65"/>
      <c r="H120" s="52"/>
      <c r="I120" s="45"/>
      <c r="J120" s="56"/>
      <c r="K120" s="56"/>
      <c r="L120" s="56"/>
      <c r="M120" s="56"/>
      <c r="N120" s="56"/>
      <c r="O120" s="56"/>
      <c r="P120" s="56"/>
      <c r="Q120" s="56"/>
      <c r="R120" s="56"/>
      <c r="S120" s="55"/>
      <c r="T120" s="56"/>
      <c r="U120" s="56"/>
      <c r="V120" s="55"/>
      <c r="W120" s="55"/>
      <c r="X120" s="55"/>
      <c r="Y120" s="55"/>
      <c r="Z120" s="55"/>
      <c r="AA120" s="55"/>
      <c r="AB120" s="55"/>
      <c r="AC120" s="55"/>
      <c r="AD120" s="46" t="s">
        <v>106</v>
      </c>
      <c r="AE120" s="46" t="s">
        <v>106</v>
      </c>
      <c r="AF120" s="46"/>
      <c r="AG120" s="46" t="s">
        <v>106</v>
      </c>
      <c r="AH120" s="46" t="s">
        <v>106</v>
      </c>
      <c r="AI120" s="46" t="s">
        <v>106</v>
      </c>
      <c r="AJ120" s="46" t="s">
        <v>106</v>
      </c>
      <c r="AK120" s="47" t="s">
        <v>106</v>
      </c>
      <c r="AL120" s="47" t="s">
        <v>106</v>
      </c>
      <c r="AM120" s="47" t="s">
        <v>106</v>
      </c>
      <c r="AN120" s="47" t="s">
        <v>106</v>
      </c>
      <c r="AO120" s="47" t="s">
        <v>106</v>
      </c>
      <c r="AP120" s="47" t="s">
        <v>106</v>
      </c>
      <c r="AQ120" s="47" t="s">
        <v>106</v>
      </c>
      <c r="AR120" s="47" t="s">
        <v>106</v>
      </c>
      <c r="AS120" s="47" t="s">
        <v>106</v>
      </c>
      <c r="AT120" s="47" t="s">
        <v>106</v>
      </c>
      <c r="BG120" s="48" t="str">
        <f t="shared" si="23"/>
        <v/>
      </c>
      <c r="BH120" s="48" t="str">
        <f t="shared" si="24"/>
        <v/>
      </c>
      <c r="BI120" s="49" t="s">
        <v>106</v>
      </c>
      <c r="BJ120" s="50"/>
      <c r="BK120" s="50"/>
      <c r="BM120" s="48" t="str">
        <f t="shared" si="25"/>
        <v/>
      </c>
      <c r="BR120" t="str">
        <f t="shared" si="21"/>
        <v>R1AOT STORES</v>
      </c>
      <c r="BS120" s="11" t="s">
        <v>561</v>
      </c>
      <c r="BT120" s="11" t="s">
        <v>562</v>
      </c>
      <c r="BU120" s="11" t="s">
        <v>561</v>
      </c>
      <c r="BV120" s="11" t="s">
        <v>562</v>
      </c>
      <c r="BW120" s="11" t="s">
        <v>379</v>
      </c>
      <c r="BX120" s="11"/>
      <c r="BZ120" t="s">
        <v>544</v>
      </c>
      <c r="CA120" s="13" t="s">
        <v>563</v>
      </c>
      <c r="CB120" s="12">
        <v>0</v>
      </c>
      <c r="CC120" s="12"/>
      <c r="CD120" s="12" t="s">
        <v>112</v>
      </c>
      <c r="CE120" s="12" t="e">
        <v>#N/A</v>
      </c>
      <c r="CF120" s="12" t="s">
        <v>113</v>
      </c>
      <c r="CG120" s="12" t="e">
        <v>#N/A</v>
      </c>
      <c r="CH120" s="12" t="s">
        <v>114</v>
      </c>
      <c r="CI120" s="12" t="s">
        <v>115</v>
      </c>
      <c r="CJ120" s="12" t="s">
        <v>116</v>
      </c>
      <c r="CK120" s="12"/>
      <c r="CL120" s="12" t="s">
        <v>117</v>
      </c>
      <c r="CM120" s="12" t="e">
        <v>#N/A</v>
      </c>
    </row>
    <row r="121" spans="1:91" ht="15" hidden="1">
      <c r="A121" s="37" t="str">
        <f t="shared" si="26"/>
        <v/>
      </c>
      <c r="B121" s="38">
        <v>0</v>
      </c>
      <c r="C121" s="38"/>
      <c r="D121" s="59" t="str">
        <f t="shared" si="22"/>
        <v/>
      </c>
      <c r="E121" s="64"/>
      <c r="F121" s="41"/>
      <c r="G121" s="65"/>
      <c r="H121" s="52"/>
      <c r="I121" s="45"/>
      <c r="J121" s="56"/>
      <c r="K121" s="56"/>
      <c r="L121" s="56"/>
      <c r="M121" s="56"/>
      <c r="N121" s="56"/>
      <c r="O121" s="56"/>
      <c r="P121" s="56"/>
      <c r="Q121" s="56"/>
      <c r="R121" s="56"/>
      <c r="S121" s="55"/>
      <c r="T121" s="56"/>
      <c r="U121" s="56"/>
      <c r="V121" s="55"/>
      <c r="W121" s="55"/>
      <c r="X121" s="55"/>
      <c r="Y121" s="55"/>
      <c r="Z121" s="55"/>
      <c r="AA121" s="55"/>
      <c r="AB121" s="55"/>
      <c r="AC121" s="55"/>
      <c r="AD121" s="46" t="s">
        <v>106</v>
      </c>
      <c r="AE121" s="46" t="s">
        <v>106</v>
      </c>
      <c r="AF121" s="46"/>
      <c r="AG121" s="46" t="s">
        <v>106</v>
      </c>
      <c r="AH121" s="46" t="s">
        <v>106</v>
      </c>
      <c r="AI121" s="46" t="s">
        <v>106</v>
      </c>
      <c r="AJ121" s="46" t="s">
        <v>106</v>
      </c>
      <c r="AK121" s="47" t="s">
        <v>106</v>
      </c>
      <c r="AL121" s="47" t="s">
        <v>106</v>
      </c>
      <c r="AM121" s="47" t="s">
        <v>106</v>
      </c>
      <c r="AN121" s="47" t="s">
        <v>106</v>
      </c>
      <c r="AO121" s="47" t="s">
        <v>106</v>
      </c>
      <c r="AP121" s="47" t="s">
        <v>106</v>
      </c>
      <c r="AQ121" s="47" t="s">
        <v>106</v>
      </c>
      <c r="AR121" s="47" t="s">
        <v>106</v>
      </c>
      <c r="AS121" s="47" t="s">
        <v>106</v>
      </c>
      <c r="AT121" s="47" t="s">
        <v>106</v>
      </c>
      <c r="BG121" s="48" t="str">
        <f t="shared" si="23"/>
        <v/>
      </c>
      <c r="BH121" s="48" t="str">
        <f t="shared" si="24"/>
        <v/>
      </c>
      <c r="BI121" s="49" t="s">
        <v>106</v>
      </c>
      <c r="BJ121" s="50"/>
      <c r="BK121" s="50"/>
      <c r="BM121" s="48" t="str">
        <f t="shared" si="25"/>
        <v/>
      </c>
      <c r="BR121" t="str">
        <f t="shared" si="21"/>
        <v>R1APALLIATIVE CARE (R&amp;B)</v>
      </c>
      <c r="BS121" s="11" t="s">
        <v>564</v>
      </c>
      <c r="BT121" s="11" t="s">
        <v>565</v>
      </c>
      <c r="BU121" s="11" t="s">
        <v>564</v>
      </c>
      <c r="BV121" s="11" t="s">
        <v>565</v>
      </c>
      <c r="BW121" s="11" t="s">
        <v>379</v>
      </c>
      <c r="BX121" s="11"/>
      <c r="BZ121" t="s">
        <v>566</v>
      </c>
      <c r="CA121" s="13" t="s">
        <v>567</v>
      </c>
      <c r="CB121" s="12">
        <v>0</v>
      </c>
      <c r="CC121" s="12"/>
      <c r="CD121" s="12" t="s">
        <v>112</v>
      </c>
      <c r="CE121" s="12" t="e">
        <v>#N/A</v>
      </c>
      <c r="CF121" s="12" t="s">
        <v>113</v>
      </c>
      <c r="CG121" s="12" t="e">
        <v>#N/A</v>
      </c>
      <c r="CH121" s="12" t="s">
        <v>114</v>
      </c>
      <c r="CI121" s="12" t="s">
        <v>115</v>
      </c>
      <c r="CJ121" s="12" t="s">
        <v>116</v>
      </c>
      <c r="CK121" s="12"/>
      <c r="CL121" s="12" t="s">
        <v>117</v>
      </c>
      <c r="CM121" s="12" t="e">
        <v>#N/A</v>
      </c>
    </row>
    <row r="122" spans="1:91" ht="15" hidden="1">
      <c r="A122" s="37" t="str">
        <f t="shared" si="26"/>
        <v/>
      </c>
      <c r="B122" s="38">
        <v>0</v>
      </c>
      <c r="C122" s="38"/>
      <c r="D122" s="59" t="str">
        <f t="shared" si="22"/>
        <v/>
      </c>
      <c r="E122" s="64"/>
      <c r="F122" s="41"/>
      <c r="G122" s="65"/>
      <c r="H122" s="52"/>
      <c r="I122" s="45"/>
      <c r="J122" s="56"/>
      <c r="K122" s="56"/>
      <c r="L122" s="56"/>
      <c r="M122" s="56"/>
      <c r="N122" s="56"/>
      <c r="O122" s="56"/>
      <c r="P122" s="56"/>
      <c r="Q122" s="56"/>
      <c r="R122" s="56"/>
      <c r="S122" s="55"/>
      <c r="T122" s="56"/>
      <c r="U122" s="56"/>
      <c r="V122" s="55"/>
      <c r="W122" s="55"/>
      <c r="X122" s="55"/>
      <c r="Y122" s="55"/>
      <c r="Z122" s="55"/>
      <c r="AA122" s="55"/>
      <c r="AB122" s="55"/>
      <c r="AC122" s="55"/>
      <c r="AD122" s="46" t="s">
        <v>106</v>
      </c>
      <c r="AE122" s="46" t="s">
        <v>106</v>
      </c>
      <c r="AF122" s="46"/>
      <c r="AG122" s="46" t="s">
        <v>106</v>
      </c>
      <c r="AH122" s="46" t="s">
        <v>106</v>
      </c>
      <c r="AI122" s="46" t="s">
        <v>106</v>
      </c>
      <c r="AJ122" s="46" t="s">
        <v>106</v>
      </c>
      <c r="AK122" s="47" t="s">
        <v>106</v>
      </c>
      <c r="AL122" s="47" t="s">
        <v>106</v>
      </c>
      <c r="AM122" s="47" t="s">
        <v>106</v>
      </c>
      <c r="AN122" s="47" t="s">
        <v>106</v>
      </c>
      <c r="AO122" s="47" t="s">
        <v>106</v>
      </c>
      <c r="AP122" s="47" t="s">
        <v>106</v>
      </c>
      <c r="AQ122" s="47" t="s">
        <v>106</v>
      </c>
      <c r="AR122" s="47" t="s">
        <v>106</v>
      </c>
      <c r="AS122" s="47" t="s">
        <v>106</v>
      </c>
      <c r="AT122" s="47" t="s">
        <v>106</v>
      </c>
      <c r="BG122" s="48" t="str">
        <f t="shared" si="23"/>
        <v/>
      </c>
      <c r="BH122" s="48" t="str">
        <f t="shared" si="24"/>
        <v/>
      </c>
      <c r="BI122" s="49" t="s">
        <v>106</v>
      </c>
      <c r="BJ122" s="50"/>
      <c r="BK122" s="50"/>
      <c r="BM122" s="48" t="str">
        <f t="shared" si="25"/>
        <v/>
      </c>
      <c r="BR122" t="str">
        <f t="shared" si="21"/>
        <v>R1APALLIATIVE CARE (SW)</v>
      </c>
      <c r="BS122" s="11" t="s">
        <v>568</v>
      </c>
      <c r="BT122" s="11" t="s">
        <v>569</v>
      </c>
      <c r="BU122" s="11" t="s">
        <v>568</v>
      </c>
      <c r="BV122" s="11" t="s">
        <v>569</v>
      </c>
      <c r="BW122" s="11" t="s">
        <v>379</v>
      </c>
      <c r="BX122" s="11"/>
      <c r="BZ122" t="s">
        <v>566</v>
      </c>
      <c r="CA122" s="13" t="s">
        <v>570</v>
      </c>
      <c r="CB122" s="12">
        <v>0</v>
      </c>
      <c r="CC122" s="12"/>
      <c r="CD122" s="12" t="s">
        <v>112</v>
      </c>
      <c r="CE122" s="12" t="e">
        <v>#N/A</v>
      </c>
      <c r="CF122" s="12" t="s">
        <v>113</v>
      </c>
      <c r="CG122" s="12" t="e">
        <v>#N/A</v>
      </c>
      <c r="CH122" s="12" t="s">
        <v>114</v>
      </c>
      <c r="CI122" s="12" t="s">
        <v>115</v>
      </c>
      <c r="CJ122" s="12" t="s">
        <v>116</v>
      </c>
      <c r="CK122" s="12"/>
      <c r="CL122" s="12" t="s">
        <v>117</v>
      </c>
      <c r="CM122" s="12" t="e">
        <v>#N/A</v>
      </c>
    </row>
    <row r="123" spans="1:91" ht="15" hidden="1">
      <c r="A123" s="37" t="str">
        <f t="shared" si="26"/>
        <v/>
      </c>
      <c r="B123" s="38">
        <v>0</v>
      </c>
      <c r="C123" s="38"/>
      <c r="D123" s="59" t="str">
        <f t="shared" si="22"/>
        <v/>
      </c>
      <c r="E123" s="64"/>
      <c r="F123" s="41"/>
      <c r="G123" s="65"/>
      <c r="H123" s="52"/>
      <c r="I123" s="45"/>
      <c r="J123" s="56"/>
      <c r="K123" s="56"/>
      <c r="L123" s="56"/>
      <c r="M123" s="56"/>
      <c r="N123" s="56"/>
      <c r="O123" s="56"/>
      <c r="P123" s="56"/>
      <c r="Q123" s="56"/>
      <c r="R123" s="56"/>
      <c r="S123" s="55"/>
      <c r="T123" s="56"/>
      <c r="U123" s="56"/>
      <c r="V123" s="55"/>
      <c r="W123" s="55"/>
      <c r="X123" s="55"/>
      <c r="Y123" s="55"/>
      <c r="Z123" s="55"/>
      <c r="AA123" s="55"/>
      <c r="AB123" s="55"/>
      <c r="AC123" s="55"/>
      <c r="AD123" s="46" t="s">
        <v>106</v>
      </c>
      <c r="AE123" s="46" t="s">
        <v>106</v>
      </c>
      <c r="AF123" s="46"/>
      <c r="AG123" s="46" t="s">
        <v>106</v>
      </c>
      <c r="AH123" s="46" t="s">
        <v>106</v>
      </c>
      <c r="AI123" s="46" t="s">
        <v>106</v>
      </c>
      <c r="AJ123" s="46" t="s">
        <v>106</v>
      </c>
      <c r="AK123" s="47" t="s">
        <v>106</v>
      </c>
      <c r="AL123" s="47" t="s">
        <v>106</v>
      </c>
      <c r="AM123" s="47" t="s">
        <v>106</v>
      </c>
      <c r="AN123" s="47" t="s">
        <v>106</v>
      </c>
      <c r="AO123" s="47" t="s">
        <v>106</v>
      </c>
      <c r="AP123" s="47" t="s">
        <v>106</v>
      </c>
      <c r="AQ123" s="47" t="s">
        <v>106</v>
      </c>
      <c r="AR123" s="47" t="s">
        <v>106</v>
      </c>
      <c r="AS123" s="47" t="s">
        <v>106</v>
      </c>
      <c r="AT123" s="47" t="s">
        <v>106</v>
      </c>
      <c r="BG123" s="48" t="str">
        <f t="shared" si="23"/>
        <v/>
      </c>
      <c r="BH123" s="48" t="str">
        <f t="shared" si="24"/>
        <v/>
      </c>
      <c r="BI123" s="49" t="s">
        <v>106</v>
      </c>
      <c r="BJ123" s="50"/>
      <c r="BK123" s="50"/>
      <c r="BM123" s="48" t="str">
        <f t="shared" si="25"/>
        <v/>
      </c>
      <c r="BR123" t="str">
        <f t="shared" si="21"/>
        <v>R1APALLIATIVE CARE (WF)</v>
      </c>
      <c r="BS123" s="11" t="s">
        <v>571</v>
      </c>
      <c r="BT123" s="11" t="s">
        <v>572</v>
      </c>
      <c r="BU123" s="11" t="s">
        <v>571</v>
      </c>
      <c r="BV123" s="11" t="s">
        <v>572</v>
      </c>
      <c r="BW123" s="11" t="s">
        <v>379</v>
      </c>
      <c r="BX123" s="11"/>
      <c r="BZ123" t="s">
        <v>566</v>
      </c>
      <c r="CA123" s="13" t="s">
        <v>573</v>
      </c>
      <c r="CB123" s="12">
        <v>0</v>
      </c>
      <c r="CC123" s="12"/>
      <c r="CD123" s="12" t="s">
        <v>112</v>
      </c>
      <c r="CE123" s="12" t="e">
        <v>#N/A</v>
      </c>
      <c r="CF123" s="12" t="s">
        <v>113</v>
      </c>
      <c r="CG123" s="12" t="e">
        <v>#N/A</v>
      </c>
      <c r="CH123" s="12" t="s">
        <v>114</v>
      </c>
      <c r="CI123" s="12" t="s">
        <v>115</v>
      </c>
      <c r="CJ123" s="12" t="s">
        <v>116</v>
      </c>
      <c r="CK123" s="12"/>
      <c r="CL123" s="12" t="s">
        <v>117</v>
      </c>
      <c r="CM123" s="12" t="e">
        <v>#N/A</v>
      </c>
    </row>
    <row r="124" spans="1:91" ht="15" hidden="1">
      <c r="A124" s="37" t="str">
        <f t="shared" si="26"/>
        <v/>
      </c>
      <c r="B124" s="38">
        <v>0</v>
      </c>
      <c r="C124" s="38"/>
      <c r="D124" s="59" t="str">
        <f t="shared" si="22"/>
        <v/>
      </c>
      <c r="E124" s="64"/>
      <c r="F124" s="41"/>
      <c r="G124" s="65"/>
      <c r="H124" s="52"/>
      <c r="I124" s="45"/>
      <c r="J124" s="56"/>
      <c r="K124" s="56"/>
      <c r="L124" s="56"/>
      <c r="M124" s="56"/>
      <c r="N124" s="56"/>
      <c r="O124" s="56"/>
      <c r="P124" s="56"/>
      <c r="Q124" s="56"/>
      <c r="R124" s="56"/>
      <c r="S124" s="55"/>
      <c r="T124" s="56"/>
      <c r="U124" s="56"/>
      <c r="V124" s="55"/>
      <c r="W124" s="55"/>
      <c r="X124" s="55"/>
      <c r="Y124" s="55"/>
      <c r="Z124" s="55"/>
      <c r="AA124" s="55"/>
      <c r="AB124" s="55"/>
      <c r="AC124" s="55"/>
      <c r="AD124" s="46" t="s">
        <v>106</v>
      </c>
      <c r="AE124" s="46" t="s">
        <v>106</v>
      </c>
      <c r="AF124" s="46"/>
      <c r="AG124" s="46" t="s">
        <v>106</v>
      </c>
      <c r="AH124" s="46" t="s">
        <v>106</v>
      </c>
      <c r="AI124" s="46" t="s">
        <v>106</v>
      </c>
      <c r="AJ124" s="46" t="s">
        <v>106</v>
      </c>
      <c r="AK124" s="47" t="s">
        <v>106</v>
      </c>
      <c r="AL124" s="47" t="s">
        <v>106</v>
      </c>
      <c r="AM124" s="47" t="s">
        <v>106</v>
      </c>
      <c r="AN124" s="47" t="s">
        <v>106</v>
      </c>
      <c r="AO124" s="47" t="s">
        <v>106</v>
      </c>
      <c r="AP124" s="47" t="s">
        <v>106</v>
      </c>
      <c r="AQ124" s="47" t="s">
        <v>106</v>
      </c>
      <c r="AR124" s="47" t="s">
        <v>106</v>
      </c>
      <c r="AS124" s="47" t="s">
        <v>106</v>
      </c>
      <c r="AT124" s="47" t="s">
        <v>106</v>
      </c>
      <c r="BG124" s="48" t="str">
        <f t="shared" si="23"/>
        <v/>
      </c>
      <c r="BH124" s="48" t="str">
        <f t="shared" si="24"/>
        <v/>
      </c>
      <c r="BI124" s="49" t="s">
        <v>106</v>
      </c>
      <c r="BJ124" s="50"/>
      <c r="BK124" s="50"/>
      <c r="BM124" s="48" t="str">
        <f t="shared" si="25"/>
        <v/>
      </c>
      <c r="BR124" t="str">
        <f t="shared" si="21"/>
        <v>R1APARKSIDE MIDDLE AUTISM BASE</v>
      </c>
      <c r="BS124" s="11" t="s">
        <v>574</v>
      </c>
      <c r="BT124" s="11" t="s">
        <v>575</v>
      </c>
      <c r="BU124" s="11" t="s">
        <v>574</v>
      </c>
      <c r="BV124" s="11" t="s">
        <v>575</v>
      </c>
      <c r="BW124" s="11" t="s">
        <v>379</v>
      </c>
      <c r="BX124" s="11"/>
      <c r="BZ124" t="s">
        <v>566</v>
      </c>
      <c r="CA124" s="13" t="s">
        <v>576</v>
      </c>
      <c r="CB124" s="12">
        <v>0</v>
      </c>
      <c r="CC124" s="12"/>
      <c r="CD124" s="12" t="s">
        <v>112</v>
      </c>
      <c r="CE124" s="12" t="e">
        <v>#N/A</v>
      </c>
      <c r="CF124" s="12" t="s">
        <v>113</v>
      </c>
      <c r="CG124" s="12" t="e">
        <v>#N/A</v>
      </c>
      <c r="CH124" s="12" t="s">
        <v>114</v>
      </c>
      <c r="CI124" s="12" t="s">
        <v>115</v>
      </c>
      <c r="CJ124" s="12" t="s">
        <v>116</v>
      </c>
      <c r="CK124" s="12"/>
      <c r="CL124" s="12" t="s">
        <v>117</v>
      </c>
      <c r="CM124" s="12" t="e">
        <v>#N/A</v>
      </c>
    </row>
    <row r="125" spans="1:91" ht="15" hidden="1">
      <c r="A125" s="37" t="str">
        <f t="shared" si="26"/>
        <v/>
      </c>
      <c r="B125" s="38">
        <v>0</v>
      </c>
      <c r="C125" s="38"/>
      <c r="D125" s="59" t="str">
        <f t="shared" si="22"/>
        <v/>
      </c>
      <c r="E125" s="64"/>
      <c r="F125" s="41"/>
      <c r="G125" s="65"/>
      <c r="H125" s="52"/>
      <c r="I125" s="45"/>
      <c r="J125" s="56"/>
      <c r="K125" s="56"/>
      <c r="L125" s="56"/>
      <c r="M125" s="56"/>
      <c r="N125" s="56"/>
      <c r="O125" s="56"/>
      <c r="P125" s="56"/>
      <c r="Q125" s="56"/>
      <c r="R125" s="56"/>
      <c r="S125" s="55"/>
      <c r="T125" s="56"/>
      <c r="U125" s="56"/>
      <c r="V125" s="55"/>
      <c r="W125" s="55"/>
      <c r="X125" s="55"/>
      <c r="Y125" s="55"/>
      <c r="Z125" s="55"/>
      <c r="AA125" s="55"/>
      <c r="AB125" s="55"/>
      <c r="AC125" s="55"/>
      <c r="AD125" s="46" t="s">
        <v>106</v>
      </c>
      <c r="AE125" s="46" t="s">
        <v>106</v>
      </c>
      <c r="AF125" s="46"/>
      <c r="AG125" s="46" t="s">
        <v>106</v>
      </c>
      <c r="AH125" s="46" t="s">
        <v>106</v>
      </c>
      <c r="AI125" s="46" t="s">
        <v>106</v>
      </c>
      <c r="AJ125" s="46" t="s">
        <v>106</v>
      </c>
      <c r="AK125" s="47" t="s">
        <v>106</v>
      </c>
      <c r="AL125" s="47" t="s">
        <v>106</v>
      </c>
      <c r="AM125" s="47" t="s">
        <v>106</v>
      </c>
      <c r="AN125" s="47" t="s">
        <v>106</v>
      </c>
      <c r="AO125" s="47" t="s">
        <v>106</v>
      </c>
      <c r="AP125" s="47" t="s">
        <v>106</v>
      </c>
      <c r="AQ125" s="47" t="s">
        <v>106</v>
      </c>
      <c r="AR125" s="47" t="s">
        <v>106</v>
      </c>
      <c r="AS125" s="47" t="s">
        <v>106</v>
      </c>
      <c r="AT125" s="47" t="s">
        <v>106</v>
      </c>
      <c r="BG125" s="48" t="str">
        <f t="shared" si="23"/>
        <v/>
      </c>
      <c r="BH125" s="48" t="str">
        <f t="shared" si="24"/>
        <v/>
      </c>
      <c r="BI125" s="49" t="s">
        <v>106</v>
      </c>
      <c r="BJ125" s="50"/>
      <c r="BK125" s="50"/>
      <c r="BM125" s="48" t="str">
        <f t="shared" si="25"/>
        <v/>
      </c>
      <c r="BR125" t="str">
        <f t="shared" si="21"/>
        <v>R1APERSHORE HOSPITAL</v>
      </c>
      <c r="BS125" s="11" t="s">
        <v>577</v>
      </c>
      <c r="BT125" s="11" t="s">
        <v>578</v>
      </c>
      <c r="BU125" s="11" t="s">
        <v>577</v>
      </c>
      <c r="BV125" s="11" t="s">
        <v>578</v>
      </c>
      <c r="BW125" s="11" t="s">
        <v>379</v>
      </c>
      <c r="BX125" s="11"/>
      <c r="BZ125" t="s">
        <v>579</v>
      </c>
      <c r="CA125" s="13" t="s">
        <v>580</v>
      </c>
      <c r="CB125" s="12">
        <v>0</v>
      </c>
      <c r="CC125" s="12"/>
      <c r="CD125" s="12" t="s">
        <v>112</v>
      </c>
      <c r="CE125" s="12" t="e">
        <v>#N/A</v>
      </c>
      <c r="CF125" s="12" t="s">
        <v>113</v>
      </c>
      <c r="CG125" s="12" t="e">
        <v>#N/A</v>
      </c>
      <c r="CH125" s="12" t="s">
        <v>114</v>
      </c>
      <c r="CI125" s="12" t="s">
        <v>115</v>
      </c>
      <c r="CJ125" s="12" t="s">
        <v>116</v>
      </c>
      <c r="CK125" s="12"/>
      <c r="CL125" s="12" t="s">
        <v>117</v>
      </c>
      <c r="CM125" s="12" t="e">
        <v>#N/A</v>
      </c>
    </row>
    <row r="126" spans="1:91" ht="15" hidden="1">
      <c r="A126" s="37" t="str">
        <f t="shared" si="26"/>
        <v/>
      </c>
      <c r="B126" s="38">
        <v>0</v>
      </c>
      <c r="C126" s="38"/>
      <c r="D126" s="59" t="str">
        <f t="shared" si="22"/>
        <v/>
      </c>
      <c r="E126" s="64"/>
      <c r="F126" s="41"/>
      <c r="G126" s="65"/>
      <c r="H126" s="52"/>
      <c r="I126" s="45"/>
      <c r="J126" s="56"/>
      <c r="K126" s="56"/>
      <c r="L126" s="56"/>
      <c r="M126" s="56"/>
      <c r="N126" s="56"/>
      <c r="O126" s="56"/>
      <c r="P126" s="56"/>
      <c r="Q126" s="56"/>
      <c r="R126" s="56"/>
      <c r="S126" s="55"/>
      <c r="T126" s="56"/>
      <c r="U126" s="56"/>
      <c r="V126" s="55"/>
      <c r="W126" s="55"/>
      <c r="X126" s="55"/>
      <c r="Y126" s="55"/>
      <c r="Z126" s="55"/>
      <c r="AA126" s="55"/>
      <c r="AB126" s="55"/>
      <c r="AC126" s="55"/>
      <c r="AD126" s="46" t="s">
        <v>106</v>
      </c>
      <c r="AE126" s="46" t="s">
        <v>106</v>
      </c>
      <c r="AF126" s="46"/>
      <c r="AG126" s="46" t="s">
        <v>106</v>
      </c>
      <c r="AH126" s="46" t="s">
        <v>106</v>
      </c>
      <c r="AI126" s="46" t="s">
        <v>106</v>
      </c>
      <c r="AJ126" s="46" t="s">
        <v>106</v>
      </c>
      <c r="AK126" s="47" t="s">
        <v>106</v>
      </c>
      <c r="AL126" s="47" t="s">
        <v>106</v>
      </c>
      <c r="AM126" s="47" t="s">
        <v>106</v>
      </c>
      <c r="AN126" s="47" t="s">
        <v>106</v>
      </c>
      <c r="AO126" s="47" t="s">
        <v>106</v>
      </c>
      <c r="AP126" s="47" t="s">
        <v>106</v>
      </c>
      <c r="AQ126" s="47" t="s">
        <v>106</v>
      </c>
      <c r="AR126" s="47" t="s">
        <v>106</v>
      </c>
      <c r="AS126" s="47" t="s">
        <v>106</v>
      </c>
      <c r="AT126" s="47" t="s">
        <v>106</v>
      </c>
      <c r="BG126" s="48" t="str">
        <f t="shared" si="23"/>
        <v/>
      </c>
      <c r="BH126" s="48" t="str">
        <f t="shared" si="24"/>
        <v/>
      </c>
      <c r="BI126" s="49" t="s">
        <v>106</v>
      </c>
      <c r="BJ126" s="50"/>
      <c r="BK126" s="50"/>
      <c r="BM126" s="48" t="str">
        <f t="shared" si="25"/>
        <v/>
      </c>
      <c r="BR126" t="str">
        <f t="shared" si="21"/>
        <v>R1APHYSIO UNIT ROSEHILL</v>
      </c>
      <c r="BS126" s="11" t="s">
        <v>581</v>
      </c>
      <c r="BT126" s="11" t="s">
        <v>582</v>
      </c>
      <c r="BU126" s="11" t="s">
        <v>581</v>
      </c>
      <c r="BV126" s="11" t="s">
        <v>582</v>
      </c>
      <c r="BW126" s="11" t="s">
        <v>379</v>
      </c>
      <c r="BX126" s="11"/>
      <c r="BZ126" t="s">
        <v>579</v>
      </c>
      <c r="CA126" s="13" t="s">
        <v>583</v>
      </c>
      <c r="CB126" s="12">
        <v>0</v>
      </c>
      <c r="CC126" s="12"/>
      <c r="CD126" s="12" t="s">
        <v>112</v>
      </c>
      <c r="CE126" s="12" t="e">
        <v>#N/A</v>
      </c>
      <c r="CF126" s="12" t="s">
        <v>113</v>
      </c>
      <c r="CG126" s="12" t="e">
        <v>#N/A</v>
      </c>
      <c r="CH126" s="12" t="s">
        <v>114</v>
      </c>
      <c r="CI126" s="12" t="s">
        <v>115</v>
      </c>
      <c r="CJ126" s="12" t="s">
        <v>116</v>
      </c>
      <c r="CK126" s="12"/>
      <c r="CL126" s="12" t="s">
        <v>117</v>
      </c>
      <c r="CM126" s="12" t="e">
        <v>#N/A</v>
      </c>
    </row>
    <row r="127" spans="1:91" ht="12.75" hidden="1" customHeight="1">
      <c r="A127" s="37" t="str">
        <f t="shared" si="26"/>
        <v/>
      </c>
      <c r="B127" s="38">
        <v>0</v>
      </c>
      <c r="C127" s="38"/>
      <c r="D127" s="59" t="str">
        <f t="shared" si="22"/>
        <v/>
      </c>
      <c r="E127" s="64"/>
      <c r="F127" s="41"/>
      <c r="G127" s="65"/>
      <c r="H127" s="52"/>
      <c r="I127" s="45"/>
      <c r="J127" s="56"/>
      <c r="K127" s="56"/>
      <c r="L127" s="56"/>
      <c r="M127" s="56"/>
      <c r="N127" s="56"/>
      <c r="O127" s="56"/>
      <c r="P127" s="56"/>
      <c r="Q127" s="56"/>
      <c r="R127" s="56"/>
      <c r="S127" s="55"/>
      <c r="T127" s="56"/>
      <c r="U127" s="56"/>
      <c r="V127" s="55"/>
      <c r="W127" s="55"/>
      <c r="X127" s="55"/>
      <c r="Y127" s="55"/>
      <c r="Z127" s="55"/>
      <c r="AA127" s="55"/>
      <c r="AB127" s="55"/>
      <c r="AC127" s="55"/>
      <c r="AD127" s="46" t="s">
        <v>106</v>
      </c>
      <c r="AE127" s="46" t="s">
        <v>106</v>
      </c>
      <c r="AF127" s="46"/>
      <c r="AG127" s="46" t="s">
        <v>106</v>
      </c>
      <c r="AH127" s="46" t="s">
        <v>106</v>
      </c>
      <c r="AI127" s="46" t="s">
        <v>106</v>
      </c>
      <c r="AJ127" s="46" t="s">
        <v>106</v>
      </c>
      <c r="AK127" s="47" t="s">
        <v>106</v>
      </c>
      <c r="AL127" s="47" t="s">
        <v>106</v>
      </c>
      <c r="AM127" s="47" t="s">
        <v>106</v>
      </c>
      <c r="AN127" s="47" t="s">
        <v>106</v>
      </c>
      <c r="AO127" s="47" t="s">
        <v>106</v>
      </c>
      <c r="AP127" s="47" t="s">
        <v>106</v>
      </c>
      <c r="AQ127" s="47" t="s">
        <v>106</v>
      </c>
      <c r="AR127" s="47" t="s">
        <v>106</v>
      </c>
      <c r="AS127" s="47" t="s">
        <v>106</v>
      </c>
      <c r="AT127" s="47" t="s">
        <v>106</v>
      </c>
      <c r="BG127" s="48" t="str">
        <f t="shared" si="23"/>
        <v/>
      </c>
      <c r="BH127" s="48" t="str">
        <f t="shared" si="24"/>
        <v/>
      </c>
      <c r="BI127" s="49" t="s">
        <v>106</v>
      </c>
      <c r="BJ127" s="50"/>
      <c r="BK127" s="50"/>
      <c r="BM127" s="48" t="str">
        <f t="shared" si="25"/>
        <v/>
      </c>
      <c r="BR127" t="str">
        <f t="shared" si="21"/>
        <v>R1APHYSIO UNIT THORNTON</v>
      </c>
      <c r="BS127" s="11" t="s">
        <v>584</v>
      </c>
      <c r="BT127" s="11" t="s">
        <v>585</v>
      </c>
      <c r="BU127" s="11" t="s">
        <v>584</v>
      </c>
      <c r="BV127" s="11" t="s">
        <v>585</v>
      </c>
      <c r="BW127" s="11" t="s">
        <v>379</v>
      </c>
      <c r="BX127" s="11"/>
      <c r="BZ127" t="s">
        <v>586</v>
      </c>
      <c r="CA127" s="13" t="s">
        <v>587</v>
      </c>
      <c r="CB127" s="12">
        <v>0</v>
      </c>
      <c r="CC127" s="12"/>
      <c r="CD127" s="12" t="s">
        <v>112</v>
      </c>
      <c r="CE127" s="12" t="e">
        <v>#N/A</v>
      </c>
      <c r="CF127" s="12" t="s">
        <v>113</v>
      </c>
      <c r="CG127" s="12" t="e">
        <v>#N/A</v>
      </c>
      <c r="CH127" s="12" t="s">
        <v>114</v>
      </c>
      <c r="CI127" s="12" t="s">
        <v>115</v>
      </c>
      <c r="CJ127" s="12" t="s">
        <v>116</v>
      </c>
      <c r="CK127" s="12"/>
      <c r="CL127" s="12" t="s">
        <v>117</v>
      </c>
      <c r="CM127" s="12" t="e">
        <v>#N/A</v>
      </c>
    </row>
    <row r="128" spans="1:91" ht="12.75" hidden="1" customHeight="1">
      <c r="A128" s="37" t="str">
        <f t="shared" si="26"/>
        <v/>
      </c>
      <c r="B128" s="38">
        <v>0</v>
      </c>
      <c r="C128" s="38"/>
      <c r="D128" s="59" t="str">
        <f t="shared" si="22"/>
        <v/>
      </c>
      <c r="E128" s="64"/>
      <c r="F128" s="41"/>
      <c r="G128" s="65"/>
      <c r="H128" s="52"/>
      <c r="I128" s="45"/>
      <c r="J128" s="56"/>
      <c r="K128" s="56"/>
      <c r="L128" s="56"/>
      <c r="M128" s="56"/>
      <c r="N128" s="56"/>
      <c r="O128" s="56"/>
      <c r="P128" s="56"/>
      <c r="Q128" s="56"/>
      <c r="R128" s="56"/>
      <c r="S128" s="55"/>
      <c r="T128" s="56"/>
      <c r="U128" s="56"/>
      <c r="V128" s="55"/>
      <c r="W128" s="55"/>
      <c r="X128" s="55"/>
      <c r="Y128" s="55"/>
      <c r="Z128" s="55"/>
      <c r="AA128" s="55"/>
      <c r="AB128" s="55"/>
      <c r="AC128" s="55"/>
      <c r="AD128" s="46" t="s">
        <v>106</v>
      </c>
      <c r="AE128" s="46" t="s">
        <v>106</v>
      </c>
      <c r="AF128" s="46"/>
      <c r="AG128" s="46" t="s">
        <v>106</v>
      </c>
      <c r="AH128" s="46" t="s">
        <v>106</v>
      </c>
      <c r="AI128" s="46" t="s">
        <v>106</v>
      </c>
      <c r="AJ128" s="46" t="s">
        <v>106</v>
      </c>
      <c r="AK128" s="47" t="s">
        <v>106</v>
      </c>
      <c r="AL128" s="47" t="s">
        <v>106</v>
      </c>
      <c r="AM128" s="47" t="s">
        <v>106</v>
      </c>
      <c r="AN128" s="47" t="s">
        <v>106</v>
      </c>
      <c r="AO128" s="47" t="s">
        <v>106</v>
      </c>
      <c r="AP128" s="47" t="s">
        <v>106</v>
      </c>
      <c r="AQ128" s="47" t="s">
        <v>106</v>
      </c>
      <c r="AR128" s="47" t="s">
        <v>106</v>
      </c>
      <c r="AS128" s="47" t="s">
        <v>106</v>
      </c>
      <c r="AT128" s="47" t="s">
        <v>106</v>
      </c>
      <c r="BG128" s="48" t="str">
        <f t="shared" si="23"/>
        <v/>
      </c>
      <c r="BH128" s="48" t="str">
        <f t="shared" si="24"/>
        <v/>
      </c>
      <c r="BI128" s="49" t="s">
        <v>106</v>
      </c>
      <c r="BJ128" s="50"/>
      <c r="BK128" s="50"/>
      <c r="BM128" s="48" t="str">
        <f t="shared" si="25"/>
        <v/>
      </c>
      <c r="BR128" t="str">
        <f t="shared" si="21"/>
        <v>R1APOSTNATAL UNIT</v>
      </c>
      <c r="BS128" s="11" t="s">
        <v>588</v>
      </c>
      <c r="BT128" s="11" t="s">
        <v>589</v>
      </c>
      <c r="BU128" s="11" t="s">
        <v>588</v>
      </c>
      <c r="BV128" s="11" t="s">
        <v>589</v>
      </c>
      <c r="BW128" s="11" t="s">
        <v>379</v>
      </c>
      <c r="BX128" s="11"/>
      <c r="BZ128" t="s">
        <v>590</v>
      </c>
      <c r="CA128" s="13" t="s">
        <v>591</v>
      </c>
      <c r="CB128" s="12">
        <v>0</v>
      </c>
      <c r="CC128" s="12"/>
      <c r="CD128" s="12" t="s">
        <v>112</v>
      </c>
      <c r="CE128" s="12" t="e">
        <v>#N/A</v>
      </c>
      <c r="CF128" s="12" t="s">
        <v>113</v>
      </c>
      <c r="CG128" s="12" t="e">
        <v>#N/A</v>
      </c>
      <c r="CH128" s="12" t="s">
        <v>114</v>
      </c>
      <c r="CI128" s="12" t="s">
        <v>115</v>
      </c>
      <c r="CJ128" s="12" t="s">
        <v>116</v>
      </c>
      <c r="CK128" s="12"/>
      <c r="CL128" s="12" t="s">
        <v>117</v>
      </c>
      <c r="CM128" s="12" t="e">
        <v>#N/A</v>
      </c>
    </row>
    <row r="129" spans="1:91" ht="12.75" hidden="1" customHeight="1">
      <c r="A129" s="37" t="str">
        <f t="shared" si="26"/>
        <v/>
      </c>
      <c r="B129" s="38">
        <v>0</v>
      </c>
      <c r="C129" s="38"/>
      <c r="D129" s="59" t="str">
        <f t="shared" si="22"/>
        <v/>
      </c>
      <c r="E129" s="64"/>
      <c r="F129" s="41"/>
      <c r="G129" s="65"/>
      <c r="H129" s="52"/>
      <c r="I129" s="45"/>
      <c r="J129" s="56"/>
      <c r="K129" s="56"/>
      <c r="L129" s="56"/>
      <c r="M129" s="56"/>
      <c r="N129" s="56"/>
      <c r="O129" s="56"/>
      <c r="P129" s="56"/>
      <c r="Q129" s="56"/>
      <c r="R129" s="56"/>
      <c r="S129" s="55"/>
      <c r="T129" s="56"/>
      <c r="U129" s="56"/>
      <c r="V129" s="55"/>
      <c r="W129" s="55"/>
      <c r="X129" s="55"/>
      <c r="Y129" s="55"/>
      <c r="Z129" s="55"/>
      <c r="AA129" s="55"/>
      <c r="AB129" s="55"/>
      <c r="AC129" s="55"/>
      <c r="AD129" s="46" t="s">
        <v>106</v>
      </c>
      <c r="AE129" s="46" t="s">
        <v>106</v>
      </c>
      <c r="AF129" s="46"/>
      <c r="AG129" s="46" t="s">
        <v>106</v>
      </c>
      <c r="AH129" s="46" t="s">
        <v>106</v>
      </c>
      <c r="AI129" s="46" t="s">
        <v>106</v>
      </c>
      <c r="AJ129" s="46" t="s">
        <v>106</v>
      </c>
      <c r="AK129" s="47" t="s">
        <v>106</v>
      </c>
      <c r="AL129" s="47" t="s">
        <v>106</v>
      </c>
      <c r="AM129" s="47" t="s">
        <v>106</v>
      </c>
      <c r="AN129" s="47" t="s">
        <v>106</v>
      </c>
      <c r="AO129" s="47" t="s">
        <v>106</v>
      </c>
      <c r="AP129" s="47" t="s">
        <v>106</v>
      </c>
      <c r="AQ129" s="47" t="s">
        <v>106</v>
      </c>
      <c r="AR129" s="47" t="s">
        <v>106</v>
      </c>
      <c r="AS129" s="47" t="s">
        <v>106</v>
      </c>
      <c r="AT129" s="47" t="s">
        <v>106</v>
      </c>
      <c r="BG129" s="48" t="str">
        <f t="shared" si="23"/>
        <v/>
      </c>
      <c r="BH129" s="48" t="str">
        <f t="shared" si="24"/>
        <v/>
      </c>
      <c r="BI129" s="49" t="s">
        <v>106</v>
      </c>
      <c r="BJ129" s="50"/>
      <c r="BK129" s="50"/>
      <c r="BM129" s="48" t="str">
        <f t="shared" si="25"/>
        <v/>
      </c>
      <c r="BR129" t="str">
        <f t="shared" ref="BR129:BR192" si="27">CONCATENATE(LEFT(BS129, 3),BT129)</f>
        <v>R1APRINCESS OF WALES HOSPITAL</v>
      </c>
      <c r="BS129" s="11" t="s">
        <v>592</v>
      </c>
      <c r="BT129" s="11" t="s">
        <v>593</v>
      </c>
      <c r="BU129" s="11" t="s">
        <v>592</v>
      </c>
      <c r="BV129" s="11" t="s">
        <v>593</v>
      </c>
      <c r="BW129" s="11" t="s">
        <v>379</v>
      </c>
      <c r="BX129" s="11"/>
      <c r="BZ129" t="s">
        <v>590</v>
      </c>
      <c r="CA129" s="13" t="s">
        <v>594</v>
      </c>
      <c r="CB129" s="12">
        <v>0</v>
      </c>
      <c r="CC129" s="12"/>
      <c r="CD129" s="12" t="s">
        <v>112</v>
      </c>
      <c r="CE129" s="12" t="e">
        <v>#N/A</v>
      </c>
      <c r="CF129" s="12" t="s">
        <v>113</v>
      </c>
      <c r="CG129" s="12" t="e">
        <v>#N/A</v>
      </c>
      <c r="CH129" s="12" t="s">
        <v>114</v>
      </c>
      <c r="CI129" s="12" t="s">
        <v>115</v>
      </c>
      <c r="CJ129" s="12" t="s">
        <v>116</v>
      </c>
      <c r="CK129" s="12"/>
      <c r="CL129" s="12" t="s">
        <v>117</v>
      </c>
      <c r="CM129" s="12" t="e">
        <v>#N/A</v>
      </c>
    </row>
    <row r="130" spans="1:91" ht="12.75" hidden="1" customHeight="1">
      <c r="A130" s="37" t="str">
        <f t="shared" si="26"/>
        <v/>
      </c>
      <c r="B130" s="38">
        <v>0</v>
      </c>
      <c r="C130" s="38"/>
      <c r="D130" s="59" t="str">
        <f t="shared" si="22"/>
        <v/>
      </c>
      <c r="E130" s="64"/>
      <c r="F130" s="41"/>
      <c r="G130" s="65"/>
      <c r="H130" s="52"/>
      <c r="I130" s="45"/>
      <c r="J130" s="56"/>
      <c r="K130" s="56"/>
      <c r="L130" s="56"/>
      <c r="M130" s="56"/>
      <c r="N130" s="56"/>
      <c r="O130" s="56"/>
      <c r="P130" s="56"/>
      <c r="Q130" s="56"/>
      <c r="R130" s="56"/>
      <c r="S130" s="55"/>
      <c r="T130" s="56"/>
      <c r="U130" s="56"/>
      <c r="V130" s="55"/>
      <c r="W130" s="55"/>
      <c r="X130" s="55"/>
      <c r="Y130" s="55"/>
      <c r="Z130" s="55"/>
      <c r="AA130" s="55"/>
      <c r="AB130" s="55"/>
      <c r="AC130" s="55"/>
      <c r="AD130" s="46" t="s">
        <v>106</v>
      </c>
      <c r="AE130" s="46" t="s">
        <v>106</v>
      </c>
      <c r="AF130" s="46"/>
      <c r="AG130" s="46" t="s">
        <v>106</v>
      </c>
      <c r="AH130" s="46" t="s">
        <v>106</v>
      </c>
      <c r="AI130" s="46" t="s">
        <v>106</v>
      </c>
      <c r="AJ130" s="46" t="s">
        <v>106</v>
      </c>
      <c r="AK130" s="47" t="s">
        <v>106</v>
      </c>
      <c r="AL130" s="47" t="s">
        <v>106</v>
      </c>
      <c r="AM130" s="47" t="s">
        <v>106</v>
      </c>
      <c r="AN130" s="47" t="s">
        <v>106</v>
      </c>
      <c r="AO130" s="47" t="s">
        <v>106</v>
      </c>
      <c r="AP130" s="47" t="s">
        <v>106</v>
      </c>
      <c r="AQ130" s="47" t="s">
        <v>106</v>
      </c>
      <c r="AR130" s="47" t="s">
        <v>106</v>
      </c>
      <c r="AS130" s="47" t="s">
        <v>106</v>
      </c>
      <c r="AT130" s="47" t="s">
        <v>106</v>
      </c>
      <c r="BG130" s="48" t="str">
        <f t="shared" si="23"/>
        <v/>
      </c>
      <c r="BH130" s="48" t="str">
        <f t="shared" si="24"/>
        <v/>
      </c>
      <c r="BI130" s="49" t="s">
        <v>106</v>
      </c>
      <c r="BJ130" s="50"/>
      <c r="BK130" s="50"/>
      <c r="BM130" s="48" t="str">
        <f t="shared" si="25"/>
        <v/>
      </c>
      <c r="BR130" t="str">
        <f t="shared" si="27"/>
        <v>R1APUPIL REFERRAL UNIT</v>
      </c>
      <c r="BS130" s="11" t="s">
        <v>595</v>
      </c>
      <c r="BT130" s="11" t="s">
        <v>596</v>
      </c>
      <c r="BU130" s="11" t="s">
        <v>595</v>
      </c>
      <c r="BV130" s="11" t="s">
        <v>596</v>
      </c>
      <c r="BW130" s="11" t="s">
        <v>379</v>
      </c>
      <c r="BX130" s="11"/>
      <c r="BZ130" t="s">
        <v>597</v>
      </c>
      <c r="CA130" s="13" t="s">
        <v>598</v>
      </c>
      <c r="CB130" s="12">
        <v>0</v>
      </c>
      <c r="CC130" s="12"/>
      <c r="CD130" s="12" t="s">
        <v>112</v>
      </c>
      <c r="CE130" s="12" t="e">
        <v>#N/A</v>
      </c>
      <c r="CF130" s="12" t="s">
        <v>113</v>
      </c>
      <c r="CG130" s="12" t="e">
        <v>#N/A</v>
      </c>
      <c r="CH130" s="12" t="s">
        <v>114</v>
      </c>
      <c r="CI130" s="12" t="s">
        <v>115</v>
      </c>
      <c r="CJ130" s="12" t="s">
        <v>116</v>
      </c>
      <c r="CK130" s="12"/>
      <c r="CL130" s="12" t="s">
        <v>117</v>
      </c>
      <c r="CM130" s="12" t="e">
        <v>#N/A</v>
      </c>
    </row>
    <row r="131" spans="1:91" ht="15" hidden="1">
      <c r="A131" s="37" t="str">
        <f t="shared" si="26"/>
        <v/>
      </c>
      <c r="B131" s="38">
        <v>0</v>
      </c>
      <c r="C131" s="38"/>
      <c r="D131" s="59" t="str">
        <f t="shared" si="22"/>
        <v/>
      </c>
      <c r="E131" s="64"/>
      <c r="F131" s="41"/>
      <c r="G131" s="65"/>
      <c r="H131" s="52"/>
      <c r="I131" s="45"/>
      <c r="J131" s="56"/>
      <c r="K131" s="56"/>
      <c r="L131" s="56"/>
      <c r="M131" s="56"/>
      <c r="N131" s="56"/>
      <c r="O131" s="56"/>
      <c r="P131" s="56"/>
      <c r="Q131" s="56"/>
      <c r="R131" s="56"/>
      <c r="S131" s="55"/>
      <c r="T131" s="56"/>
      <c r="U131" s="56"/>
      <c r="V131" s="55"/>
      <c r="W131" s="55"/>
      <c r="X131" s="55"/>
      <c r="Y131" s="55"/>
      <c r="Z131" s="55"/>
      <c r="AA131" s="55"/>
      <c r="AB131" s="55"/>
      <c r="AC131" s="55"/>
      <c r="AD131" s="46" t="s">
        <v>106</v>
      </c>
      <c r="AE131" s="46" t="s">
        <v>106</v>
      </c>
      <c r="AF131" s="46"/>
      <c r="AG131" s="46" t="s">
        <v>106</v>
      </c>
      <c r="AH131" s="46" t="s">
        <v>106</v>
      </c>
      <c r="AI131" s="46" t="s">
        <v>106</v>
      </c>
      <c r="AJ131" s="46" t="s">
        <v>106</v>
      </c>
      <c r="AK131" s="47" t="s">
        <v>106</v>
      </c>
      <c r="AL131" s="47" t="s">
        <v>106</v>
      </c>
      <c r="AM131" s="47" t="s">
        <v>106</v>
      </c>
      <c r="AN131" s="47" t="s">
        <v>106</v>
      </c>
      <c r="AO131" s="47" t="s">
        <v>106</v>
      </c>
      <c r="AP131" s="47" t="s">
        <v>106</v>
      </c>
      <c r="AQ131" s="47" t="s">
        <v>106</v>
      </c>
      <c r="AR131" s="47" t="s">
        <v>106</v>
      </c>
      <c r="AS131" s="47" t="s">
        <v>106</v>
      </c>
      <c r="AT131" s="47" t="s">
        <v>106</v>
      </c>
      <c r="BG131" s="48" t="str">
        <f t="shared" si="23"/>
        <v/>
      </c>
      <c r="BH131" s="48" t="str">
        <f t="shared" si="24"/>
        <v/>
      </c>
      <c r="BI131" s="49" t="s">
        <v>106</v>
      </c>
      <c r="BJ131" s="50"/>
      <c r="BK131" s="50"/>
      <c r="BM131" s="48" t="str">
        <f t="shared" si="25"/>
        <v/>
      </c>
      <c r="BR131" t="str">
        <f t="shared" si="27"/>
        <v>R1AQUEEN ELIZABETH HOSPITAL</v>
      </c>
      <c r="BS131" s="11" t="s">
        <v>599</v>
      </c>
      <c r="BT131" s="11" t="s">
        <v>600</v>
      </c>
      <c r="BU131" s="11" t="s">
        <v>599</v>
      </c>
      <c r="BV131" s="11" t="s">
        <v>600</v>
      </c>
      <c r="BW131" s="11" t="s">
        <v>379</v>
      </c>
      <c r="BX131" s="11"/>
      <c r="BZ131" t="s">
        <v>597</v>
      </c>
      <c r="CA131" s="13" t="s">
        <v>601</v>
      </c>
      <c r="CB131" s="12">
        <v>0</v>
      </c>
      <c r="CC131" s="12"/>
      <c r="CD131" s="12" t="s">
        <v>112</v>
      </c>
      <c r="CE131" s="12" t="e">
        <v>#N/A</v>
      </c>
      <c r="CF131" s="12" t="s">
        <v>113</v>
      </c>
      <c r="CG131" s="12" t="e">
        <v>#N/A</v>
      </c>
      <c r="CH131" s="12" t="s">
        <v>114</v>
      </c>
      <c r="CI131" s="12" t="s">
        <v>115</v>
      </c>
      <c r="CJ131" s="12" t="s">
        <v>116</v>
      </c>
      <c r="CK131" s="12"/>
      <c r="CL131" s="12" t="s">
        <v>117</v>
      </c>
      <c r="CM131" s="12" t="e">
        <v>#N/A</v>
      </c>
    </row>
    <row r="132" spans="1:91" ht="12.75" hidden="1" customHeight="1">
      <c r="A132" s="37" t="str">
        <f t="shared" si="26"/>
        <v/>
      </c>
      <c r="B132" s="38">
        <v>0</v>
      </c>
      <c r="C132" s="38"/>
      <c r="D132" s="59" t="str">
        <f t="shared" si="22"/>
        <v/>
      </c>
      <c r="E132" s="64"/>
      <c r="F132" s="41"/>
      <c r="G132" s="65"/>
      <c r="H132" s="52"/>
      <c r="I132" s="45"/>
      <c r="J132" s="56"/>
      <c r="K132" s="56"/>
      <c r="L132" s="56"/>
      <c r="M132" s="56"/>
      <c r="N132" s="56"/>
      <c r="O132" s="56"/>
      <c r="P132" s="56"/>
      <c r="Q132" s="56"/>
      <c r="R132" s="56"/>
      <c r="S132" s="55"/>
      <c r="T132" s="56"/>
      <c r="U132" s="56"/>
      <c r="V132" s="55"/>
      <c r="W132" s="55"/>
      <c r="X132" s="55"/>
      <c r="Y132" s="55"/>
      <c r="Z132" s="55"/>
      <c r="AA132" s="55"/>
      <c r="AB132" s="55"/>
      <c r="AC132" s="55"/>
      <c r="AD132" s="46" t="s">
        <v>106</v>
      </c>
      <c r="AE132" s="46" t="s">
        <v>106</v>
      </c>
      <c r="AF132" s="46"/>
      <c r="AG132" s="46" t="s">
        <v>106</v>
      </c>
      <c r="AH132" s="46" t="s">
        <v>106</v>
      </c>
      <c r="AI132" s="46" t="s">
        <v>106</v>
      </c>
      <c r="AJ132" s="46" t="s">
        <v>106</v>
      </c>
      <c r="AK132" s="47" t="s">
        <v>106</v>
      </c>
      <c r="AL132" s="47" t="s">
        <v>106</v>
      </c>
      <c r="AM132" s="47" t="s">
        <v>106</v>
      </c>
      <c r="AN132" s="47" t="s">
        <v>106</v>
      </c>
      <c r="AO132" s="47" t="s">
        <v>106</v>
      </c>
      <c r="AP132" s="47" t="s">
        <v>106</v>
      </c>
      <c r="AQ132" s="47" t="s">
        <v>106</v>
      </c>
      <c r="AR132" s="47" t="s">
        <v>106</v>
      </c>
      <c r="AS132" s="47" t="s">
        <v>106</v>
      </c>
      <c r="AT132" s="47" t="s">
        <v>106</v>
      </c>
      <c r="BG132" s="48" t="str">
        <f t="shared" si="23"/>
        <v/>
      </c>
      <c r="BH132" s="48" t="str">
        <f t="shared" si="24"/>
        <v/>
      </c>
      <c r="BI132" s="49" t="s">
        <v>106</v>
      </c>
      <c r="BJ132" s="50"/>
      <c r="BK132" s="50"/>
      <c r="BM132" s="48" t="str">
        <f t="shared" si="25"/>
        <v/>
      </c>
      <c r="BR132" t="str">
        <f t="shared" si="27"/>
        <v>R1ARIVENDELL</v>
      </c>
      <c r="BS132" s="11" t="s">
        <v>602</v>
      </c>
      <c r="BT132" s="11" t="s">
        <v>603</v>
      </c>
      <c r="BU132" s="11" t="s">
        <v>602</v>
      </c>
      <c r="BV132" s="11" t="s">
        <v>603</v>
      </c>
      <c r="BW132" s="11" t="s">
        <v>379</v>
      </c>
      <c r="BX132" s="11"/>
      <c r="BZ132" t="s">
        <v>604</v>
      </c>
      <c r="CA132" s="13" t="s">
        <v>605</v>
      </c>
      <c r="CB132" s="12">
        <v>0</v>
      </c>
      <c r="CC132" s="12"/>
      <c r="CD132" s="12" t="s">
        <v>112</v>
      </c>
      <c r="CE132" s="12" t="e">
        <v>#N/A</v>
      </c>
      <c r="CF132" s="12" t="s">
        <v>113</v>
      </c>
      <c r="CG132" s="12" t="e">
        <v>#N/A</v>
      </c>
      <c r="CH132" s="12" t="s">
        <v>114</v>
      </c>
      <c r="CI132" s="12" t="s">
        <v>115</v>
      </c>
      <c r="CJ132" s="12" t="s">
        <v>116</v>
      </c>
      <c r="CK132" s="12"/>
      <c r="CL132" s="12" t="s">
        <v>117</v>
      </c>
      <c r="CM132" s="12" t="e">
        <v>#N/A</v>
      </c>
    </row>
    <row r="133" spans="1:91" ht="15" hidden="1">
      <c r="A133" s="37" t="str">
        <f t="shared" si="26"/>
        <v/>
      </c>
      <c r="B133" s="38">
        <v>0</v>
      </c>
      <c r="C133" s="38"/>
      <c r="D133" s="59" t="str">
        <f t="shared" si="22"/>
        <v/>
      </c>
      <c r="E133" s="64"/>
      <c r="F133" s="41"/>
      <c r="G133" s="65"/>
      <c r="H133" s="52"/>
      <c r="I133" s="45"/>
      <c r="J133" s="56"/>
      <c r="K133" s="56"/>
      <c r="L133" s="56"/>
      <c r="M133" s="56"/>
      <c r="N133" s="56"/>
      <c r="O133" s="56"/>
      <c r="P133" s="56"/>
      <c r="Q133" s="56"/>
      <c r="R133" s="56"/>
      <c r="S133" s="55"/>
      <c r="T133" s="56"/>
      <c r="U133" s="56"/>
      <c r="V133" s="55"/>
      <c r="W133" s="55"/>
      <c r="X133" s="55"/>
      <c r="Y133" s="55"/>
      <c r="Z133" s="55"/>
      <c r="AA133" s="55"/>
      <c r="AB133" s="55"/>
      <c r="AC133" s="55"/>
      <c r="AD133" s="46" t="s">
        <v>106</v>
      </c>
      <c r="AE133" s="46" t="s">
        <v>106</v>
      </c>
      <c r="AF133" s="46"/>
      <c r="AG133" s="46" t="s">
        <v>106</v>
      </c>
      <c r="AH133" s="46" t="s">
        <v>106</v>
      </c>
      <c r="AI133" s="46" t="s">
        <v>106</v>
      </c>
      <c r="AJ133" s="46" t="s">
        <v>106</v>
      </c>
      <c r="AK133" s="47" t="s">
        <v>106</v>
      </c>
      <c r="AL133" s="47" t="s">
        <v>106</v>
      </c>
      <c r="AM133" s="47" t="s">
        <v>106</v>
      </c>
      <c r="AN133" s="47" t="s">
        <v>106</v>
      </c>
      <c r="AO133" s="47" t="s">
        <v>106</v>
      </c>
      <c r="AP133" s="47" t="s">
        <v>106</v>
      </c>
      <c r="AQ133" s="47" t="s">
        <v>106</v>
      </c>
      <c r="AR133" s="47" t="s">
        <v>106</v>
      </c>
      <c r="AS133" s="47" t="s">
        <v>106</v>
      </c>
      <c r="AT133" s="47" t="s">
        <v>106</v>
      </c>
      <c r="BG133" s="48" t="str">
        <f t="shared" si="23"/>
        <v/>
      </c>
      <c r="BH133" s="48" t="str">
        <f t="shared" si="24"/>
        <v/>
      </c>
      <c r="BI133" s="49" t="s">
        <v>106</v>
      </c>
      <c r="BJ133" s="50"/>
      <c r="BK133" s="50"/>
      <c r="BM133" s="48" t="str">
        <f t="shared" si="25"/>
        <v/>
      </c>
      <c r="BR133" t="str">
        <f t="shared" si="27"/>
        <v>R1ARIVERBANK NEONATAL UNIT</v>
      </c>
      <c r="BS133" s="11" t="s">
        <v>606</v>
      </c>
      <c r="BT133" s="11" t="s">
        <v>607</v>
      </c>
      <c r="BU133" s="11" t="s">
        <v>606</v>
      </c>
      <c r="BV133" s="11" t="s">
        <v>607</v>
      </c>
      <c r="BW133" s="11" t="s">
        <v>379</v>
      </c>
      <c r="BX133" s="11"/>
      <c r="BZ133" t="s">
        <v>608</v>
      </c>
      <c r="CA133" s="13" t="s">
        <v>609</v>
      </c>
      <c r="CB133" s="12">
        <v>0</v>
      </c>
      <c r="CC133" s="12"/>
      <c r="CD133" s="12" t="s">
        <v>112</v>
      </c>
      <c r="CE133" s="12" t="e">
        <v>#N/A</v>
      </c>
      <c r="CF133" s="12" t="s">
        <v>113</v>
      </c>
      <c r="CG133" s="12" t="e">
        <v>#N/A</v>
      </c>
      <c r="CH133" s="12" t="s">
        <v>114</v>
      </c>
      <c r="CI133" s="12" t="s">
        <v>115</v>
      </c>
      <c r="CJ133" s="12" t="s">
        <v>116</v>
      </c>
      <c r="CK133" s="12"/>
      <c r="CL133" s="12" t="s">
        <v>117</v>
      </c>
      <c r="CM133" s="12" t="e">
        <v>#N/A</v>
      </c>
    </row>
    <row r="134" spans="1:91" ht="15" hidden="1">
      <c r="A134" s="37" t="str">
        <f t="shared" si="26"/>
        <v/>
      </c>
      <c r="B134" s="38">
        <v>0</v>
      </c>
      <c r="C134" s="38"/>
      <c r="D134" s="59" t="str">
        <f t="shared" si="22"/>
        <v/>
      </c>
      <c r="E134" s="64"/>
      <c r="F134" s="41"/>
      <c r="G134" s="65"/>
      <c r="H134" s="52"/>
      <c r="I134" s="45"/>
      <c r="J134" s="56"/>
      <c r="K134" s="56"/>
      <c r="L134" s="56"/>
      <c r="M134" s="56"/>
      <c r="N134" s="56"/>
      <c r="O134" s="56"/>
      <c r="P134" s="56"/>
      <c r="Q134" s="56"/>
      <c r="R134" s="56"/>
      <c r="S134" s="55"/>
      <c r="T134" s="56"/>
      <c r="U134" s="56"/>
      <c r="V134" s="55"/>
      <c r="W134" s="55"/>
      <c r="X134" s="55"/>
      <c r="Y134" s="55"/>
      <c r="Z134" s="55"/>
      <c r="AA134" s="55"/>
      <c r="AB134" s="55"/>
      <c r="AC134" s="55"/>
      <c r="AD134" s="46" t="s">
        <v>106</v>
      </c>
      <c r="AE134" s="46" t="s">
        <v>106</v>
      </c>
      <c r="AF134" s="46"/>
      <c r="AG134" s="46" t="s">
        <v>106</v>
      </c>
      <c r="AH134" s="46" t="s">
        <v>106</v>
      </c>
      <c r="AI134" s="46" t="s">
        <v>106</v>
      </c>
      <c r="AJ134" s="46" t="s">
        <v>106</v>
      </c>
      <c r="AK134" s="47" t="s">
        <v>106</v>
      </c>
      <c r="AL134" s="47" t="s">
        <v>106</v>
      </c>
      <c r="AM134" s="47" t="s">
        <v>106</v>
      </c>
      <c r="AN134" s="47" t="s">
        <v>106</v>
      </c>
      <c r="AO134" s="47" t="s">
        <v>106</v>
      </c>
      <c r="AP134" s="47" t="s">
        <v>106</v>
      </c>
      <c r="AQ134" s="47" t="s">
        <v>106</v>
      </c>
      <c r="AR134" s="47" t="s">
        <v>106</v>
      </c>
      <c r="AS134" s="47" t="s">
        <v>106</v>
      </c>
      <c r="AT134" s="47" t="s">
        <v>106</v>
      </c>
      <c r="BG134" s="48" t="str">
        <f t="shared" si="23"/>
        <v/>
      </c>
      <c r="BH134" s="48" t="str">
        <f t="shared" si="24"/>
        <v/>
      </c>
      <c r="BI134" s="49" t="s">
        <v>106</v>
      </c>
      <c r="BJ134" s="50"/>
      <c r="BK134" s="50"/>
      <c r="BM134" s="48" t="str">
        <f t="shared" si="25"/>
        <v/>
      </c>
      <c r="BR134" t="str">
        <f t="shared" si="27"/>
        <v>R1ARUSSELLS HALL HOSPITAL</v>
      </c>
      <c r="BS134" s="11" t="s">
        <v>610</v>
      </c>
      <c r="BT134" s="11" t="s">
        <v>611</v>
      </c>
      <c r="BU134" s="11" t="s">
        <v>610</v>
      </c>
      <c r="BV134" s="11" t="s">
        <v>611</v>
      </c>
      <c r="BW134" s="11" t="s">
        <v>379</v>
      </c>
      <c r="BX134" s="11"/>
      <c r="BZ134" t="s">
        <v>608</v>
      </c>
      <c r="CA134" s="13" t="s">
        <v>612</v>
      </c>
      <c r="CB134" s="12">
        <v>0</v>
      </c>
      <c r="CC134" s="12"/>
      <c r="CD134" s="12" t="s">
        <v>112</v>
      </c>
      <c r="CE134" s="12" t="e">
        <v>#N/A</v>
      </c>
      <c r="CF134" s="12" t="s">
        <v>113</v>
      </c>
      <c r="CG134" s="12" t="e">
        <v>#N/A</v>
      </c>
      <c r="CH134" s="12" t="s">
        <v>114</v>
      </c>
      <c r="CI134" s="12" t="s">
        <v>115</v>
      </c>
      <c r="CJ134" s="12" t="s">
        <v>116</v>
      </c>
      <c r="CK134" s="12"/>
      <c r="CL134" s="12" t="s">
        <v>117</v>
      </c>
      <c r="CM134" s="12" t="e">
        <v>#N/A</v>
      </c>
    </row>
    <row r="135" spans="1:91" ht="15" hidden="1">
      <c r="A135" s="37" t="str">
        <f t="shared" si="26"/>
        <v/>
      </c>
      <c r="B135" s="38">
        <v>0</v>
      </c>
      <c r="C135" s="38"/>
      <c r="D135" s="59" t="str">
        <f t="shared" si="22"/>
        <v/>
      </c>
      <c r="E135" s="64"/>
      <c r="F135" s="41"/>
      <c r="G135" s="65"/>
      <c r="H135" s="52"/>
      <c r="I135" s="45"/>
      <c r="J135" s="56"/>
      <c r="K135" s="56"/>
      <c r="L135" s="56"/>
      <c r="M135" s="56"/>
      <c r="N135" s="56"/>
      <c r="O135" s="56"/>
      <c r="P135" s="56"/>
      <c r="Q135" s="56"/>
      <c r="R135" s="56"/>
      <c r="S135" s="55"/>
      <c r="T135" s="56"/>
      <c r="U135" s="56"/>
      <c r="V135" s="55"/>
      <c r="W135" s="55"/>
      <c r="X135" s="55"/>
      <c r="Y135" s="55"/>
      <c r="Z135" s="55"/>
      <c r="AA135" s="55"/>
      <c r="AB135" s="55"/>
      <c r="AC135" s="55"/>
      <c r="AD135" s="46" t="s">
        <v>106</v>
      </c>
      <c r="AE135" s="46" t="s">
        <v>106</v>
      </c>
      <c r="AF135" s="46"/>
      <c r="AG135" s="46" t="s">
        <v>106</v>
      </c>
      <c r="AH135" s="46" t="s">
        <v>106</v>
      </c>
      <c r="AI135" s="46" t="s">
        <v>106</v>
      </c>
      <c r="AJ135" s="46" t="s">
        <v>106</v>
      </c>
      <c r="AK135" s="47" t="s">
        <v>106</v>
      </c>
      <c r="AL135" s="47" t="s">
        <v>106</v>
      </c>
      <c r="AM135" s="47" t="s">
        <v>106</v>
      </c>
      <c r="AN135" s="47" t="s">
        <v>106</v>
      </c>
      <c r="AO135" s="47" t="s">
        <v>106</v>
      </c>
      <c r="AP135" s="47" t="s">
        <v>106</v>
      </c>
      <c r="AQ135" s="47" t="s">
        <v>106</v>
      </c>
      <c r="AR135" s="47" t="s">
        <v>106</v>
      </c>
      <c r="AS135" s="47" t="s">
        <v>106</v>
      </c>
      <c r="AT135" s="47" t="s">
        <v>106</v>
      </c>
      <c r="BG135" s="48" t="str">
        <f t="shared" si="23"/>
        <v/>
      </c>
      <c r="BH135" s="48" t="str">
        <f t="shared" si="24"/>
        <v/>
      </c>
      <c r="BI135" s="49" t="s">
        <v>106</v>
      </c>
      <c r="BJ135" s="50"/>
      <c r="BK135" s="50"/>
      <c r="BM135" s="48" t="str">
        <f t="shared" si="25"/>
        <v/>
      </c>
      <c r="BR135" t="str">
        <f t="shared" si="27"/>
        <v>R1ASILVERBIRCH</v>
      </c>
      <c r="BS135" s="11" t="s">
        <v>613</v>
      </c>
      <c r="BT135" s="11" t="s">
        <v>614</v>
      </c>
      <c r="BU135" s="11" t="s">
        <v>613</v>
      </c>
      <c r="BV135" s="11" t="s">
        <v>614</v>
      </c>
      <c r="BW135" s="11" t="s">
        <v>379</v>
      </c>
      <c r="BX135" s="11"/>
      <c r="BZ135" t="s">
        <v>615</v>
      </c>
      <c r="CA135" s="13" t="s">
        <v>616</v>
      </c>
      <c r="CB135" s="12">
        <v>0</v>
      </c>
      <c r="CC135" s="12"/>
      <c r="CD135" s="12" t="s">
        <v>112</v>
      </c>
      <c r="CE135" s="12" t="e">
        <v>#N/A</v>
      </c>
      <c r="CF135" s="12" t="s">
        <v>113</v>
      </c>
      <c r="CG135" s="12" t="e">
        <v>#N/A</v>
      </c>
      <c r="CH135" s="12" t="s">
        <v>114</v>
      </c>
      <c r="CI135" s="12" t="s">
        <v>115</v>
      </c>
      <c r="CJ135" s="12" t="s">
        <v>116</v>
      </c>
      <c r="CK135" s="12"/>
      <c r="CL135" s="12" t="s">
        <v>117</v>
      </c>
      <c r="CM135" s="12" t="e">
        <v>#N/A</v>
      </c>
    </row>
    <row r="136" spans="1:91" ht="15" hidden="1">
      <c r="A136" s="37" t="str">
        <f t="shared" si="26"/>
        <v/>
      </c>
      <c r="B136" s="38">
        <v>0</v>
      </c>
      <c r="C136" s="38"/>
      <c r="D136" s="59" t="str">
        <f t="shared" si="22"/>
        <v/>
      </c>
      <c r="E136" s="64"/>
      <c r="F136" s="41"/>
      <c r="G136" s="65"/>
      <c r="H136" s="52"/>
      <c r="I136" s="45"/>
      <c r="J136" s="56"/>
      <c r="K136" s="56"/>
      <c r="L136" s="56"/>
      <c r="M136" s="56"/>
      <c r="N136" s="56"/>
      <c r="O136" s="56"/>
      <c r="P136" s="56"/>
      <c r="Q136" s="56"/>
      <c r="R136" s="56"/>
      <c r="S136" s="55"/>
      <c r="T136" s="56"/>
      <c r="U136" s="56"/>
      <c r="V136" s="55"/>
      <c r="W136" s="55"/>
      <c r="X136" s="55"/>
      <c r="Y136" s="55"/>
      <c r="Z136" s="55"/>
      <c r="AA136" s="55"/>
      <c r="AB136" s="55"/>
      <c r="AC136" s="55"/>
      <c r="AD136" s="46" t="s">
        <v>106</v>
      </c>
      <c r="AE136" s="46" t="s">
        <v>106</v>
      </c>
      <c r="AF136" s="46"/>
      <c r="AG136" s="46" t="s">
        <v>106</v>
      </c>
      <c r="AH136" s="46" t="s">
        <v>106</v>
      </c>
      <c r="AI136" s="46" t="s">
        <v>106</v>
      </c>
      <c r="AJ136" s="46" t="s">
        <v>106</v>
      </c>
      <c r="AK136" s="47" t="s">
        <v>106</v>
      </c>
      <c r="AL136" s="47" t="s">
        <v>106</v>
      </c>
      <c r="AM136" s="47" t="s">
        <v>106</v>
      </c>
      <c r="AN136" s="47" t="s">
        <v>106</v>
      </c>
      <c r="AO136" s="47" t="s">
        <v>106</v>
      </c>
      <c r="AP136" s="47" t="s">
        <v>106</v>
      </c>
      <c r="AQ136" s="47" t="s">
        <v>106</v>
      </c>
      <c r="AR136" s="47" t="s">
        <v>106</v>
      </c>
      <c r="AS136" s="47" t="s">
        <v>106</v>
      </c>
      <c r="AT136" s="47" t="s">
        <v>106</v>
      </c>
      <c r="BG136" s="48" t="str">
        <f t="shared" si="23"/>
        <v/>
      </c>
      <c r="BH136" s="48" t="str">
        <f t="shared" si="24"/>
        <v/>
      </c>
      <c r="BI136" s="49" t="s">
        <v>106</v>
      </c>
      <c r="BJ136" s="50"/>
      <c r="BK136" s="50"/>
      <c r="BM136" s="48" t="str">
        <f t="shared" si="25"/>
        <v/>
      </c>
      <c r="BR136" t="str">
        <f t="shared" si="27"/>
        <v>R1ASTUDDERT KENNEDY OA</v>
      </c>
      <c r="BS136" s="11" t="s">
        <v>617</v>
      </c>
      <c r="BT136" s="11" t="s">
        <v>618</v>
      </c>
      <c r="BU136" s="11" t="s">
        <v>617</v>
      </c>
      <c r="BV136" s="11" t="s">
        <v>618</v>
      </c>
      <c r="BW136" s="11" t="s">
        <v>379</v>
      </c>
      <c r="BX136" s="11"/>
      <c r="BZ136" t="s">
        <v>619</v>
      </c>
      <c r="CA136" s="13" t="s">
        <v>620</v>
      </c>
      <c r="CB136" s="12">
        <v>0</v>
      </c>
      <c r="CC136" s="12"/>
      <c r="CD136" s="12" t="s">
        <v>112</v>
      </c>
      <c r="CE136" s="12" t="e">
        <v>#N/A</v>
      </c>
      <c r="CF136" s="12" t="s">
        <v>113</v>
      </c>
      <c r="CG136" s="12" t="e">
        <v>#N/A</v>
      </c>
      <c r="CH136" s="12" t="s">
        <v>114</v>
      </c>
      <c r="CI136" s="12" t="s">
        <v>115</v>
      </c>
      <c r="CJ136" s="12" t="s">
        <v>116</v>
      </c>
      <c r="CK136" s="12"/>
      <c r="CL136" s="12" t="s">
        <v>117</v>
      </c>
      <c r="CM136" s="12" t="e">
        <v>#N/A</v>
      </c>
    </row>
    <row r="137" spans="1:91" ht="15" hidden="1">
      <c r="A137" s="37" t="str">
        <f t="shared" si="26"/>
        <v/>
      </c>
      <c r="B137" s="38">
        <v>0</v>
      </c>
      <c r="C137" s="38"/>
      <c r="D137" s="59" t="str">
        <f t="shared" si="22"/>
        <v/>
      </c>
      <c r="E137" s="64"/>
      <c r="F137" s="41"/>
      <c r="G137" s="65"/>
      <c r="H137" s="52"/>
      <c r="I137" s="45"/>
      <c r="J137" s="56"/>
      <c r="K137" s="56"/>
      <c r="L137" s="56"/>
      <c r="M137" s="56"/>
      <c r="N137" s="56"/>
      <c r="O137" s="56"/>
      <c r="P137" s="56"/>
      <c r="Q137" s="56"/>
      <c r="R137" s="56"/>
      <c r="S137" s="55"/>
      <c r="T137" s="56"/>
      <c r="U137" s="56"/>
      <c r="V137" s="55"/>
      <c r="W137" s="55"/>
      <c r="X137" s="55"/>
      <c r="Y137" s="55"/>
      <c r="Z137" s="55"/>
      <c r="AA137" s="55"/>
      <c r="AB137" s="55"/>
      <c r="AC137" s="55"/>
      <c r="AD137" s="46" t="s">
        <v>106</v>
      </c>
      <c r="AE137" s="46" t="s">
        <v>106</v>
      </c>
      <c r="AF137" s="46"/>
      <c r="AG137" s="46" t="s">
        <v>106</v>
      </c>
      <c r="AH137" s="46" t="s">
        <v>106</v>
      </c>
      <c r="AI137" s="46" t="s">
        <v>106</v>
      </c>
      <c r="AJ137" s="46" t="s">
        <v>106</v>
      </c>
      <c r="AK137" s="47" t="s">
        <v>106</v>
      </c>
      <c r="AL137" s="47" t="s">
        <v>106</v>
      </c>
      <c r="AM137" s="47" t="s">
        <v>106</v>
      </c>
      <c r="AN137" s="47" t="s">
        <v>106</v>
      </c>
      <c r="AO137" s="47" t="s">
        <v>106</v>
      </c>
      <c r="AP137" s="47" t="s">
        <v>106</v>
      </c>
      <c r="AQ137" s="47" t="s">
        <v>106</v>
      </c>
      <c r="AR137" s="47" t="s">
        <v>106</v>
      </c>
      <c r="AS137" s="47" t="s">
        <v>106</v>
      </c>
      <c r="AT137" s="47" t="s">
        <v>106</v>
      </c>
      <c r="BG137" s="48" t="str">
        <f t="shared" si="23"/>
        <v/>
      </c>
      <c r="BH137" s="48" t="str">
        <f t="shared" si="24"/>
        <v/>
      </c>
      <c r="BI137" s="49" t="s">
        <v>106</v>
      </c>
      <c r="BJ137" s="50"/>
      <c r="BK137" s="50"/>
      <c r="BM137" s="48" t="str">
        <f t="shared" si="25"/>
        <v/>
      </c>
      <c r="BR137" t="str">
        <f t="shared" si="27"/>
        <v>R1ATENBURY COMMUNITY HOSPITAL</v>
      </c>
      <c r="BS137" s="11" t="s">
        <v>621</v>
      </c>
      <c r="BT137" s="11" t="s">
        <v>622</v>
      </c>
      <c r="BU137" s="11" t="s">
        <v>621</v>
      </c>
      <c r="BV137" s="11" t="s">
        <v>622</v>
      </c>
      <c r="BW137" s="11" t="s">
        <v>379</v>
      </c>
      <c r="BX137" s="11"/>
      <c r="BZ137" t="s">
        <v>619</v>
      </c>
      <c r="CA137" s="13" t="s">
        <v>623</v>
      </c>
      <c r="CB137" s="12">
        <v>0</v>
      </c>
      <c r="CC137" s="12"/>
      <c r="CD137" s="12" t="s">
        <v>112</v>
      </c>
      <c r="CE137" s="12" t="e">
        <v>#N/A</v>
      </c>
      <c r="CF137" s="12" t="s">
        <v>113</v>
      </c>
      <c r="CG137" s="12" t="e">
        <v>#N/A</v>
      </c>
      <c r="CH137" s="12" t="s">
        <v>114</v>
      </c>
      <c r="CI137" s="12" t="s">
        <v>115</v>
      </c>
      <c r="CJ137" s="12" t="s">
        <v>116</v>
      </c>
      <c r="CK137" s="12"/>
      <c r="CL137" s="12" t="s">
        <v>117</v>
      </c>
      <c r="CM137" s="12" t="e">
        <v>#N/A</v>
      </c>
    </row>
    <row r="138" spans="1:91" ht="15" hidden="1">
      <c r="A138" s="37" t="str">
        <f t="shared" si="26"/>
        <v/>
      </c>
      <c r="B138" s="38">
        <v>0</v>
      </c>
      <c r="C138" s="38"/>
      <c r="D138" s="59" t="str">
        <f t="shared" si="22"/>
        <v/>
      </c>
      <c r="E138" s="64"/>
      <c r="F138" s="41"/>
      <c r="G138" s="65"/>
      <c r="H138" s="52"/>
      <c r="I138" s="45"/>
      <c r="J138" s="56"/>
      <c r="K138" s="56"/>
      <c r="L138" s="56"/>
      <c r="M138" s="56"/>
      <c r="N138" s="56"/>
      <c r="O138" s="56"/>
      <c r="P138" s="56"/>
      <c r="Q138" s="56"/>
      <c r="R138" s="56"/>
      <c r="S138" s="55"/>
      <c r="T138" s="56"/>
      <c r="U138" s="56"/>
      <c r="V138" s="55"/>
      <c r="W138" s="55"/>
      <c r="X138" s="55"/>
      <c r="Y138" s="55"/>
      <c r="Z138" s="55"/>
      <c r="AA138" s="55"/>
      <c r="AB138" s="55"/>
      <c r="AC138" s="55"/>
      <c r="AD138" s="46" t="s">
        <v>106</v>
      </c>
      <c r="AE138" s="46" t="s">
        <v>106</v>
      </c>
      <c r="AF138" s="46"/>
      <c r="AG138" s="46" t="s">
        <v>106</v>
      </c>
      <c r="AH138" s="46" t="s">
        <v>106</v>
      </c>
      <c r="AI138" s="46" t="s">
        <v>106</v>
      </c>
      <c r="AJ138" s="46" t="s">
        <v>106</v>
      </c>
      <c r="AK138" s="47" t="s">
        <v>106</v>
      </c>
      <c r="AL138" s="47" t="s">
        <v>106</v>
      </c>
      <c r="AM138" s="47" t="s">
        <v>106</v>
      </c>
      <c r="AN138" s="47" t="s">
        <v>106</v>
      </c>
      <c r="AO138" s="47" t="s">
        <v>106</v>
      </c>
      <c r="AP138" s="47" t="s">
        <v>106</v>
      </c>
      <c r="AQ138" s="47" t="s">
        <v>106</v>
      </c>
      <c r="AR138" s="47" t="s">
        <v>106</v>
      </c>
      <c r="AS138" s="47" t="s">
        <v>106</v>
      </c>
      <c r="AT138" s="47" t="s">
        <v>106</v>
      </c>
      <c r="BG138" s="48" t="str">
        <f t="shared" si="23"/>
        <v/>
      </c>
      <c r="BH138" s="48" t="str">
        <f t="shared" si="24"/>
        <v/>
      </c>
      <c r="BI138" s="49" t="s">
        <v>106</v>
      </c>
      <c r="BJ138" s="50"/>
      <c r="BK138" s="50"/>
      <c r="BM138" s="48" t="str">
        <f t="shared" si="25"/>
        <v/>
      </c>
      <c r="BR138" t="str">
        <f t="shared" si="27"/>
        <v>R1ATESCO KIDDERMINSTER</v>
      </c>
      <c r="BS138" s="11" t="s">
        <v>624</v>
      </c>
      <c r="BT138" s="11" t="s">
        <v>625</v>
      </c>
      <c r="BU138" s="11" t="s">
        <v>624</v>
      </c>
      <c r="BV138" s="11" t="s">
        <v>625</v>
      </c>
      <c r="BW138" s="11" t="s">
        <v>379</v>
      </c>
      <c r="BX138" s="11"/>
      <c r="BZ138" t="s">
        <v>626</v>
      </c>
      <c r="CA138" s="13" t="s">
        <v>627</v>
      </c>
      <c r="CB138" s="12">
        <v>0</v>
      </c>
      <c r="CC138" s="12"/>
      <c r="CD138" s="12" t="s">
        <v>112</v>
      </c>
      <c r="CE138" s="12" t="e">
        <v>#N/A</v>
      </c>
      <c r="CF138" s="12" t="s">
        <v>113</v>
      </c>
      <c r="CG138" s="12" t="e">
        <v>#N/A</v>
      </c>
      <c r="CH138" s="12" t="s">
        <v>114</v>
      </c>
      <c r="CI138" s="12" t="s">
        <v>115</v>
      </c>
      <c r="CJ138" s="12" t="s">
        <v>116</v>
      </c>
      <c r="CK138" s="12"/>
      <c r="CL138" s="12" t="s">
        <v>117</v>
      </c>
      <c r="CM138" s="12" t="e">
        <v>#N/A</v>
      </c>
    </row>
    <row r="139" spans="1:91" ht="15" hidden="1">
      <c r="A139" s="37" t="str">
        <f t="shared" si="26"/>
        <v/>
      </c>
      <c r="B139" s="38">
        <v>0</v>
      </c>
      <c r="C139" s="38"/>
      <c r="D139" s="59" t="str">
        <f t="shared" si="22"/>
        <v/>
      </c>
      <c r="E139" s="64"/>
      <c r="F139" s="41"/>
      <c r="G139" s="65"/>
      <c r="H139" s="52"/>
      <c r="I139" s="45"/>
      <c r="J139" s="56"/>
      <c r="K139" s="56"/>
      <c r="L139" s="56"/>
      <c r="M139" s="56"/>
      <c r="N139" s="56"/>
      <c r="O139" s="56"/>
      <c r="P139" s="56"/>
      <c r="Q139" s="56"/>
      <c r="R139" s="56"/>
      <c r="S139" s="55"/>
      <c r="T139" s="56"/>
      <c r="U139" s="56"/>
      <c r="V139" s="55"/>
      <c r="W139" s="55"/>
      <c r="X139" s="55"/>
      <c r="Y139" s="55"/>
      <c r="Z139" s="55"/>
      <c r="AA139" s="55"/>
      <c r="AB139" s="55"/>
      <c r="AC139" s="55"/>
      <c r="AD139" s="46" t="s">
        <v>106</v>
      </c>
      <c r="AE139" s="46" t="s">
        <v>106</v>
      </c>
      <c r="AF139" s="46"/>
      <c r="AG139" s="46" t="s">
        <v>106</v>
      </c>
      <c r="AH139" s="46" t="s">
        <v>106</v>
      </c>
      <c r="AI139" s="46" t="s">
        <v>106</v>
      </c>
      <c r="AJ139" s="46" t="s">
        <v>106</v>
      </c>
      <c r="AK139" s="47" t="s">
        <v>106</v>
      </c>
      <c r="AL139" s="47" t="s">
        <v>106</v>
      </c>
      <c r="AM139" s="47" t="s">
        <v>106</v>
      </c>
      <c r="AN139" s="47" t="s">
        <v>106</v>
      </c>
      <c r="AO139" s="47" t="s">
        <v>106</v>
      </c>
      <c r="AP139" s="47" t="s">
        <v>106</v>
      </c>
      <c r="AQ139" s="47" t="s">
        <v>106</v>
      </c>
      <c r="AR139" s="47" t="s">
        <v>106</v>
      </c>
      <c r="AS139" s="47" t="s">
        <v>106</v>
      </c>
      <c r="AT139" s="47" t="s">
        <v>106</v>
      </c>
      <c r="BG139" s="48" t="str">
        <f t="shared" si="23"/>
        <v/>
      </c>
      <c r="BH139" s="48" t="str">
        <f t="shared" si="24"/>
        <v/>
      </c>
      <c r="BI139" s="49" t="s">
        <v>106</v>
      </c>
      <c r="BJ139" s="50"/>
      <c r="BK139" s="50"/>
      <c r="BM139" s="48" t="str">
        <f t="shared" si="25"/>
        <v/>
      </c>
      <c r="BR139" t="str">
        <f t="shared" si="27"/>
        <v>R1ATESCO REDDITCH</v>
      </c>
      <c r="BS139" s="11" t="s">
        <v>628</v>
      </c>
      <c r="BT139" s="11" t="s">
        <v>629</v>
      </c>
      <c r="BU139" s="11" t="s">
        <v>628</v>
      </c>
      <c r="BV139" s="11" t="s">
        <v>629</v>
      </c>
      <c r="BW139" s="11" t="s">
        <v>379</v>
      </c>
      <c r="BX139" s="11"/>
      <c r="BZ139" t="s">
        <v>630</v>
      </c>
      <c r="CA139" s="13" t="s">
        <v>631</v>
      </c>
      <c r="CB139" s="12">
        <v>0</v>
      </c>
      <c r="CC139" s="12"/>
      <c r="CD139" s="12" t="s">
        <v>112</v>
      </c>
      <c r="CE139" s="12" t="e">
        <v>#N/A</v>
      </c>
      <c r="CF139" s="12" t="s">
        <v>113</v>
      </c>
      <c r="CG139" s="12" t="e">
        <v>#N/A</v>
      </c>
      <c r="CH139" s="12" t="s">
        <v>114</v>
      </c>
      <c r="CI139" s="12" t="s">
        <v>115</v>
      </c>
      <c r="CJ139" s="12" t="s">
        <v>116</v>
      </c>
      <c r="CK139" s="12"/>
      <c r="CL139" s="12" t="s">
        <v>117</v>
      </c>
      <c r="CM139" s="12" t="e">
        <v>#N/A</v>
      </c>
    </row>
    <row r="140" spans="1:91" ht="15" hidden="1">
      <c r="A140" s="37" t="str">
        <f t="shared" si="26"/>
        <v/>
      </c>
      <c r="B140" s="38">
        <v>0</v>
      </c>
      <c r="C140" s="38"/>
      <c r="D140" s="59" t="str">
        <f t="shared" si="22"/>
        <v/>
      </c>
      <c r="E140" s="64"/>
      <c r="F140" s="41"/>
      <c r="G140" s="65"/>
      <c r="H140" s="52"/>
      <c r="I140" s="45"/>
      <c r="J140" s="56"/>
      <c r="K140" s="56"/>
      <c r="L140" s="56"/>
      <c r="M140" s="56"/>
      <c r="N140" s="56"/>
      <c r="O140" s="56"/>
      <c r="P140" s="56"/>
      <c r="Q140" s="56"/>
      <c r="R140" s="56"/>
      <c r="S140" s="55"/>
      <c r="T140" s="56"/>
      <c r="U140" s="56"/>
      <c r="V140" s="55"/>
      <c r="W140" s="55"/>
      <c r="X140" s="55"/>
      <c r="Y140" s="55"/>
      <c r="Z140" s="55"/>
      <c r="AA140" s="55"/>
      <c r="AB140" s="55"/>
      <c r="AC140" s="55"/>
      <c r="AD140" s="46" t="s">
        <v>106</v>
      </c>
      <c r="AE140" s="46" t="s">
        <v>106</v>
      </c>
      <c r="AF140" s="46"/>
      <c r="AG140" s="46" t="s">
        <v>106</v>
      </c>
      <c r="AH140" s="46" t="s">
        <v>106</v>
      </c>
      <c r="AI140" s="46" t="s">
        <v>106</v>
      </c>
      <c r="AJ140" s="46" t="s">
        <v>106</v>
      </c>
      <c r="AK140" s="47" t="s">
        <v>106</v>
      </c>
      <c r="AL140" s="47" t="s">
        <v>106</v>
      </c>
      <c r="AM140" s="47" t="s">
        <v>106</v>
      </c>
      <c r="AN140" s="47" t="s">
        <v>106</v>
      </c>
      <c r="AO140" s="47" t="s">
        <v>106</v>
      </c>
      <c r="AP140" s="47" t="s">
        <v>106</v>
      </c>
      <c r="AQ140" s="47" t="s">
        <v>106</v>
      </c>
      <c r="AR140" s="47" t="s">
        <v>106</v>
      </c>
      <c r="AS140" s="47" t="s">
        <v>106</v>
      </c>
      <c r="AT140" s="47" t="s">
        <v>106</v>
      </c>
      <c r="BG140" s="48" t="str">
        <f t="shared" si="23"/>
        <v/>
      </c>
      <c r="BH140" s="48" t="str">
        <f t="shared" si="24"/>
        <v/>
      </c>
      <c r="BI140" s="49" t="s">
        <v>106</v>
      </c>
      <c r="BJ140" s="50"/>
      <c r="BK140" s="50"/>
      <c r="BM140" s="48" t="str">
        <f t="shared" si="25"/>
        <v/>
      </c>
      <c r="BR140" t="str">
        <f t="shared" si="27"/>
        <v>R1ATESCO ST PETERS</v>
      </c>
      <c r="BS140" s="11" t="s">
        <v>632</v>
      </c>
      <c r="BT140" s="11" t="s">
        <v>633</v>
      </c>
      <c r="BU140" s="11" t="s">
        <v>632</v>
      </c>
      <c r="BV140" s="11" t="s">
        <v>633</v>
      </c>
      <c r="BW140" s="11" t="s">
        <v>379</v>
      </c>
      <c r="BX140" s="11"/>
      <c r="BZ140" t="s">
        <v>634</v>
      </c>
      <c r="CA140" s="13" t="s">
        <v>432</v>
      </c>
      <c r="CB140" s="12">
        <v>0</v>
      </c>
      <c r="CC140" s="12"/>
      <c r="CD140" s="12" t="s">
        <v>112</v>
      </c>
      <c r="CE140" s="12" t="e">
        <v>#N/A</v>
      </c>
      <c r="CF140" s="12" t="s">
        <v>113</v>
      </c>
      <c r="CG140" s="12" t="e">
        <v>#N/A</v>
      </c>
      <c r="CH140" s="12" t="s">
        <v>114</v>
      </c>
      <c r="CI140" s="12" t="s">
        <v>115</v>
      </c>
      <c r="CJ140" s="12" t="s">
        <v>116</v>
      </c>
      <c r="CK140" s="12"/>
      <c r="CL140" s="12" t="s">
        <v>117</v>
      </c>
      <c r="CM140" s="12" t="e">
        <v>#N/A</v>
      </c>
    </row>
    <row r="141" spans="1:91" ht="15" hidden="1">
      <c r="A141" s="37" t="str">
        <f t="shared" si="26"/>
        <v/>
      </c>
      <c r="B141" s="38">
        <v>0</v>
      </c>
      <c r="C141" s="38"/>
      <c r="D141" s="59" t="str">
        <f t="shared" si="22"/>
        <v/>
      </c>
      <c r="E141" s="64"/>
      <c r="F141" s="41"/>
      <c r="G141" s="65"/>
      <c r="H141" s="52"/>
      <c r="I141" s="45"/>
      <c r="J141" s="56"/>
      <c r="K141" s="56"/>
      <c r="L141" s="56"/>
      <c r="M141" s="56"/>
      <c r="N141" s="56"/>
      <c r="O141" s="56"/>
      <c r="P141" s="56"/>
      <c r="Q141" s="56"/>
      <c r="R141" s="56"/>
      <c r="S141" s="55"/>
      <c r="T141" s="56"/>
      <c r="U141" s="56"/>
      <c r="V141" s="55"/>
      <c r="W141" s="55"/>
      <c r="X141" s="55"/>
      <c r="Y141" s="55"/>
      <c r="Z141" s="55"/>
      <c r="AA141" s="55"/>
      <c r="AB141" s="55"/>
      <c r="AC141" s="55"/>
      <c r="AD141" s="46" t="s">
        <v>106</v>
      </c>
      <c r="AE141" s="46" t="s">
        <v>106</v>
      </c>
      <c r="AF141" s="46"/>
      <c r="AG141" s="46" t="s">
        <v>106</v>
      </c>
      <c r="AH141" s="46" t="s">
        <v>106</v>
      </c>
      <c r="AI141" s="46" t="s">
        <v>106</v>
      </c>
      <c r="AJ141" s="46" t="s">
        <v>106</v>
      </c>
      <c r="AK141" s="47" t="s">
        <v>106</v>
      </c>
      <c r="AL141" s="47" t="s">
        <v>106</v>
      </c>
      <c r="AM141" s="47" t="s">
        <v>106</v>
      </c>
      <c r="AN141" s="47" t="s">
        <v>106</v>
      </c>
      <c r="AO141" s="47" t="s">
        <v>106</v>
      </c>
      <c r="AP141" s="47" t="s">
        <v>106</v>
      </c>
      <c r="AQ141" s="47" t="s">
        <v>106</v>
      </c>
      <c r="AR141" s="47" t="s">
        <v>106</v>
      </c>
      <c r="AS141" s="47" t="s">
        <v>106</v>
      </c>
      <c r="AT141" s="47" t="s">
        <v>106</v>
      </c>
      <c r="BG141" s="48" t="str">
        <f t="shared" si="23"/>
        <v/>
      </c>
      <c r="BH141" s="48" t="str">
        <f t="shared" si="24"/>
        <v/>
      </c>
      <c r="BI141" s="49" t="s">
        <v>106</v>
      </c>
      <c r="BJ141" s="50"/>
      <c r="BK141" s="50"/>
      <c r="BM141" s="48" t="str">
        <f t="shared" si="25"/>
        <v/>
      </c>
      <c r="BR141" t="str">
        <f t="shared" si="27"/>
        <v>R1ATESCO WARNDON</v>
      </c>
      <c r="BS141" s="11" t="s">
        <v>635</v>
      </c>
      <c r="BT141" s="11" t="s">
        <v>636</v>
      </c>
      <c r="BU141" s="11" t="s">
        <v>635</v>
      </c>
      <c r="BV141" s="11" t="s">
        <v>636</v>
      </c>
      <c r="BW141" s="11" t="s">
        <v>379</v>
      </c>
      <c r="BX141" s="11"/>
      <c r="BZ141" t="s">
        <v>634</v>
      </c>
      <c r="CA141" s="13" t="s">
        <v>637</v>
      </c>
      <c r="CB141" s="12">
        <v>0</v>
      </c>
      <c r="CC141" s="12"/>
      <c r="CD141" s="12" t="s">
        <v>112</v>
      </c>
      <c r="CE141" s="12" t="e">
        <v>#N/A</v>
      </c>
      <c r="CF141" s="12" t="s">
        <v>113</v>
      </c>
      <c r="CG141" s="12" t="e">
        <v>#N/A</v>
      </c>
      <c r="CH141" s="12" t="s">
        <v>114</v>
      </c>
      <c r="CI141" s="12" t="s">
        <v>115</v>
      </c>
      <c r="CJ141" s="12" t="s">
        <v>116</v>
      </c>
      <c r="CK141" s="12"/>
      <c r="CL141" s="12" t="s">
        <v>117</v>
      </c>
      <c r="CM141" s="12" t="e">
        <v>#N/A</v>
      </c>
    </row>
    <row r="142" spans="1:91" ht="14.25" hidden="1" customHeight="1">
      <c r="A142" s="37" t="str">
        <f t="shared" si="26"/>
        <v/>
      </c>
      <c r="B142" s="38">
        <v>0</v>
      </c>
      <c r="C142" s="38"/>
      <c r="D142" s="59" t="str">
        <f t="shared" ref="D142:D205" si="28">IF(ISNA(VLOOKUP($E$5&amp;E142,$BR:$BS,2,FALSE)),"",VLOOKUP($E$5&amp;E142,$BR:$BS,2,FALSE))</f>
        <v/>
      </c>
      <c r="E142" s="64"/>
      <c r="F142" s="41"/>
      <c r="G142" s="65"/>
      <c r="H142" s="52"/>
      <c r="I142" s="45"/>
      <c r="J142" s="56"/>
      <c r="K142" s="56"/>
      <c r="L142" s="56"/>
      <c r="M142" s="56"/>
      <c r="N142" s="56"/>
      <c r="O142" s="56"/>
      <c r="P142" s="56"/>
      <c r="Q142" s="56"/>
      <c r="R142" s="56"/>
      <c r="S142" s="55"/>
      <c r="T142" s="56"/>
      <c r="U142" s="56"/>
      <c r="V142" s="55"/>
      <c r="W142" s="55"/>
      <c r="X142" s="55"/>
      <c r="Y142" s="55"/>
      <c r="Z142" s="55"/>
      <c r="AA142" s="55"/>
      <c r="AB142" s="55"/>
      <c r="AC142" s="55"/>
      <c r="AD142" s="46" t="s">
        <v>106</v>
      </c>
      <c r="AE142" s="46" t="s">
        <v>106</v>
      </c>
      <c r="AF142" s="46"/>
      <c r="AG142" s="46" t="s">
        <v>106</v>
      </c>
      <c r="AH142" s="46" t="s">
        <v>106</v>
      </c>
      <c r="AI142" s="46" t="s">
        <v>106</v>
      </c>
      <c r="AJ142" s="46" t="s">
        <v>106</v>
      </c>
      <c r="AK142" s="47" t="s">
        <v>106</v>
      </c>
      <c r="AL142" s="47" t="s">
        <v>106</v>
      </c>
      <c r="AM142" s="47" t="s">
        <v>106</v>
      </c>
      <c r="AN142" s="47" t="s">
        <v>106</v>
      </c>
      <c r="AO142" s="47" t="s">
        <v>106</v>
      </c>
      <c r="AP142" s="47" t="s">
        <v>106</v>
      </c>
      <c r="AQ142" s="47" t="s">
        <v>106</v>
      </c>
      <c r="AR142" s="47" t="s">
        <v>106</v>
      </c>
      <c r="AS142" s="47" t="s">
        <v>106</v>
      </c>
      <c r="AT142" s="47" t="s">
        <v>106</v>
      </c>
      <c r="BG142" s="48" t="str">
        <f t="shared" si="23"/>
        <v/>
      </c>
      <c r="BH142" s="48" t="str">
        <f t="shared" si="24"/>
        <v/>
      </c>
      <c r="BI142" s="49" t="s">
        <v>106</v>
      </c>
      <c r="BJ142" s="50"/>
      <c r="BK142" s="50"/>
      <c r="BM142" s="48" t="str">
        <f t="shared" si="25"/>
        <v/>
      </c>
      <c r="BR142" t="str">
        <f t="shared" si="27"/>
        <v>R1ATHE FIRS REST HOME</v>
      </c>
      <c r="BS142" s="11" t="s">
        <v>638</v>
      </c>
      <c r="BT142" s="11" t="s">
        <v>639</v>
      </c>
      <c r="BU142" s="11" t="s">
        <v>638</v>
      </c>
      <c r="BV142" s="11" t="s">
        <v>639</v>
      </c>
      <c r="BW142" s="11" t="s">
        <v>379</v>
      </c>
      <c r="BX142" s="11"/>
      <c r="BZ142" t="s">
        <v>634</v>
      </c>
      <c r="CA142" s="13" t="s">
        <v>640</v>
      </c>
      <c r="CB142" s="12">
        <v>0</v>
      </c>
      <c r="CC142" s="12"/>
      <c r="CD142" s="12" t="s">
        <v>112</v>
      </c>
      <c r="CE142" s="12" t="e">
        <v>#N/A</v>
      </c>
      <c r="CF142" s="12" t="s">
        <v>113</v>
      </c>
      <c r="CG142" s="12" t="e">
        <v>#N/A</v>
      </c>
      <c r="CH142" s="12" t="s">
        <v>114</v>
      </c>
      <c r="CI142" s="12" t="s">
        <v>115</v>
      </c>
      <c r="CJ142" s="12" t="s">
        <v>116</v>
      </c>
      <c r="CK142" s="12"/>
      <c r="CL142" s="12" t="s">
        <v>117</v>
      </c>
      <c r="CM142" s="12" t="e">
        <v>#N/A</v>
      </c>
    </row>
    <row r="143" spans="1:91" ht="15" hidden="1">
      <c r="A143" s="37" t="str">
        <f t="shared" si="26"/>
        <v/>
      </c>
      <c r="B143" s="38">
        <v>0</v>
      </c>
      <c r="C143" s="38"/>
      <c r="D143" s="59" t="str">
        <f t="shared" si="28"/>
        <v/>
      </c>
      <c r="E143" s="64"/>
      <c r="F143" s="41"/>
      <c r="G143" s="65"/>
      <c r="H143" s="52"/>
      <c r="I143" s="45"/>
      <c r="J143" s="56"/>
      <c r="K143" s="56"/>
      <c r="L143" s="56"/>
      <c r="M143" s="56"/>
      <c r="N143" s="56"/>
      <c r="O143" s="56"/>
      <c r="P143" s="56"/>
      <c r="Q143" s="56"/>
      <c r="R143" s="56"/>
      <c r="S143" s="55"/>
      <c r="T143" s="56"/>
      <c r="U143" s="56"/>
      <c r="V143" s="55"/>
      <c r="W143" s="55"/>
      <c r="X143" s="55"/>
      <c r="Y143" s="55"/>
      <c r="Z143" s="55"/>
      <c r="AA143" s="55"/>
      <c r="AB143" s="55"/>
      <c r="AC143" s="55"/>
      <c r="AD143" s="46" t="s">
        <v>106</v>
      </c>
      <c r="AE143" s="46" t="s">
        <v>106</v>
      </c>
      <c r="AF143" s="46"/>
      <c r="AG143" s="46" t="s">
        <v>106</v>
      </c>
      <c r="AH143" s="46" t="s">
        <v>106</v>
      </c>
      <c r="AI143" s="46" t="s">
        <v>106</v>
      </c>
      <c r="AJ143" s="46" t="s">
        <v>106</v>
      </c>
      <c r="AK143" s="47" t="s">
        <v>106</v>
      </c>
      <c r="AL143" s="47" t="s">
        <v>106</v>
      </c>
      <c r="AM143" s="47" t="s">
        <v>106</v>
      </c>
      <c r="AN143" s="47" t="s">
        <v>106</v>
      </c>
      <c r="AO143" s="47" t="s">
        <v>106</v>
      </c>
      <c r="AP143" s="47" t="s">
        <v>106</v>
      </c>
      <c r="AQ143" s="47" t="s">
        <v>106</v>
      </c>
      <c r="AR143" s="47" t="s">
        <v>106</v>
      </c>
      <c r="AS143" s="47" t="s">
        <v>106</v>
      </c>
      <c r="AT143" s="47" t="s">
        <v>106</v>
      </c>
      <c r="BG143" s="48" t="str">
        <f t="shared" ref="BG143:BG206" si="29">IF(Q344=1,"No Site Selected","")</f>
        <v/>
      </c>
      <c r="BH143" s="48" t="str">
        <f t="shared" ref="BH143:BH206" si="30">IF(R344=1,"No Ward Name","")</f>
        <v/>
      </c>
      <c r="BI143" s="49" t="s">
        <v>106</v>
      </c>
      <c r="BJ143" s="50"/>
      <c r="BK143" s="50"/>
      <c r="BM143" s="48" t="str">
        <f t="shared" ref="BM143:BM206" si="31">IF(C344=1,"Incorrect Ward Name","")</f>
        <v/>
      </c>
      <c r="BR143" t="str">
        <f t="shared" si="27"/>
        <v>R1ATHE GRANGE</v>
      </c>
      <c r="BS143" s="11" t="s">
        <v>641</v>
      </c>
      <c r="BT143" s="11" t="s">
        <v>642</v>
      </c>
      <c r="BU143" s="11" t="s">
        <v>641</v>
      </c>
      <c r="BV143" s="11" t="s">
        <v>642</v>
      </c>
      <c r="BW143" s="11" t="s">
        <v>379</v>
      </c>
      <c r="BX143" s="11"/>
      <c r="BZ143" t="s">
        <v>634</v>
      </c>
      <c r="CA143" s="13" t="s">
        <v>643</v>
      </c>
      <c r="CB143" s="12">
        <v>0</v>
      </c>
      <c r="CC143" s="12"/>
      <c r="CD143" s="12" t="s">
        <v>112</v>
      </c>
      <c r="CE143" s="12" t="e">
        <v>#N/A</v>
      </c>
      <c r="CF143" s="12" t="s">
        <v>113</v>
      </c>
      <c r="CG143" s="12" t="e">
        <v>#N/A</v>
      </c>
      <c r="CH143" s="12" t="s">
        <v>114</v>
      </c>
      <c r="CI143" s="12" t="s">
        <v>115</v>
      </c>
      <c r="CJ143" s="12" t="s">
        <v>116</v>
      </c>
      <c r="CK143" s="12"/>
      <c r="CL143" s="12" t="s">
        <v>117</v>
      </c>
      <c r="CM143" s="12" t="e">
        <v>#N/A</v>
      </c>
    </row>
    <row r="144" spans="1:91" ht="15" hidden="1">
      <c r="A144" s="37" t="str">
        <f t="shared" si="26"/>
        <v/>
      </c>
      <c r="B144" s="38">
        <v>0</v>
      </c>
      <c r="C144" s="38"/>
      <c r="D144" s="59" t="str">
        <f t="shared" si="28"/>
        <v/>
      </c>
      <c r="E144" s="64"/>
      <c r="F144" s="41"/>
      <c r="G144" s="65"/>
      <c r="H144" s="52"/>
      <c r="I144" s="45"/>
      <c r="J144" s="56"/>
      <c r="K144" s="56"/>
      <c r="L144" s="56"/>
      <c r="M144" s="56"/>
      <c r="N144" s="56"/>
      <c r="O144" s="56"/>
      <c r="P144" s="56"/>
      <c r="Q144" s="56"/>
      <c r="R144" s="56"/>
      <c r="S144" s="55"/>
      <c r="T144" s="56"/>
      <c r="U144" s="56"/>
      <c r="V144" s="55"/>
      <c r="W144" s="55"/>
      <c r="X144" s="55"/>
      <c r="Y144" s="55"/>
      <c r="Z144" s="55"/>
      <c r="AA144" s="55"/>
      <c r="AB144" s="55"/>
      <c r="AC144" s="55"/>
      <c r="AD144" s="46" t="s">
        <v>106</v>
      </c>
      <c r="AE144" s="46" t="s">
        <v>106</v>
      </c>
      <c r="AF144" s="46"/>
      <c r="AG144" s="46" t="s">
        <v>106</v>
      </c>
      <c r="AH144" s="46" t="s">
        <v>106</v>
      </c>
      <c r="AI144" s="46" t="s">
        <v>106</v>
      </c>
      <c r="AJ144" s="46" t="s">
        <v>106</v>
      </c>
      <c r="AK144" s="47" t="s">
        <v>106</v>
      </c>
      <c r="AL144" s="47" t="s">
        <v>106</v>
      </c>
      <c r="AM144" s="47" t="s">
        <v>106</v>
      </c>
      <c r="AN144" s="47" t="s">
        <v>106</v>
      </c>
      <c r="AO144" s="47" t="s">
        <v>106</v>
      </c>
      <c r="AP144" s="47" t="s">
        <v>106</v>
      </c>
      <c r="AQ144" s="47" t="s">
        <v>106</v>
      </c>
      <c r="AR144" s="47" t="s">
        <v>106</v>
      </c>
      <c r="AS144" s="47" t="s">
        <v>106</v>
      </c>
      <c r="AT144" s="47" t="s">
        <v>106</v>
      </c>
      <c r="BG144" s="48" t="str">
        <f t="shared" si="29"/>
        <v/>
      </c>
      <c r="BH144" s="48" t="str">
        <f t="shared" si="30"/>
        <v/>
      </c>
      <c r="BI144" s="49" t="s">
        <v>106</v>
      </c>
      <c r="BJ144" s="50"/>
      <c r="BK144" s="50"/>
      <c r="BM144" s="48" t="str">
        <f t="shared" si="31"/>
        <v/>
      </c>
      <c r="BR144" t="str">
        <f t="shared" si="27"/>
        <v>R1ATHE HIVE</v>
      </c>
      <c r="BS144" s="11" t="s">
        <v>644</v>
      </c>
      <c r="BT144" s="11" t="s">
        <v>645</v>
      </c>
      <c r="BU144" s="11" t="s">
        <v>644</v>
      </c>
      <c r="BV144" s="11" t="s">
        <v>645</v>
      </c>
      <c r="BW144" s="11" t="s">
        <v>379</v>
      </c>
      <c r="BX144" s="11"/>
      <c r="BZ144" t="s">
        <v>634</v>
      </c>
      <c r="CA144" s="13" t="s">
        <v>646</v>
      </c>
      <c r="CB144" s="12">
        <v>0</v>
      </c>
      <c r="CC144" s="12"/>
      <c r="CD144" s="12" t="s">
        <v>112</v>
      </c>
      <c r="CE144" s="12" t="e">
        <v>#N/A</v>
      </c>
      <c r="CF144" s="12" t="s">
        <v>113</v>
      </c>
      <c r="CG144" s="12" t="e">
        <v>#N/A</v>
      </c>
      <c r="CH144" s="12" t="s">
        <v>114</v>
      </c>
      <c r="CI144" s="12" t="s">
        <v>115</v>
      </c>
      <c r="CJ144" s="12" t="s">
        <v>116</v>
      </c>
      <c r="CK144" s="12"/>
      <c r="CL144" s="12" t="s">
        <v>117</v>
      </c>
      <c r="CM144" s="12" t="e">
        <v>#N/A</v>
      </c>
    </row>
    <row r="145" spans="1:91" ht="15" hidden="1">
      <c r="A145" s="37" t="str">
        <f t="shared" ref="A145:A208" si="32">IF(Q346=1,"No Site Selected",IF(R346=1,"No Ward Name",""))</f>
        <v/>
      </c>
      <c r="B145" s="38">
        <v>0</v>
      </c>
      <c r="C145" s="38"/>
      <c r="D145" s="59" t="str">
        <f t="shared" si="28"/>
        <v/>
      </c>
      <c r="E145" s="64"/>
      <c r="F145" s="41"/>
      <c r="G145" s="65"/>
      <c r="H145" s="52"/>
      <c r="I145" s="45"/>
      <c r="J145" s="56"/>
      <c r="K145" s="56"/>
      <c r="L145" s="56"/>
      <c r="M145" s="56"/>
      <c r="N145" s="56"/>
      <c r="O145" s="56"/>
      <c r="P145" s="56"/>
      <c r="Q145" s="56"/>
      <c r="R145" s="56"/>
      <c r="S145" s="55"/>
      <c r="T145" s="56"/>
      <c r="U145" s="56"/>
      <c r="V145" s="55"/>
      <c r="W145" s="55"/>
      <c r="X145" s="55"/>
      <c r="Y145" s="55"/>
      <c r="Z145" s="55"/>
      <c r="AA145" s="55"/>
      <c r="AB145" s="55"/>
      <c r="AC145" s="55"/>
      <c r="AD145" s="46" t="s">
        <v>106</v>
      </c>
      <c r="AE145" s="46" t="s">
        <v>106</v>
      </c>
      <c r="AF145" s="46"/>
      <c r="AG145" s="46" t="s">
        <v>106</v>
      </c>
      <c r="AH145" s="46" t="s">
        <v>106</v>
      </c>
      <c r="AI145" s="46" t="s">
        <v>106</v>
      </c>
      <c r="AJ145" s="46" t="s">
        <v>106</v>
      </c>
      <c r="AK145" s="47" t="s">
        <v>106</v>
      </c>
      <c r="AL145" s="47" t="s">
        <v>106</v>
      </c>
      <c r="AM145" s="47" t="s">
        <v>106</v>
      </c>
      <c r="AN145" s="47" t="s">
        <v>106</v>
      </c>
      <c r="AO145" s="47" t="s">
        <v>106</v>
      </c>
      <c r="AP145" s="47" t="s">
        <v>106</v>
      </c>
      <c r="AQ145" s="47" t="s">
        <v>106</v>
      </c>
      <c r="AR145" s="47" t="s">
        <v>106</v>
      </c>
      <c r="AS145" s="47" t="s">
        <v>106</v>
      </c>
      <c r="AT145" s="47" t="s">
        <v>106</v>
      </c>
      <c r="BG145" s="48" t="str">
        <f t="shared" si="29"/>
        <v/>
      </c>
      <c r="BH145" s="48" t="str">
        <f t="shared" si="30"/>
        <v/>
      </c>
      <c r="BI145" s="49" t="s">
        <v>106</v>
      </c>
      <c r="BJ145" s="50"/>
      <c r="BK145" s="50"/>
      <c r="BM145" s="48" t="str">
        <f t="shared" si="31"/>
        <v/>
      </c>
      <c r="BR145" t="str">
        <f t="shared" si="27"/>
        <v>R1ATHE OLD VICARAGE</v>
      </c>
      <c r="BS145" s="11" t="s">
        <v>647</v>
      </c>
      <c r="BT145" s="11" t="s">
        <v>648</v>
      </c>
      <c r="BU145" s="11" t="s">
        <v>647</v>
      </c>
      <c r="BV145" s="11" t="s">
        <v>648</v>
      </c>
      <c r="BW145" s="11" t="s">
        <v>379</v>
      </c>
      <c r="BX145" s="11"/>
      <c r="BZ145" t="s">
        <v>634</v>
      </c>
      <c r="CA145" s="13" t="s">
        <v>649</v>
      </c>
      <c r="CB145" s="12">
        <v>0</v>
      </c>
      <c r="CC145" s="12"/>
      <c r="CD145" s="12" t="s">
        <v>112</v>
      </c>
      <c r="CE145" s="12" t="e">
        <v>#N/A</v>
      </c>
      <c r="CF145" s="12" t="s">
        <v>113</v>
      </c>
      <c r="CG145" s="12" t="e">
        <v>#N/A</v>
      </c>
      <c r="CH145" s="12" t="s">
        <v>114</v>
      </c>
      <c r="CI145" s="12" t="s">
        <v>115</v>
      </c>
      <c r="CJ145" s="12" t="s">
        <v>116</v>
      </c>
      <c r="CK145" s="12"/>
      <c r="CL145" s="12" t="s">
        <v>117</v>
      </c>
      <c r="CM145" s="12" t="e">
        <v>#N/A</v>
      </c>
    </row>
    <row r="146" spans="1:91" ht="15" hidden="1">
      <c r="A146" s="37" t="str">
        <f t="shared" si="32"/>
        <v/>
      </c>
      <c r="B146" s="38">
        <v>0</v>
      </c>
      <c r="C146" s="38"/>
      <c r="D146" s="59" t="str">
        <f t="shared" si="28"/>
        <v/>
      </c>
      <c r="E146" s="64"/>
      <c r="F146" s="41"/>
      <c r="G146" s="65"/>
      <c r="H146" s="52"/>
      <c r="I146" s="45"/>
      <c r="J146" s="56"/>
      <c r="K146" s="56"/>
      <c r="L146" s="56"/>
      <c r="M146" s="56"/>
      <c r="N146" s="56"/>
      <c r="O146" s="56"/>
      <c r="P146" s="56"/>
      <c r="Q146" s="56"/>
      <c r="R146" s="56"/>
      <c r="S146" s="55"/>
      <c r="T146" s="56"/>
      <c r="U146" s="56"/>
      <c r="V146" s="55"/>
      <c r="W146" s="55"/>
      <c r="X146" s="55"/>
      <c r="Y146" s="55"/>
      <c r="Z146" s="55"/>
      <c r="AA146" s="55"/>
      <c r="AB146" s="55"/>
      <c r="AC146" s="55"/>
      <c r="AD146" s="46" t="s">
        <v>106</v>
      </c>
      <c r="AE146" s="46" t="s">
        <v>106</v>
      </c>
      <c r="AF146" s="46"/>
      <c r="AG146" s="46" t="s">
        <v>106</v>
      </c>
      <c r="AH146" s="46" t="s">
        <v>106</v>
      </c>
      <c r="AI146" s="46" t="s">
        <v>106</v>
      </c>
      <c r="AJ146" s="46" t="s">
        <v>106</v>
      </c>
      <c r="AK146" s="47" t="s">
        <v>106</v>
      </c>
      <c r="AL146" s="47" t="s">
        <v>106</v>
      </c>
      <c r="AM146" s="47" t="s">
        <v>106</v>
      </c>
      <c r="AN146" s="47" t="s">
        <v>106</v>
      </c>
      <c r="AO146" s="47" t="s">
        <v>106</v>
      </c>
      <c r="AP146" s="47" t="s">
        <v>106</v>
      </c>
      <c r="AQ146" s="47" t="s">
        <v>106</v>
      </c>
      <c r="AR146" s="47" t="s">
        <v>106</v>
      </c>
      <c r="AS146" s="47" t="s">
        <v>106</v>
      </c>
      <c r="AT146" s="47" t="s">
        <v>106</v>
      </c>
      <c r="BG146" s="48" t="str">
        <f t="shared" si="29"/>
        <v/>
      </c>
      <c r="BH146" s="48" t="str">
        <f t="shared" si="30"/>
        <v/>
      </c>
      <c r="BI146" s="49" t="s">
        <v>106</v>
      </c>
      <c r="BJ146" s="50"/>
      <c r="BK146" s="50"/>
      <c r="BM146" s="48" t="str">
        <f t="shared" si="31"/>
        <v/>
      </c>
      <c r="BR146" t="str">
        <f t="shared" si="27"/>
        <v>R1ATHE PINES</v>
      </c>
      <c r="BS146" s="11" t="s">
        <v>650</v>
      </c>
      <c r="BT146" s="11" t="s">
        <v>651</v>
      </c>
      <c r="BU146" s="11" t="s">
        <v>650</v>
      </c>
      <c r="BV146" s="11" t="s">
        <v>651</v>
      </c>
      <c r="BW146" s="11" t="s">
        <v>379</v>
      </c>
      <c r="BX146" s="11"/>
      <c r="BZ146" t="s">
        <v>634</v>
      </c>
      <c r="CA146" s="13" t="s">
        <v>652</v>
      </c>
      <c r="CB146" s="12">
        <v>0</v>
      </c>
      <c r="CC146" s="12"/>
      <c r="CD146" s="12" t="s">
        <v>112</v>
      </c>
      <c r="CE146" s="12" t="e">
        <v>#N/A</v>
      </c>
      <c r="CF146" s="12" t="s">
        <v>113</v>
      </c>
      <c r="CG146" s="12" t="e">
        <v>#N/A</v>
      </c>
      <c r="CH146" s="12" t="s">
        <v>114</v>
      </c>
      <c r="CI146" s="12" t="s">
        <v>115</v>
      </c>
      <c r="CJ146" s="12" t="s">
        <v>116</v>
      </c>
      <c r="CK146" s="12"/>
      <c r="CL146" s="12" t="s">
        <v>117</v>
      </c>
      <c r="CM146" s="12" t="e">
        <v>#N/A</v>
      </c>
    </row>
    <row r="147" spans="1:91" ht="14.25" hidden="1" customHeight="1">
      <c r="A147" s="37" t="str">
        <f t="shared" si="32"/>
        <v/>
      </c>
      <c r="B147" s="38">
        <v>0</v>
      </c>
      <c r="C147" s="38"/>
      <c r="D147" s="59" t="str">
        <f t="shared" si="28"/>
        <v/>
      </c>
      <c r="E147" s="64"/>
      <c r="F147" s="41"/>
      <c r="G147" s="65"/>
      <c r="H147" s="52"/>
      <c r="I147" s="45"/>
      <c r="J147" s="56"/>
      <c r="K147" s="56"/>
      <c r="L147" s="56"/>
      <c r="M147" s="56"/>
      <c r="N147" s="56"/>
      <c r="O147" s="56"/>
      <c r="P147" s="56"/>
      <c r="Q147" s="56"/>
      <c r="R147" s="56"/>
      <c r="S147" s="55"/>
      <c r="T147" s="56"/>
      <c r="U147" s="56"/>
      <c r="V147" s="55"/>
      <c r="W147" s="55"/>
      <c r="X147" s="55"/>
      <c r="Y147" s="55"/>
      <c r="Z147" s="55"/>
      <c r="AA147" s="55"/>
      <c r="AB147" s="55"/>
      <c r="AC147" s="55"/>
      <c r="AD147" s="46" t="s">
        <v>106</v>
      </c>
      <c r="AE147" s="46" t="s">
        <v>106</v>
      </c>
      <c r="AF147" s="46"/>
      <c r="AG147" s="46" t="s">
        <v>106</v>
      </c>
      <c r="AH147" s="46" t="s">
        <v>106</v>
      </c>
      <c r="AI147" s="46" t="s">
        <v>106</v>
      </c>
      <c r="AJ147" s="46" t="s">
        <v>106</v>
      </c>
      <c r="AK147" s="47" t="s">
        <v>106</v>
      </c>
      <c r="AL147" s="47" t="s">
        <v>106</v>
      </c>
      <c r="AM147" s="47" t="s">
        <v>106</v>
      </c>
      <c r="AN147" s="47" t="s">
        <v>106</v>
      </c>
      <c r="AO147" s="47" t="s">
        <v>106</v>
      </c>
      <c r="AP147" s="47" t="s">
        <v>106</v>
      </c>
      <c r="AQ147" s="47" t="s">
        <v>106</v>
      </c>
      <c r="AR147" s="47" t="s">
        <v>106</v>
      </c>
      <c r="AS147" s="47" t="s">
        <v>106</v>
      </c>
      <c r="AT147" s="47" t="s">
        <v>106</v>
      </c>
      <c r="BG147" s="48" t="str">
        <f t="shared" si="29"/>
        <v/>
      </c>
      <c r="BH147" s="48" t="str">
        <f t="shared" si="30"/>
        <v/>
      </c>
      <c r="BI147" s="49" t="s">
        <v>106</v>
      </c>
      <c r="BJ147" s="50"/>
      <c r="BK147" s="50"/>
      <c r="BM147" s="48" t="str">
        <f t="shared" si="31"/>
        <v/>
      </c>
      <c r="BR147" t="str">
        <f t="shared" si="27"/>
        <v>R1ATHE ROBERTSON CENTRE (D BLOCK)</v>
      </c>
      <c r="BS147" s="69" t="s">
        <v>653</v>
      </c>
      <c r="BT147" s="69" t="s">
        <v>654</v>
      </c>
      <c r="BU147" s="69" t="s">
        <v>653</v>
      </c>
      <c r="BV147" s="69" t="s">
        <v>654</v>
      </c>
      <c r="BW147" s="11" t="s">
        <v>379</v>
      </c>
      <c r="BX147" s="11"/>
      <c r="BZ147" t="s">
        <v>634</v>
      </c>
      <c r="CA147" s="13" t="s">
        <v>655</v>
      </c>
      <c r="CB147" s="12">
        <v>0</v>
      </c>
      <c r="CC147" s="12"/>
      <c r="CD147" s="12" t="s">
        <v>112</v>
      </c>
      <c r="CE147" s="12" t="e">
        <v>#N/A</v>
      </c>
      <c r="CF147" s="12" t="s">
        <v>113</v>
      </c>
      <c r="CG147" s="12" t="e">
        <v>#N/A</v>
      </c>
      <c r="CH147" s="12" t="s">
        <v>114</v>
      </c>
      <c r="CI147" s="12" t="s">
        <v>115</v>
      </c>
      <c r="CJ147" s="12" t="s">
        <v>116</v>
      </c>
      <c r="CK147" s="12"/>
      <c r="CL147" s="12" t="s">
        <v>117</v>
      </c>
      <c r="CM147" s="12" t="e">
        <v>#N/A</v>
      </c>
    </row>
    <row r="148" spans="1:91" ht="15" hidden="1">
      <c r="A148" s="37" t="str">
        <f t="shared" si="32"/>
        <v/>
      </c>
      <c r="B148" s="38">
        <v>0</v>
      </c>
      <c r="C148" s="38"/>
      <c r="D148" s="59" t="str">
        <f t="shared" si="28"/>
        <v/>
      </c>
      <c r="E148" s="64"/>
      <c r="F148" s="41"/>
      <c r="G148" s="65"/>
      <c r="H148" s="52"/>
      <c r="I148" s="45"/>
      <c r="J148" s="56"/>
      <c r="K148" s="56"/>
      <c r="L148" s="56"/>
      <c r="M148" s="56"/>
      <c r="N148" s="56"/>
      <c r="O148" s="56"/>
      <c r="P148" s="56"/>
      <c r="Q148" s="56"/>
      <c r="R148" s="56"/>
      <c r="S148" s="55"/>
      <c r="T148" s="56"/>
      <c r="U148" s="56"/>
      <c r="V148" s="55"/>
      <c r="W148" s="55"/>
      <c r="X148" s="55"/>
      <c r="Y148" s="55"/>
      <c r="Z148" s="55"/>
      <c r="AA148" s="55"/>
      <c r="AB148" s="55"/>
      <c r="AC148" s="55"/>
      <c r="AD148" s="46" t="s">
        <v>106</v>
      </c>
      <c r="AE148" s="46" t="s">
        <v>106</v>
      </c>
      <c r="AF148" s="46"/>
      <c r="AG148" s="46" t="s">
        <v>106</v>
      </c>
      <c r="AH148" s="46" t="s">
        <v>106</v>
      </c>
      <c r="AI148" s="46" t="s">
        <v>106</v>
      </c>
      <c r="AJ148" s="46" t="s">
        <v>106</v>
      </c>
      <c r="AK148" s="47" t="s">
        <v>106</v>
      </c>
      <c r="AL148" s="47" t="s">
        <v>106</v>
      </c>
      <c r="AM148" s="47" t="s">
        <v>106</v>
      </c>
      <c r="AN148" s="47" t="s">
        <v>106</v>
      </c>
      <c r="AO148" s="47" t="s">
        <v>106</v>
      </c>
      <c r="AP148" s="47" t="s">
        <v>106</v>
      </c>
      <c r="AQ148" s="47" t="s">
        <v>106</v>
      </c>
      <c r="AR148" s="47" t="s">
        <v>106</v>
      </c>
      <c r="AS148" s="47" t="s">
        <v>106</v>
      </c>
      <c r="AT148" s="47" t="s">
        <v>106</v>
      </c>
      <c r="BG148" s="48" t="str">
        <f t="shared" si="29"/>
        <v/>
      </c>
      <c r="BH148" s="48" t="str">
        <f t="shared" si="30"/>
        <v/>
      </c>
      <c r="BI148" s="49" t="s">
        <v>106</v>
      </c>
      <c r="BJ148" s="50"/>
      <c r="BK148" s="50"/>
      <c r="BM148" s="48" t="str">
        <f t="shared" si="31"/>
        <v/>
      </c>
      <c r="BR148" t="str">
        <f t="shared" si="27"/>
        <v>R1ATHE WOODLANDS</v>
      </c>
      <c r="BS148" s="11" t="s">
        <v>656</v>
      </c>
      <c r="BT148" s="11" t="s">
        <v>657</v>
      </c>
      <c r="BU148" s="11" t="s">
        <v>656</v>
      </c>
      <c r="BV148" s="11" t="s">
        <v>657</v>
      </c>
      <c r="BW148" s="11" t="s">
        <v>379</v>
      </c>
      <c r="BX148" s="11"/>
      <c r="BZ148" t="s">
        <v>634</v>
      </c>
      <c r="CA148" s="13" t="s">
        <v>658</v>
      </c>
      <c r="CB148" s="12">
        <v>0</v>
      </c>
      <c r="CC148" s="12"/>
      <c r="CD148" s="12" t="s">
        <v>112</v>
      </c>
      <c r="CE148" s="12" t="e">
        <v>#N/A</v>
      </c>
      <c r="CF148" s="12" t="s">
        <v>113</v>
      </c>
      <c r="CG148" s="12" t="e">
        <v>#N/A</v>
      </c>
      <c r="CH148" s="12" t="s">
        <v>114</v>
      </c>
      <c r="CI148" s="12" t="s">
        <v>115</v>
      </c>
      <c r="CJ148" s="12" t="s">
        <v>116</v>
      </c>
      <c r="CK148" s="12"/>
      <c r="CL148" s="12" t="s">
        <v>117</v>
      </c>
      <c r="CM148" s="12" t="e">
        <v>#N/A</v>
      </c>
    </row>
    <row r="149" spans="1:91" ht="15" hidden="1">
      <c r="A149" s="37" t="str">
        <f t="shared" si="32"/>
        <v/>
      </c>
      <c r="B149" s="38">
        <v>0</v>
      </c>
      <c r="C149" s="38"/>
      <c r="D149" s="59" t="str">
        <f t="shared" si="28"/>
        <v/>
      </c>
      <c r="E149" s="64"/>
      <c r="F149" s="41"/>
      <c r="G149" s="65"/>
      <c r="H149" s="52"/>
      <c r="I149" s="45"/>
      <c r="J149" s="56"/>
      <c r="K149" s="56"/>
      <c r="L149" s="56"/>
      <c r="M149" s="56"/>
      <c r="N149" s="56"/>
      <c r="O149" s="56"/>
      <c r="P149" s="56"/>
      <c r="Q149" s="56"/>
      <c r="R149" s="56"/>
      <c r="S149" s="55"/>
      <c r="T149" s="56"/>
      <c r="U149" s="56"/>
      <c r="V149" s="55"/>
      <c r="W149" s="55"/>
      <c r="X149" s="55"/>
      <c r="Y149" s="55"/>
      <c r="Z149" s="55"/>
      <c r="AA149" s="55"/>
      <c r="AB149" s="55"/>
      <c r="AC149" s="55"/>
      <c r="AD149" s="46" t="s">
        <v>106</v>
      </c>
      <c r="AE149" s="46" t="s">
        <v>106</v>
      </c>
      <c r="AF149" s="46"/>
      <c r="AG149" s="46" t="s">
        <v>106</v>
      </c>
      <c r="AH149" s="46" t="s">
        <v>106</v>
      </c>
      <c r="AI149" s="46" t="s">
        <v>106</v>
      </c>
      <c r="AJ149" s="46" t="s">
        <v>106</v>
      </c>
      <c r="AK149" s="47" t="s">
        <v>106</v>
      </c>
      <c r="AL149" s="47" t="s">
        <v>106</v>
      </c>
      <c r="AM149" s="47" t="s">
        <v>106</v>
      </c>
      <c r="AN149" s="47" t="s">
        <v>106</v>
      </c>
      <c r="AO149" s="47" t="s">
        <v>106</v>
      </c>
      <c r="AP149" s="47" t="s">
        <v>106</v>
      </c>
      <c r="AQ149" s="47" t="s">
        <v>106</v>
      </c>
      <c r="AR149" s="47" t="s">
        <v>106</v>
      </c>
      <c r="AS149" s="47" t="s">
        <v>106</v>
      </c>
      <c r="AT149" s="47" t="s">
        <v>106</v>
      </c>
      <c r="BG149" s="48" t="str">
        <f t="shared" si="29"/>
        <v/>
      </c>
      <c r="BH149" s="48" t="str">
        <f t="shared" si="30"/>
        <v/>
      </c>
      <c r="BI149" s="49" t="s">
        <v>106</v>
      </c>
      <c r="BJ149" s="50"/>
      <c r="BK149" s="50"/>
      <c r="BM149" s="48" t="str">
        <f t="shared" si="31"/>
        <v/>
      </c>
      <c r="BR149" t="str">
        <f t="shared" si="27"/>
        <v>R1ATIMBERDINE HOME RESIDENTIAL CARE</v>
      </c>
      <c r="BS149" s="11" t="s">
        <v>659</v>
      </c>
      <c r="BT149" s="11" t="s">
        <v>660</v>
      </c>
      <c r="BU149" s="11" t="s">
        <v>659</v>
      </c>
      <c r="BV149" s="11" t="s">
        <v>660</v>
      </c>
      <c r="BW149" s="11" t="s">
        <v>379</v>
      </c>
      <c r="BX149" s="11"/>
      <c r="BZ149" t="s">
        <v>634</v>
      </c>
      <c r="CA149" s="13" t="s">
        <v>661</v>
      </c>
      <c r="CB149" s="12">
        <v>0</v>
      </c>
      <c r="CC149" s="12"/>
      <c r="CD149" s="12" t="s">
        <v>112</v>
      </c>
      <c r="CE149" s="12" t="e">
        <v>#N/A</v>
      </c>
      <c r="CF149" s="12" t="s">
        <v>113</v>
      </c>
      <c r="CG149" s="12" t="e">
        <v>#N/A</v>
      </c>
      <c r="CH149" s="12" t="s">
        <v>114</v>
      </c>
      <c r="CI149" s="12" t="s">
        <v>115</v>
      </c>
      <c r="CJ149" s="12" t="s">
        <v>116</v>
      </c>
      <c r="CK149" s="12"/>
      <c r="CL149" s="12" t="s">
        <v>117</v>
      </c>
      <c r="CM149" s="12" t="e">
        <v>#N/A</v>
      </c>
    </row>
    <row r="150" spans="1:91" ht="15" hidden="1">
      <c r="A150" s="37" t="str">
        <f t="shared" si="32"/>
        <v/>
      </c>
      <c r="B150" s="38">
        <v>0</v>
      </c>
      <c r="C150" s="38"/>
      <c r="D150" s="59" t="str">
        <f t="shared" si="28"/>
        <v/>
      </c>
      <c r="E150" s="64"/>
      <c r="F150" s="41"/>
      <c r="G150" s="65"/>
      <c r="H150" s="52"/>
      <c r="I150" s="45"/>
      <c r="J150" s="56"/>
      <c r="K150" s="56"/>
      <c r="L150" s="56"/>
      <c r="M150" s="56"/>
      <c r="N150" s="56"/>
      <c r="O150" s="56"/>
      <c r="P150" s="56"/>
      <c r="Q150" s="56"/>
      <c r="R150" s="56"/>
      <c r="S150" s="55"/>
      <c r="T150" s="56"/>
      <c r="U150" s="56"/>
      <c r="V150" s="55"/>
      <c r="W150" s="55"/>
      <c r="X150" s="55"/>
      <c r="Y150" s="55"/>
      <c r="Z150" s="55"/>
      <c r="AA150" s="55"/>
      <c r="AB150" s="55"/>
      <c r="AC150" s="55"/>
      <c r="AD150" s="46" t="s">
        <v>106</v>
      </c>
      <c r="AE150" s="46" t="s">
        <v>106</v>
      </c>
      <c r="AF150" s="46"/>
      <c r="AG150" s="46" t="s">
        <v>106</v>
      </c>
      <c r="AH150" s="46" t="s">
        <v>106</v>
      </c>
      <c r="AI150" s="46" t="s">
        <v>106</v>
      </c>
      <c r="AJ150" s="46" t="s">
        <v>106</v>
      </c>
      <c r="AK150" s="47" t="s">
        <v>106</v>
      </c>
      <c r="AL150" s="47" t="s">
        <v>106</v>
      </c>
      <c r="AM150" s="47" t="s">
        <v>106</v>
      </c>
      <c r="AN150" s="47" t="s">
        <v>106</v>
      </c>
      <c r="AO150" s="47" t="s">
        <v>106</v>
      </c>
      <c r="AP150" s="47" t="s">
        <v>106</v>
      </c>
      <c r="AQ150" s="47" t="s">
        <v>106</v>
      </c>
      <c r="AR150" s="47" t="s">
        <v>106</v>
      </c>
      <c r="AS150" s="47" t="s">
        <v>106</v>
      </c>
      <c r="AT150" s="47" t="s">
        <v>106</v>
      </c>
      <c r="BG150" s="48" t="str">
        <f t="shared" si="29"/>
        <v/>
      </c>
      <c r="BH150" s="48" t="str">
        <f t="shared" si="30"/>
        <v/>
      </c>
      <c r="BI150" s="49" t="s">
        <v>106</v>
      </c>
      <c r="BJ150" s="50"/>
      <c r="BK150" s="50"/>
      <c r="BM150" s="48" t="str">
        <f t="shared" si="31"/>
        <v/>
      </c>
      <c r="BR150" t="str">
        <f t="shared" si="27"/>
        <v>R1ATOUCHSTONE UNIT</v>
      </c>
      <c r="BS150" s="11" t="s">
        <v>662</v>
      </c>
      <c r="BT150" s="11" t="s">
        <v>663</v>
      </c>
      <c r="BU150" s="11" t="s">
        <v>662</v>
      </c>
      <c r="BV150" s="11" t="s">
        <v>663</v>
      </c>
      <c r="BW150" s="11" t="s">
        <v>379</v>
      </c>
      <c r="BX150" s="11"/>
      <c r="BZ150" t="s">
        <v>634</v>
      </c>
      <c r="CA150" s="13" t="s">
        <v>464</v>
      </c>
      <c r="CB150" s="12">
        <v>0</v>
      </c>
      <c r="CC150" s="12"/>
      <c r="CD150" s="12" t="s">
        <v>112</v>
      </c>
      <c r="CE150" s="12" t="e">
        <v>#N/A</v>
      </c>
      <c r="CF150" s="12" t="s">
        <v>113</v>
      </c>
      <c r="CG150" s="12" t="e">
        <v>#N/A</v>
      </c>
      <c r="CH150" s="12" t="s">
        <v>114</v>
      </c>
      <c r="CI150" s="12" t="s">
        <v>115</v>
      </c>
      <c r="CJ150" s="12" t="s">
        <v>116</v>
      </c>
      <c r="CK150" s="12"/>
      <c r="CL150" s="12" t="s">
        <v>117</v>
      </c>
      <c r="CM150" s="12" t="e">
        <v>#N/A</v>
      </c>
    </row>
    <row r="151" spans="1:91" ht="15" hidden="1">
      <c r="A151" s="37" t="str">
        <f t="shared" si="32"/>
        <v/>
      </c>
      <c r="B151" s="38">
        <v>0</v>
      </c>
      <c r="C151" s="38"/>
      <c r="D151" s="59" t="str">
        <f t="shared" si="28"/>
        <v/>
      </c>
      <c r="E151" s="64"/>
      <c r="F151" s="41"/>
      <c r="G151" s="65"/>
      <c r="H151" s="52"/>
      <c r="I151" s="45"/>
      <c r="J151" s="56"/>
      <c r="K151" s="56"/>
      <c r="L151" s="56"/>
      <c r="M151" s="56"/>
      <c r="N151" s="56"/>
      <c r="O151" s="56"/>
      <c r="P151" s="56"/>
      <c r="Q151" s="56"/>
      <c r="R151" s="56"/>
      <c r="S151" s="55"/>
      <c r="T151" s="56"/>
      <c r="U151" s="56"/>
      <c r="V151" s="55"/>
      <c r="W151" s="55"/>
      <c r="X151" s="55"/>
      <c r="Y151" s="55"/>
      <c r="Z151" s="55"/>
      <c r="AA151" s="55"/>
      <c r="AB151" s="55"/>
      <c r="AC151" s="55"/>
      <c r="AD151" s="46" t="s">
        <v>106</v>
      </c>
      <c r="AE151" s="46" t="s">
        <v>106</v>
      </c>
      <c r="AF151" s="46"/>
      <c r="AG151" s="46" t="s">
        <v>106</v>
      </c>
      <c r="AH151" s="46" t="s">
        <v>106</v>
      </c>
      <c r="AI151" s="46" t="s">
        <v>106</v>
      </c>
      <c r="AJ151" s="46" t="s">
        <v>106</v>
      </c>
      <c r="AK151" s="47" t="s">
        <v>106</v>
      </c>
      <c r="AL151" s="47" t="s">
        <v>106</v>
      </c>
      <c r="AM151" s="47" t="s">
        <v>106</v>
      </c>
      <c r="AN151" s="47" t="s">
        <v>106</v>
      </c>
      <c r="AO151" s="47" t="s">
        <v>106</v>
      </c>
      <c r="AP151" s="47" t="s">
        <v>106</v>
      </c>
      <c r="AQ151" s="47" t="s">
        <v>106</v>
      </c>
      <c r="AR151" s="47" t="s">
        <v>106</v>
      </c>
      <c r="AS151" s="47" t="s">
        <v>106</v>
      </c>
      <c r="AT151" s="47" t="s">
        <v>106</v>
      </c>
      <c r="BG151" s="48" t="str">
        <f t="shared" si="29"/>
        <v/>
      </c>
      <c r="BH151" s="48" t="str">
        <f t="shared" si="30"/>
        <v/>
      </c>
      <c r="BI151" s="49" t="s">
        <v>106</v>
      </c>
      <c r="BJ151" s="50"/>
      <c r="BK151" s="50"/>
      <c r="BM151" s="48" t="str">
        <f t="shared" si="31"/>
        <v/>
      </c>
      <c r="BR151" t="str">
        <f t="shared" si="27"/>
        <v>R1AWALKWOOD MIDDLE AUTISM BASE</v>
      </c>
      <c r="BS151" s="11" t="s">
        <v>664</v>
      </c>
      <c r="BT151" s="11" t="s">
        <v>665</v>
      </c>
      <c r="BU151" s="11" t="s">
        <v>664</v>
      </c>
      <c r="BV151" s="11" t="s">
        <v>665</v>
      </c>
      <c r="BW151" s="11" t="s">
        <v>379</v>
      </c>
      <c r="BX151" s="11"/>
      <c r="BZ151" t="s">
        <v>634</v>
      </c>
      <c r="CA151" s="13" t="s">
        <v>666</v>
      </c>
      <c r="CB151" s="12">
        <v>0</v>
      </c>
      <c r="CC151" s="12"/>
      <c r="CD151" s="12" t="s">
        <v>112</v>
      </c>
      <c r="CE151" s="12" t="e">
        <v>#N/A</v>
      </c>
      <c r="CF151" s="12" t="s">
        <v>113</v>
      </c>
      <c r="CG151" s="12" t="e">
        <v>#N/A</v>
      </c>
      <c r="CH151" s="12" t="s">
        <v>114</v>
      </c>
      <c r="CI151" s="12" t="s">
        <v>115</v>
      </c>
      <c r="CJ151" s="12" t="s">
        <v>116</v>
      </c>
      <c r="CK151" s="12"/>
      <c r="CL151" s="12" t="s">
        <v>117</v>
      </c>
      <c r="CM151" s="12" t="e">
        <v>#N/A</v>
      </c>
    </row>
    <row r="152" spans="1:91" ht="15" hidden="1">
      <c r="A152" s="37" t="str">
        <f t="shared" si="32"/>
        <v/>
      </c>
      <c r="B152" s="38">
        <v>0</v>
      </c>
      <c r="C152" s="38"/>
      <c r="D152" s="59" t="str">
        <f t="shared" si="28"/>
        <v/>
      </c>
      <c r="E152" s="64"/>
      <c r="F152" s="41"/>
      <c r="G152" s="65"/>
      <c r="H152" s="52"/>
      <c r="I152" s="45"/>
      <c r="J152" s="56"/>
      <c r="K152" s="56"/>
      <c r="L152" s="56"/>
      <c r="M152" s="56"/>
      <c r="N152" s="56"/>
      <c r="O152" s="56"/>
      <c r="P152" s="56"/>
      <c r="Q152" s="56"/>
      <c r="R152" s="56"/>
      <c r="S152" s="55"/>
      <c r="T152" s="56"/>
      <c r="U152" s="56"/>
      <c r="V152" s="55"/>
      <c r="W152" s="55"/>
      <c r="X152" s="55"/>
      <c r="Y152" s="55"/>
      <c r="Z152" s="55"/>
      <c r="AA152" s="55"/>
      <c r="AB152" s="55"/>
      <c r="AC152" s="55"/>
      <c r="AD152" s="46" t="s">
        <v>106</v>
      </c>
      <c r="AE152" s="46" t="s">
        <v>106</v>
      </c>
      <c r="AF152" s="46"/>
      <c r="AG152" s="46" t="s">
        <v>106</v>
      </c>
      <c r="AH152" s="46" t="s">
        <v>106</v>
      </c>
      <c r="AI152" s="46" t="s">
        <v>106</v>
      </c>
      <c r="AJ152" s="46" t="s">
        <v>106</v>
      </c>
      <c r="AK152" s="47" t="s">
        <v>106</v>
      </c>
      <c r="AL152" s="47" t="s">
        <v>106</v>
      </c>
      <c r="AM152" s="47" t="s">
        <v>106</v>
      </c>
      <c r="AN152" s="47" t="s">
        <v>106</v>
      </c>
      <c r="AO152" s="47" t="s">
        <v>106</v>
      </c>
      <c r="AP152" s="47" t="s">
        <v>106</v>
      </c>
      <c r="AQ152" s="47" t="s">
        <v>106</v>
      </c>
      <c r="AR152" s="47" t="s">
        <v>106</v>
      </c>
      <c r="AS152" s="47" t="s">
        <v>106</v>
      </c>
      <c r="AT152" s="47" t="s">
        <v>106</v>
      </c>
      <c r="BG152" s="48" t="str">
        <f t="shared" si="29"/>
        <v/>
      </c>
      <c r="BH152" s="48" t="str">
        <f t="shared" si="30"/>
        <v/>
      </c>
      <c r="BI152" s="49" t="s">
        <v>106</v>
      </c>
      <c r="BJ152" s="50"/>
      <c r="BK152" s="50"/>
      <c r="BM152" s="48" t="str">
        <f t="shared" si="31"/>
        <v/>
      </c>
      <c r="BR152" t="str">
        <f t="shared" si="27"/>
        <v>R1AWALSGRAVE HOSPITAL</v>
      </c>
      <c r="BS152" s="11" t="s">
        <v>667</v>
      </c>
      <c r="BT152" s="11" t="s">
        <v>668</v>
      </c>
      <c r="BU152" s="11" t="s">
        <v>667</v>
      </c>
      <c r="BV152" s="11" t="s">
        <v>668</v>
      </c>
      <c r="BW152" s="11" t="s">
        <v>379</v>
      </c>
      <c r="BX152" s="11"/>
      <c r="BZ152" t="s">
        <v>634</v>
      </c>
      <c r="CA152" s="13" t="s">
        <v>669</v>
      </c>
      <c r="CB152" s="12">
        <v>0</v>
      </c>
      <c r="CC152" s="12"/>
      <c r="CD152" s="12" t="s">
        <v>112</v>
      </c>
      <c r="CE152" s="12" t="e">
        <v>#N/A</v>
      </c>
      <c r="CF152" s="12" t="s">
        <v>113</v>
      </c>
      <c r="CG152" s="12" t="e">
        <v>#N/A</v>
      </c>
      <c r="CH152" s="12" t="s">
        <v>114</v>
      </c>
      <c r="CI152" s="12" t="s">
        <v>115</v>
      </c>
      <c r="CJ152" s="12" t="s">
        <v>116</v>
      </c>
      <c r="CK152" s="12"/>
      <c r="CL152" s="12" t="s">
        <v>117</v>
      </c>
      <c r="CM152" s="12" t="e">
        <v>#N/A</v>
      </c>
    </row>
    <row r="153" spans="1:91" ht="15" hidden="1">
      <c r="A153" s="37" t="str">
        <f t="shared" si="32"/>
        <v/>
      </c>
      <c r="B153" s="38">
        <v>0</v>
      </c>
      <c r="C153" s="38"/>
      <c r="D153" s="59" t="str">
        <f t="shared" si="28"/>
        <v/>
      </c>
      <c r="E153" s="64"/>
      <c r="F153" s="41"/>
      <c r="G153" s="65"/>
      <c r="H153" s="52"/>
      <c r="I153" s="45"/>
      <c r="J153" s="56"/>
      <c r="K153" s="56"/>
      <c r="L153" s="56"/>
      <c r="M153" s="56"/>
      <c r="N153" s="56"/>
      <c r="O153" s="56"/>
      <c r="P153" s="56"/>
      <c r="Q153" s="56"/>
      <c r="R153" s="56"/>
      <c r="S153" s="55"/>
      <c r="T153" s="56"/>
      <c r="U153" s="56"/>
      <c r="V153" s="55"/>
      <c r="W153" s="55"/>
      <c r="X153" s="55"/>
      <c r="Y153" s="55"/>
      <c r="Z153" s="55"/>
      <c r="AA153" s="55"/>
      <c r="AB153" s="55"/>
      <c r="AC153" s="55"/>
      <c r="AD153" s="46" t="s">
        <v>106</v>
      </c>
      <c r="AE153" s="46" t="s">
        <v>106</v>
      </c>
      <c r="AF153" s="46"/>
      <c r="AG153" s="46" t="s">
        <v>106</v>
      </c>
      <c r="AH153" s="46" t="s">
        <v>106</v>
      </c>
      <c r="AI153" s="46" t="s">
        <v>106</v>
      </c>
      <c r="AJ153" s="46" t="s">
        <v>106</v>
      </c>
      <c r="AK153" s="47" t="s">
        <v>106</v>
      </c>
      <c r="AL153" s="47" t="s">
        <v>106</v>
      </c>
      <c r="AM153" s="47" t="s">
        <v>106</v>
      </c>
      <c r="AN153" s="47" t="s">
        <v>106</v>
      </c>
      <c r="AO153" s="47" t="s">
        <v>106</v>
      </c>
      <c r="AP153" s="47" t="s">
        <v>106</v>
      </c>
      <c r="AQ153" s="47" t="s">
        <v>106</v>
      </c>
      <c r="AR153" s="47" t="s">
        <v>106</v>
      </c>
      <c r="AS153" s="47" t="s">
        <v>106</v>
      </c>
      <c r="AT153" s="47" t="s">
        <v>106</v>
      </c>
      <c r="BG153" s="48" t="str">
        <f t="shared" si="29"/>
        <v/>
      </c>
      <c r="BH153" s="48" t="str">
        <f t="shared" si="30"/>
        <v/>
      </c>
      <c r="BI153" s="49" t="s">
        <v>106</v>
      </c>
      <c r="BJ153" s="50"/>
      <c r="BK153" s="50"/>
      <c r="BM153" s="48" t="str">
        <f t="shared" si="31"/>
        <v/>
      </c>
      <c r="BR153" t="str">
        <f t="shared" si="27"/>
        <v>R1AWASELY HIGH AUTISM BASE</v>
      </c>
      <c r="BS153" s="11" t="s">
        <v>670</v>
      </c>
      <c r="BT153" s="11" t="s">
        <v>671</v>
      </c>
      <c r="BU153" s="11" t="s">
        <v>670</v>
      </c>
      <c r="BV153" s="11" t="s">
        <v>671</v>
      </c>
      <c r="BW153" s="11" t="s">
        <v>379</v>
      </c>
      <c r="BX153" s="11"/>
      <c r="BZ153" t="s">
        <v>672</v>
      </c>
      <c r="CA153" s="13" t="s">
        <v>673</v>
      </c>
      <c r="CB153" s="12">
        <v>0</v>
      </c>
      <c r="CC153" s="12"/>
      <c r="CD153" s="12" t="s">
        <v>112</v>
      </c>
      <c r="CE153" s="12" t="e">
        <v>#N/A</v>
      </c>
      <c r="CF153" s="12" t="s">
        <v>113</v>
      </c>
      <c r="CG153" s="12" t="e">
        <v>#N/A</v>
      </c>
      <c r="CH153" s="12" t="s">
        <v>114</v>
      </c>
      <c r="CI153" s="12" t="s">
        <v>115</v>
      </c>
      <c r="CJ153" s="12" t="s">
        <v>116</v>
      </c>
      <c r="CK153" s="12"/>
      <c r="CL153" s="12" t="s">
        <v>117</v>
      </c>
      <c r="CM153" s="12" t="e">
        <v>#N/A</v>
      </c>
    </row>
    <row r="154" spans="1:91" ht="15" hidden="1">
      <c r="A154" s="37" t="str">
        <f t="shared" si="32"/>
        <v/>
      </c>
      <c r="B154" s="38">
        <v>0</v>
      </c>
      <c r="C154" s="38"/>
      <c r="D154" s="59" t="str">
        <f t="shared" si="28"/>
        <v/>
      </c>
      <c r="E154" s="64"/>
      <c r="F154" s="41"/>
      <c r="G154" s="65"/>
      <c r="H154" s="52"/>
      <c r="I154" s="45"/>
      <c r="J154" s="56"/>
      <c r="K154" s="56"/>
      <c r="L154" s="56"/>
      <c r="M154" s="56"/>
      <c r="N154" s="56"/>
      <c r="O154" s="56"/>
      <c r="P154" s="56"/>
      <c r="Q154" s="56"/>
      <c r="R154" s="56"/>
      <c r="S154" s="55"/>
      <c r="T154" s="56"/>
      <c r="U154" s="56"/>
      <c r="V154" s="55"/>
      <c r="W154" s="55"/>
      <c r="X154" s="55"/>
      <c r="Y154" s="55"/>
      <c r="Z154" s="55"/>
      <c r="AA154" s="55"/>
      <c r="AB154" s="55"/>
      <c r="AC154" s="55"/>
      <c r="AD154" s="46" t="s">
        <v>106</v>
      </c>
      <c r="AE154" s="46" t="s">
        <v>106</v>
      </c>
      <c r="AF154" s="46"/>
      <c r="AG154" s="46" t="s">
        <v>106</v>
      </c>
      <c r="AH154" s="46" t="s">
        <v>106</v>
      </c>
      <c r="AI154" s="46" t="s">
        <v>106</v>
      </c>
      <c r="AJ154" s="46" t="s">
        <v>106</v>
      </c>
      <c r="AK154" s="47" t="s">
        <v>106</v>
      </c>
      <c r="AL154" s="47" t="s">
        <v>106</v>
      </c>
      <c r="AM154" s="47" t="s">
        <v>106</v>
      </c>
      <c r="AN154" s="47" t="s">
        <v>106</v>
      </c>
      <c r="AO154" s="47" t="s">
        <v>106</v>
      </c>
      <c r="AP154" s="47" t="s">
        <v>106</v>
      </c>
      <c r="AQ154" s="47" t="s">
        <v>106</v>
      </c>
      <c r="AR154" s="47" t="s">
        <v>106</v>
      </c>
      <c r="AS154" s="47" t="s">
        <v>106</v>
      </c>
      <c r="AT154" s="47" t="s">
        <v>106</v>
      </c>
      <c r="BG154" s="48" t="str">
        <f t="shared" si="29"/>
        <v/>
      </c>
      <c r="BH154" s="48" t="str">
        <f t="shared" si="30"/>
        <v/>
      </c>
      <c r="BI154" s="49" t="s">
        <v>106</v>
      </c>
      <c r="BJ154" s="50"/>
      <c r="BK154" s="50"/>
      <c r="BM154" s="48" t="str">
        <f t="shared" si="31"/>
        <v/>
      </c>
      <c r="BR154" t="str">
        <f t="shared" si="27"/>
        <v>R1AWATERSIDE</v>
      </c>
      <c r="BS154" s="11" t="s">
        <v>674</v>
      </c>
      <c r="BT154" s="11" t="s">
        <v>675</v>
      </c>
      <c r="BU154" s="11" t="s">
        <v>674</v>
      </c>
      <c r="BV154" s="11" t="s">
        <v>675</v>
      </c>
      <c r="BW154" s="11" t="s">
        <v>379</v>
      </c>
      <c r="BX154" s="11"/>
      <c r="BZ154" t="s">
        <v>672</v>
      </c>
      <c r="CA154" s="13" t="s">
        <v>676</v>
      </c>
      <c r="CB154" s="12">
        <v>0</v>
      </c>
      <c r="CC154" s="12"/>
      <c r="CD154" s="12" t="s">
        <v>112</v>
      </c>
      <c r="CE154" s="12" t="e">
        <v>#N/A</v>
      </c>
      <c r="CF154" s="12" t="s">
        <v>113</v>
      </c>
      <c r="CG154" s="12" t="e">
        <v>#N/A</v>
      </c>
      <c r="CH154" s="12" t="s">
        <v>114</v>
      </c>
      <c r="CI154" s="12" t="s">
        <v>115</v>
      </c>
      <c r="CJ154" s="12" t="s">
        <v>116</v>
      </c>
      <c r="CK154" s="12"/>
      <c r="CL154" s="12" t="s">
        <v>117</v>
      </c>
      <c r="CM154" s="12" t="e">
        <v>#N/A</v>
      </c>
    </row>
    <row r="155" spans="1:91" ht="15" hidden="1">
      <c r="A155" s="37" t="str">
        <f t="shared" si="32"/>
        <v/>
      </c>
      <c r="B155" s="38">
        <v>0</v>
      </c>
      <c r="C155" s="38"/>
      <c r="D155" s="59" t="str">
        <f t="shared" si="28"/>
        <v/>
      </c>
      <c r="E155" s="64"/>
      <c r="F155" s="41"/>
      <c r="G155" s="65"/>
      <c r="H155" s="52"/>
      <c r="I155" s="45"/>
      <c r="J155" s="56"/>
      <c r="K155" s="56"/>
      <c r="L155" s="56"/>
      <c r="M155" s="56"/>
      <c r="N155" s="56"/>
      <c r="O155" s="56"/>
      <c r="P155" s="56"/>
      <c r="Q155" s="56"/>
      <c r="R155" s="56"/>
      <c r="S155" s="55"/>
      <c r="T155" s="56"/>
      <c r="U155" s="56"/>
      <c r="V155" s="55"/>
      <c r="W155" s="55"/>
      <c r="X155" s="55"/>
      <c r="Y155" s="55"/>
      <c r="Z155" s="55"/>
      <c r="AA155" s="55"/>
      <c r="AB155" s="55"/>
      <c r="AC155" s="55"/>
      <c r="AD155" s="46" t="s">
        <v>106</v>
      </c>
      <c r="AE155" s="46" t="s">
        <v>106</v>
      </c>
      <c r="AF155" s="46"/>
      <c r="AG155" s="46" t="s">
        <v>106</v>
      </c>
      <c r="AH155" s="46" t="s">
        <v>106</v>
      </c>
      <c r="AI155" s="46" t="s">
        <v>106</v>
      </c>
      <c r="AJ155" s="46" t="s">
        <v>106</v>
      </c>
      <c r="AK155" s="47" t="s">
        <v>106</v>
      </c>
      <c r="AL155" s="47" t="s">
        <v>106</v>
      </c>
      <c r="AM155" s="47" t="s">
        <v>106</v>
      </c>
      <c r="AN155" s="47" t="s">
        <v>106</v>
      </c>
      <c r="AO155" s="47" t="s">
        <v>106</v>
      </c>
      <c r="AP155" s="47" t="s">
        <v>106</v>
      </c>
      <c r="AQ155" s="47" t="s">
        <v>106</v>
      </c>
      <c r="AR155" s="47" t="s">
        <v>106</v>
      </c>
      <c r="AS155" s="47" t="s">
        <v>106</v>
      </c>
      <c r="AT155" s="47" t="s">
        <v>106</v>
      </c>
      <c r="BG155" s="48" t="str">
        <f t="shared" si="29"/>
        <v/>
      </c>
      <c r="BH155" s="48" t="str">
        <f t="shared" si="30"/>
        <v/>
      </c>
      <c r="BI155" s="49" t="s">
        <v>106</v>
      </c>
      <c r="BJ155" s="50"/>
      <c r="BK155" s="50"/>
      <c r="BM155" s="48" t="str">
        <f t="shared" si="31"/>
        <v/>
      </c>
      <c r="BR155" t="str">
        <f t="shared" si="27"/>
        <v>R1AWATERSIDE CARE HOME</v>
      </c>
      <c r="BS155" s="11" t="s">
        <v>677</v>
      </c>
      <c r="BT155" s="11" t="s">
        <v>678</v>
      </c>
      <c r="BU155" s="11" t="s">
        <v>677</v>
      </c>
      <c r="BV155" s="11" t="s">
        <v>678</v>
      </c>
      <c r="BW155" s="11" t="s">
        <v>379</v>
      </c>
      <c r="BX155" s="11"/>
      <c r="BZ155" t="s">
        <v>672</v>
      </c>
      <c r="CA155" s="13" t="s">
        <v>679</v>
      </c>
      <c r="CB155" s="12">
        <v>0</v>
      </c>
      <c r="CC155" s="12"/>
      <c r="CD155" s="12" t="s">
        <v>112</v>
      </c>
      <c r="CE155" s="12" t="e">
        <v>#N/A</v>
      </c>
      <c r="CF155" s="12" t="s">
        <v>113</v>
      </c>
      <c r="CG155" s="12" t="e">
        <v>#N/A</v>
      </c>
      <c r="CH155" s="12" t="s">
        <v>114</v>
      </c>
      <c r="CI155" s="12" t="s">
        <v>115</v>
      </c>
      <c r="CJ155" s="12" t="s">
        <v>116</v>
      </c>
      <c r="CK155" s="12"/>
      <c r="CL155" s="12" t="s">
        <v>117</v>
      </c>
      <c r="CM155" s="12" t="e">
        <v>#N/A</v>
      </c>
    </row>
    <row r="156" spans="1:91" ht="15" hidden="1">
      <c r="A156" s="37" t="str">
        <f t="shared" si="32"/>
        <v/>
      </c>
      <c r="B156" s="38">
        <v>0</v>
      </c>
      <c r="C156" s="38"/>
      <c r="D156" s="59" t="str">
        <f t="shared" si="28"/>
        <v/>
      </c>
      <c r="E156" s="64"/>
      <c r="F156" s="41"/>
      <c r="G156" s="65"/>
      <c r="H156" s="52"/>
      <c r="I156" s="45"/>
      <c r="J156" s="56"/>
      <c r="K156" s="56"/>
      <c r="L156" s="56"/>
      <c r="M156" s="56"/>
      <c r="N156" s="56"/>
      <c r="O156" s="56"/>
      <c r="P156" s="56"/>
      <c r="Q156" s="56"/>
      <c r="R156" s="56"/>
      <c r="S156" s="55"/>
      <c r="T156" s="56"/>
      <c r="U156" s="56"/>
      <c r="V156" s="55"/>
      <c r="W156" s="55"/>
      <c r="X156" s="55"/>
      <c r="Y156" s="55"/>
      <c r="Z156" s="55"/>
      <c r="AA156" s="55"/>
      <c r="AB156" s="55"/>
      <c r="AC156" s="55"/>
      <c r="AD156" s="46" t="s">
        <v>106</v>
      </c>
      <c r="AE156" s="46" t="s">
        <v>106</v>
      </c>
      <c r="AF156" s="46"/>
      <c r="AG156" s="46" t="s">
        <v>106</v>
      </c>
      <c r="AH156" s="46" t="s">
        <v>106</v>
      </c>
      <c r="AI156" s="46" t="s">
        <v>106</v>
      </c>
      <c r="AJ156" s="46" t="s">
        <v>106</v>
      </c>
      <c r="AK156" s="47" t="s">
        <v>106</v>
      </c>
      <c r="AL156" s="47" t="s">
        <v>106</v>
      </c>
      <c r="AM156" s="47" t="s">
        <v>106</v>
      </c>
      <c r="AN156" s="47" t="s">
        <v>106</v>
      </c>
      <c r="AO156" s="47" t="s">
        <v>106</v>
      </c>
      <c r="AP156" s="47" t="s">
        <v>106</v>
      </c>
      <c r="AQ156" s="47" t="s">
        <v>106</v>
      </c>
      <c r="AR156" s="47" t="s">
        <v>106</v>
      </c>
      <c r="AS156" s="47" t="s">
        <v>106</v>
      </c>
      <c r="AT156" s="47" t="s">
        <v>106</v>
      </c>
      <c r="BG156" s="48" t="str">
        <f t="shared" si="29"/>
        <v/>
      </c>
      <c r="BH156" s="48" t="str">
        <f t="shared" si="30"/>
        <v/>
      </c>
      <c r="BI156" s="49" t="s">
        <v>106</v>
      </c>
      <c r="BJ156" s="50"/>
      <c r="BK156" s="50"/>
      <c r="BM156" s="48" t="str">
        <f t="shared" si="31"/>
        <v/>
      </c>
      <c r="BR156" t="str">
        <f t="shared" si="27"/>
        <v>R1AWATERSIDE MENTAL HEALTH DAY HOSPITAL</v>
      </c>
      <c r="BS156" s="11" t="s">
        <v>680</v>
      </c>
      <c r="BT156" s="11" t="s">
        <v>681</v>
      </c>
      <c r="BU156" s="11" t="s">
        <v>680</v>
      </c>
      <c r="BV156" s="11" t="s">
        <v>681</v>
      </c>
      <c r="BW156" s="11" t="s">
        <v>379</v>
      </c>
      <c r="BX156" s="11"/>
      <c r="BZ156" t="s">
        <v>672</v>
      </c>
      <c r="CA156" s="13" t="s">
        <v>682</v>
      </c>
      <c r="CB156" s="12">
        <v>0</v>
      </c>
      <c r="CC156" s="12"/>
      <c r="CD156" s="12" t="s">
        <v>112</v>
      </c>
      <c r="CE156" s="12" t="e">
        <v>#N/A</v>
      </c>
      <c r="CF156" s="12" t="s">
        <v>113</v>
      </c>
      <c r="CG156" s="12" t="e">
        <v>#N/A</v>
      </c>
      <c r="CH156" s="12" t="s">
        <v>114</v>
      </c>
      <c r="CI156" s="12" t="s">
        <v>115</v>
      </c>
      <c r="CJ156" s="12" t="s">
        <v>116</v>
      </c>
      <c r="CK156" s="12"/>
      <c r="CL156" s="12" t="s">
        <v>117</v>
      </c>
      <c r="CM156" s="12" t="e">
        <v>#N/A</v>
      </c>
    </row>
    <row r="157" spans="1:91" ht="15" hidden="1">
      <c r="A157" s="37" t="str">
        <f t="shared" si="32"/>
        <v/>
      </c>
      <c r="B157" s="38">
        <v>0</v>
      </c>
      <c r="C157" s="38"/>
      <c r="D157" s="59" t="str">
        <f t="shared" si="28"/>
        <v/>
      </c>
      <c r="E157" s="64"/>
      <c r="F157" s="41"/>
      <c r="G157" s="65"/>
      <c r="H157" s="52"/>
      <c r="I157" s="45"/>
      <c r="J157" s="56"/>
      <c r="K157" s="56"/>
      <c r="L157" s="56"/>
      <c r="M157" s="56"/>
      <c r="N157" s="56"/>
      <c r="O157" s="56"/>
      <c r="P157" s="56"/>
      <c r="Q157" s="56"/>
      <c r="R157" s="56"/>
      <c r="S157" s="55"/>
      <c r="T157" s="56"/>
      <c r="U157" s="56"/>
      <c r="V157" s="55"/>
      <c r="W157" s="55"/>
      <c r="X157" s="55"/>
      <c r="Y157" s="55"/>
      <c r="Z157" s="55"/>
      <c r="AA157" s="55"/>
      <c r="AB157" s="55"/>
      <c r="AC157" s="55"/>
      <c r="AD157" s="46" t="s">
        <v>106</v>
      </c>
      <c r="AE157" s="46" t="s">
        <v>106</v>
      </c>
      <c r="AF157" s="46"/>
      <c r="AG157" s="46" t="s">
        <v>106</v>
      </c>
      <c r="AH157" s="46" t="s">
        <v>106</v>
      </c>
      <c r="AI157" s="46" t="s">
        <v>106</v>
      </c>
      <c r="AJ157" s="46" t="s">
        <v>106</v>
      </c>
      <c r="AK157" s="47" t="s">
        <v>106</v>
      </c>
      <c r="AL157" s="47" t="s">
        <v>106</v>
      </c>
      <c r="AM157" s="47" t="s">
        <v>106</v>
      </c>
      <c r="AN157" s="47" t="s">
        <v>106</v>
      </c>
      <c r="AO157" s="47" t="s">
        <v>106</v>
      </c>
      <c r="AP157" s="47" t="s">
        <v>106</v>
      </c>
      <c r="AQ157" s="47" t="s">
        <v>106</v>
      </c>
      <c r="AR157" s="47" t="s">
        <v>106</v>
      </c>
      <c r="AS157" s="47" t="s">
        <v>106</v>
      </c>
      <c r="AT157" s="47" t="s">
        <v>106</v>
      </c>
      <c r="BG157" s="48" t="str">
        <f t="shared" si="29"/>
        <v/>
      </c>
      <c r="BH157" s="48" t="str">
        <f t="shared" si="30"/>
        <v/>
      </c>
      <c r="BI157" s="49" t="s">
        <v>106</v>
      </c>
      <c r="BJ157" s="50"/>
      <c r="BK157" s="50"/>
      <c r="BM157" s="48" t="str">
        <f t="shared" si="31"/>
        <v/>
      </c>
      <c r="BR157" t="str">
        <f t="shared" si="27"/>
        <v>R1AWHCT HEALTHCARE FEATHERSTONE</v>
      </c>
      <c r="BS157" s="11" t="s">
        <v>683</v>
      </c>
      <c r="BT157" s="11" t="s">
        <v>684</v>
      </c>
      <c r="BU157" s="11" t="s">
        <v>683</v>
      </c>
      <c r="BV157" s="11" t="s">
        <v>684</v>
      </c>
      <c r="BW157" s="11" t="s">
        <v>379</v>
      </c>
      <c r="BX157" s="11"/>
      <c r="BZ157" t="s">
        <v>672</v>
      </c>
      <c r="CA157" s="13" t="s">
        <v>685</v>
      </c>
      <c r="CB157" s="12">
        <v>0</v>
      </c>
      <c r="CC157" s="12"/>
      <c r="CD157" s="12" t="s">
        <v>112</v>
      </c>
      <c r="CE157" s="12" t="e">
        <v>#N/A</v>
      </c>
      <c r="CF157" s="12" t="s">
        <v>113</v>
      </c>
      <c r="CG157" s="12" t="e">
        <v>#N/A</v>
      </c>
      <c r="CH157" s="12" t="s">
        <v>114</v>
      </c>
      <c r="CI157" s="12" t="s">
        <v>115</v>
      </c>
      <c r="CJ157" s="12" t="s">
        <v>116</v>
      </c>
      <c r="CK157" s="12"/>
      <c r="CL157" s="12" t="s">
        <v>117</v>
      </c>
      <c r="CM157" s="12" t="e">
        <v>#N/A</v>
      </c>
    </row>
    <row r="158" spans="1:91" ht="15" hidden="1">
      <c r="A158" s="37" t="str">
        <f t="shared" si="32"/>
        <v/>
      </c>
      <c r="B158" s="38">
        <v>0</v>
      </c>
      <c r="C158" s="38"/>
      <c r="D158" s="59" t="str">
        <f t="shared" si="28"/>
        <v/>
      </c>
      <c r="E158" s="64"/>
      <c r="F158" s="41"/>
      <c r="G158" s="65"/>
      <c r="H158" s="52"/>
      <c r="I158" s="45"/>
      <c r="J158" s="56"/>
      <c r="K158" s="56"/>
      <c r="L158" s="56"/>
      <c r="M158" s="56"/>
      <c r="N158" s="56"/>
      <c r="O158" s="56"/>
      <c r="P158" s="56"/>
      <c r="Q158" s="56"/>
      <c r="R158" s="56"/>
      <c r="S158" s="55"/>
      <c r="T158" s="56"/>
      <c r="U158" s="56"/>
      <c r="V158" s="55"/>
      <c r="W158" s="55"/>
      <c r="X158" s="55"/>
      <c r="Y158" s="55"/>
      <c r="Z158" s="55"/>
      <c r="AA158" s="55"/>
      <c r="AB158" s="55"/>
      <c r="AC158" s="55"/>
      <c r="AD158" s="46" t="s">
        <v>106</v>
      </c>
      <c r="AE158" s="46" t="s">
        <v>106</v>
      </c>
      <c r="AF158" s="46"/>
      <c r="AG158" s="46" t="s">
        <v>106</v>
      </c>
      <c r="AH158" s="46" t="s">
        <v>106</v>
      </c>
      <c r="AI158" s="46" t="s">
        <v>106</v>
      </c>
      <c r="AJ158" s="46" t="s">
        <v>106</v>
      </c>
      <c r="AK158" s="47" t="s">
        <v>106</v>
      </c>
      <c r="AL158" s="47" t="s">
        <v>106</v>
      </c>
      <c r="AM158" s="47" t="s">
        <v>106</v>
      </c>
      <c r="AN158" s="47" t="s">
        <v>106</v>
      </c>
      <c r="AO158" s="47" t="s">
        <v>106</v>
      </c>
      <c r="AP158" s="47" t="s">
        <v>106</v>
      </c>
      <c r="AQ158" s="47" t="s">
        <v>106</v>
      </c>
      <c r="AR158" s="47" t="s">
        <v>106</v>
      </c>
      <c r="AS158" s="47" t="s">
        <v>106</v>
      </c>
      <c r="AT158" s="47" t="s">
        <v>106</v>
      </c>
      <c r="BG158" s="48" t="str">
        <f t="shared" si="29"/>
        <v/>
      </c>
      <c r="BH158" s="48" t="str">
        <f t="shared" si="30"/>
        <v/>
      </c>
      <c r="BI158" s="49" t="s">
        <v>106</v>
      </c>
      <c r="BJ158" s="50"/>
      <c r="BK158" s="50"/>
      <c r="BM158" s="48" t="str">
        <f t="shared" si="31"/>
        <v/>
      </c>
      <c r="BR158" t="str">
        <f t="shared" si="27"/>
        <v>R1AWILDMOOR MILL FARM</v>
      </c>
      <c r="BS158" s="11" t="s">
        <v>686</v>
      </c>
      <c r="BT158" s="11" t="s">
        <v>687</v>
      </c>
      <c r="BU158" s="11" t="s">
        <v>686</v>
      </c>
      <c r="BV158" s="11" t="s">
        <v>687</v>
      </c>
      <c r="BW158" s="11" t="s">
        <v>379</v>
      </c>
      <c r="BX158" s="11"/>
      <c r="BZ158" t="s">
        <v>672</v>
      </c>
      <c r="CA158" s="13" t="s">
        <v>688</v>
      </c>
      <c r="CB158" s="12">
        <v>0</v>
      </c>
      <c r="CC158" s="12"/>
      <c r="CD158" s="12" t="s">
        <v>112</v>
      </c>
      <c r="CE158" s="12" t="e">
        <v>#N/A</v>
      </c>
      <c r="CF158" s="12" t="s">
        <v>113</v>
      </c>
      <c r="CG158" s="12" t="e">
        <v>#N/A</v>
      </c>
      <c r="CH158" s="12" t="s">
        <v>114</v>
      </c>
      <c r="CI158" s="12" t="s">
        <v>115</v>
      </c>
      <c r="CJ158" s="12" t="s">
        <v>116</v>
      </c>
      <c r="CK158" s="12"/>
      <c r="CL158" s="12" t="s">
        <v>117</v>
      </c>
      <c r="CM158" s="12" t="e">
        <v>#N/A</v>
      </c>
    </row>
    <row r="159" spans="1:91" ht="15" hidden="1">
      <c r="A159" s="37" t="str">
        <f t="shared" si="32"/>
        <v/>
      </c>
      <c r="B159" s="38">
        <v>0</v>
      </c>
      <c r="C159" s="38"/>
      <c r="D159" s="59" t="str">
        <f t="shared" si="28"/>
        <v/>
      </c>
      <c r="E159" s="64"/>
      <c r="F159" s="41"/>
      <c r="G159" s="65"/>
      <c r="H159" s="52"/>
      <c r="I159" s="45"/>
      <c r="J159" s="56"/>
      <c r="K159" s="56"/>
      <c r="L159" s="56"/>
      <c r="M159" s="56"/>
      <c r="N159" s="56"/>
      <c r="O159" s="56"/>
      <c r="P159" s="56"/>
      <c r="Q159" s="56"/>
      <c r="R159" s="56"/>
      <c r="S159" s="55"/>
      <c r="T159" s="56"/>
      <c r="U159" s="56"/>
      <c r="V159" s="55"/>
      <c r="W159" s="55"/>
      <c r="X159" s="55"/>
      <c r="Y159" s="55"/>
      <c r="Z159" s="55"/>
      <c r="AA159" s="55"/>
      <c r="AB159" s="55"/>
      <c r="AC159" s="55"/>
      <c r="AD159" s="46" t="s">
        <v>106</v>
      </c>
      <c r="AE159" s="46" t="s">
        <v>106</v>
      </c>
      <c r="AF159" s="46"/>
      <c r="AG159" s="46" t="s">
        <v>106</v>
      </c>
      <c r="AH159" s="46" t="s">
        <v>106</v>
      </c>
      <c r="AI159" s="46" t="s">
        <v>106</v>
      </c>
      <c r="AJ159" s="46" t="s">
        <v>106</v>
      </c>
      <c r="AK159" s="47" t="s">
        <v>106</v>
      </c>
      <c r="AL159" s="47" t="s">
        <v>106</v>
      </c>
      <c r="AM159" s="47" t="s">
        <v>106</v>
      </c>
      <c r="AN159" s="47" t="s">
        <v>106</v>
      </c>
      <c r="AO159" s="47" t="s">
        <v>106</v>
      </c>
      <c r="AP159" s="47" t="s">
        <v>106</v>
      </c>
      <c r="AQ159" s="47" t="s">
        <v>106</v>
      </c>
      <c r="AR159" s="47" t="s">
        <v>106</v>
      </c>
      <c r="AS159" s="47" t="s">
        <v>106</v>
      </c>
      <c r="AT159" s="47" t="s">
        <v>106</v>
      </c>
      <c r="BG159" s="48" t="str">
        <f t="shared" si="29"/>
        <v/>
      </c>
      <c r="BH159" s="48" t="str">
        <f t="shared" si="30"/>
        <v/>
      </c>
      <c r="BI159" s="49" t="s">
        <v>106</v>
      </c>
      <c r="BJ159" s="50"/>
      <c r="BK159" s="50"/>
      <c r="BM159" s="48" t="str">
        <f t="shared" si="31"/>
        <v/>
      </c>
      <c r="BR159" t="str">
        <f t="shared" si="27"/>
        <v>R1AWISHMOOR REST HOME</v>
      </c>
      <c r="BS159" s="11" t="s">
        <v>689</v>
      </c>
      <c r="BT159" s="11" t="s">
        <v>690</v>
      </c>
      <c r="BU159" s="11" t="s">
        <v>689</v>
      </c>
      <c r="BV159" s="11" t="s">
        <v>690</v>
      </c>
      <c r="BW159" s="11" t="s">
        <v>379</v>
      </c>
      <c r="BX159" s="11"/>
      <c r="BZ159" t="s">
        <v>672</v>
      </c>
      <c r="CA159" s="13" t="s">
        <v>691</v>
      </c>
      <c r="CB159" s="12">
        <v>0</v>
      </c>
      <c r="CC159" s="12"/>
      <c r="CD159" s="12" t="s">
        <v>112</v>
      </c>
      <c r="CE159" s="12" t="e">
        <v>#N/A</v>
      </c>
      <c r="CF159" s="12" t="s">
        <v>113</v>
      </c>
      <c r="CG159" s="12" t="e">
        <v>#N/A</v>
      </c>
      <c r="CH159" s="12" t="s">
        <v>114</v>
      </c>
      <c r="CI159" s="12" t="s">
        <v>115</v>
      </c>
      <c r="CJ159" s="12" t="s">
        <v>116</v>
      </c>
      <c r="CK159" s="12"/>
      <c r="CL159" s="12" t="s">
        <v>117</v>
      </c>
      <c r="CM159" s="12" t="e">
        <v>#N/A</v>
      </c>
    </row>
    <row r="160" spans="1:91" ht="15" hidden="1">
      <c r="A160" s="37" t="str">
        <f t="shared" si="32"/>
        <v/>
      </c>
      <c r="B160" s="38">
        <v>0</v>
      </c>
      <c r="C160" s="38"/>
      <c r="D160" s="59" t="str">
        <f t="shared" si="28"/>
        <v/>
      </c>
      <c r="E160" s="64"/>
      <c r="F160" s="41"/>
      <c r="G160" s="65"/>
      <c r="H160" s="52"/>
      <c r="I160" s="45"/>
      <c r="J160" s="56"/>
      <c r="K160" s="56"/>
      <c r="L160" s="56"/>
      <c r="M160" s="56"/>
      <c r="N160" s="56"/>
      <c r="O160" s="56"/>
      <c r="P160" s="56"/>
      <c r="Q160" s="56"/>
      <c r="R160" s="56"/>
      <c r="S160" s="55"/>
      <c r="T160" s="56"/>
      <c r="U160" s="56"/>
      <c r="V160" s="55"/>
      <c r="W160" s="55"/>
      <c r="X160" s="55"/>
      <c r="Y160" s="55"/>
      <c r="Z160" s="55"/>
      <c r="AA160" s="55"/>
      <c r="AB160" s="55"/>
      <c r="AC160" s="55"/>
      <c r="AD160" s="46" t="s">
        <v>106</v>
      </c>
      <c r="AE160" s="46" t="s">
        <v>106</v>
      </c>
      <c r="AF160" s="46"/>
      <c r="AG160" s="46" t="s">
        <v>106</v>
      </c>
      <c r="AH160" s="46" t="s">
        <v>106</v>
      </c>
      <c r="AI160" s="46" t="s">
        <v>106</v>
      </c>
      <c r="AJ160" s="46" t="s">
        <v>106</v>
      </c>
      <c r="AK160" s="47" t="s">
        <v>106</v>
      </c>
      <c r="AL160" s="47" t="s">
        <v>106</v>
      </c>
      <c r="AM160" s="47" t="s">
        <v>106</v>
      </c>
      <c r="AN160" s="47" t="s">
        <v>106</v>
      </c>
      <c r="AO160" s="47" t="s">
        <v>106</v>
      </c>
      <c r="AP160" s="47" t="s">
        <v>106</v>
      </c>
      <c r="AQ160" s="47" t="s">
        <v>106</v>
      </c>
      <c r="AR160" s="47" t="s">
        <v>106</v>
      </c>
      <c r="AS160" s="47" t="s">
        <v>106</v>
      </c>
      <c r="AT160" s="47" t="s">
        <v>106</v>
      </c>
      <c r="BG160" s="48" t="str">
        <f t="shared" si="29"/>
        <v/>
      </c>
      <c r="BH160" s="48" t="str">
        <f t="shared" si="30"/>
        <v/>
      </c>
      <c r="BI160" s="49" t="s">
        <v>106</v>
      </c>
      <c r="BJ160" s="50"/>
      <c r="BK160" s="50"/>
      <c r="BM160" s="48" t="str">
        <f t="shared" si="31"/>
        <v/>
      </c>
      <c r="BR160" t="str">
        <f t="shared" si="27"/>
        <v>R1AWOODSIDE</v>
      </c>
      <c r="BS160" s="11" t="s">
        <v>692</v>
      </c>
      <c r="BT160" s="11" t="s">
        <v>693</v>
      </c>
      <c r="BU160" s="11" t="s">
        <v>692</v>
      </c>
      <c r="BV160" s="11" t="s">
        <v>693</v>
      </c>
      <c r="BW160" s="11" t="s">
        <v>379</v>
      </c>
      <c r="BX160" s="11"/>
      <c r="BZ160" t="s">
        <v>672</v>
      </c>
      <c r="CA160" s="13" t="s">
        <v>694</v>
      </c>
      <c r="CB160" s="12">
        <v>0</v>
      </c>
      <c r="CC160" s="12"/>
      <c r="CD160" s="12" t="s">
        <v>112</v>
      </c>
      <c r="CE160" s="12" t="e">
        <v>#N/A</v>
      </c>
      <c r="CF160" s="12" t="s">
        <v>113</v>
      </c>
      <c r="CG160" s="12" t="e">
        <v>#N/A</v>
      </c>
      <c r="CH160" s="12" t="s">
        <v>114</v>
      </c>
      <c r="CI160" s="12" t="s">
        <v>115</v>
      </c>
      <c r="CJ160" s="12" t="s">
        <v>116</v>
      </c>
      <c r="CK160" s="12"/>
      <c r="CL160" s="12" t="s">
        <v>117</v>
      </c>
      <c r="CM160" s="12" t="e">
        <v>#N/A</v>
      </c>
    </row>
    <row r="161" spans="1:91" ht="15" hidden="1">
      <c r="A161" s="37" t="str">
        <f t="shared" si="32"/>
        <v/>
      </c>
      <c r="B161" s="38">
        <v>0</v>
      </c>
      <c r="C161" s="38"/>
      <c r="D161" s="59" t="str">
        <f t="shared" si="28"/>
        <v/>
      </c>
      <c r="E161" s="64"/>
      <c r="F161" s="41"/>
      <c r="G161" s="65"/>
      <c r="H161" s="52"/>
      <c r="I161" s="45"/>
      <c r="J161" s="56"/>
      <c r="K161" s="56"/>
      <c r="L161" s="56"/>
      <c r="M161" s="56"/>
      <c r="N161" s="56"/>
      <c r="O161" s="56"/>
      <c r="P161" s="56"/>
      <c r="Q161" s="56"/>
      <c r="R161" s="56"/>
      <c r="S161" s="55"/>
      <c r="T161" s="56"/>
      <c r="U161" s="56"/>
      <c r="V161" s="55"/>
      <c r="W161" s="55"/>
      <c r="X161" s="55"/>
      <c r="Y161" s="55"/>
      <c r="Z161" s="55"/>
      <c r="AA161" s="55"/>
      <c r="AB161" s="55"/>
      <c r="AC161" s="55"/>
      <c r="AD161" s="46" t="s">
        <v>106</v>
      </c>
      <c r="AE161" s="46" t="s">
        <v>106</v>
      </c>
      <c r="AF161" s="46"/>
      <c r="AG161" s="46" t="s">
        <v>106</v>
      </c>
      <c r="AH161" s="46" t="s">
        <v>106</v>
      </c>
      <c r="AI161" s="46" t="s">
        <v>106</v>
      </c>
      <c r="AJ161" s="46" t="s">
        <v>106</v>
      </c>
      <c r="AK161" s="47" t="s">
        <v>106</v>
      </c>
      <c r="AL161" s="47" t="s">
        <v>106</v>
      </c>
      <c r="AM161" s="47" t="s">
        <v>106</v>
      </c>
      <c r="AN161" s="47" t="s">
        <v>106</v>
      </c>
      <c r="AO161" s="47" t="s">
        <v>106</v>
      </c>
      <c r="AP161" s="47" t="s">
        <v>106</v>
      </c>
      <c r="AQ161" s="47" t="s">
        <v>106</v>
      </c>
      <c r="AR161" s="47" t="s">
        <v>106</v>
      </c>
      <c r="AS161" s="47" t="s">
        <v>106</v>
      </c>
      <c r="AT161" s="47" t="s">
        <v>106</v>
      </c>
      <c r="BG161" s="48" t="str">
        <f t="shared" si="29"/>
        <v/>
      </c>
      <c r="BH161" s="48" t="str">
        <f t="shared" si="30"/>
        <v/>
      </c>
      <c r="BI161" s="49" t="s">
        <v>106</v>
      </c>
      <c r="BJ161" s="50"/>
      <c r="BK161" s="50"/>
      <c r="BM161" s="48" t="str">
        <f t="shared" si="31"/>
        <v/>
      </c>
      <c r="BR161" t="str">
        <f t="shared" si="27"/>
        <v>R1AWORCESTER CITY MH 1</v>
      </c>
      <c r="BS161" s="11" t="s">
        <v>695</v>
      </c>
      <c r="BT161" s="11" t="s">
        <v>696</v>
      </c>
      <c r="BU161" s="11" t="s">
        <v>695</v>
      </c>
      <c r="BV161" s="11" t="s">
        <v>696</v>
      </c>
      <c r="BW161" s="11" t="s">
        <v>379</v>
      </c>
      <c r="BX161" s="11"/>
      <c r="BZ161" t="s">
        <v>672</v>
      </c>
      <c r="CA161" s="13" t="s">
        <v>697</v>
      </c>
      <c r="CB161" s="12">
        <v>0</v>
      </c>
      <c r="CC161" s="12"/>
      <c r="CD161" s="12" t="s">
        <v>112</v>
      </c>
      <c r="CE161" s="12" t="e">
        <v>#N/A</v>
      </c>
      <c r="CF161" s="12" t="s">
        <v>113</v>
      </c>
      <c r="CG161" s="12" t="e">
        <v>#N/A</v>
      </c>
      <c r="CH161" s="12" t="s">
        <v>114</v>
      </c>
      <c r="CI161" s="12" t="s">
        <v>115</v>
      </c>
      <c r="CJ161" s="12" t="s">
        <v>116</v>
      </c>
      <c r="CK161" s="12"/>
      <c r="CL161" s="12" t="s">
        <v>117</v>
      </c>
      <c r="CM161" s="12" t="e">
        <v>#N/A</v>
      </c>
    </row>
    <row r="162" spans="1:91" ht="15" hidden="1">
      <c r="A162" s="37" t="str">
        <f t="shared" si="32"/>
        <v/>
      </c>
      <c r="B162" s="38">
        <v>0</v>
      </c>
      <c r="C162" s="38"/>
      <c r="D162" s="59" t="str">
        <f t="shared" si="28"/>
        <v/>
      </c>
      <c r="E162" s="64"/>
      <c r="F162" s="41"/>
      <c r="G162" s="65"/>
      <c r="H162" s="52"/>
      <c r="I162" s="45"/>
      <c r="J162" s="56"/>
      <c r="K162" s="56"/>
      <c r="L162" s="56"/>
      <c r="M162" s="56"/>
      <c r="N162" s="56"/>
      <c r="O162" s="56"/>
      <c r="P162" s="56"/>
      <c r="Q162" s="56"/>
      <c r="R162" s="56"/>
      <c r="S162" s="55"/>
      <c r="T162" s="56"/>
      <c r="U162" s="56"/>
      <c r="V162" s="55"/>
      <c r="W162" s="55"/>
      <c r="X162" s="55"/>
      <c r="Y162" s="55"/>
      <c r="Z162" s="55"/>
      <c r="AA162" s="55"/>
      <c r="AB162" s="55"/>
      <c r="AC162" s="55"/>
      <c r="AD162" s="46" t="s">
        <v>106</v>
      </c>
      <c r="AE162" s="46" t="s">
        <v>106</v>
      </c>
      <c r="AF162" s="46"/>
      <c r="AG162" s="46" t="s">
        <v>106</v>
      </c>
      <c r="AH162" s="46" t="s">
        <v>106</v>
      </c>
      <c r="AI162" s="46" t="s">
        <v>106</v>
      </c>
      <c r="AJ162" s="46" t="s">
        <v>106</v>
      </c>
      <c r="AK162" s="47" t="s">
        <v>106</v>
      </c>
      <c r="AL162" s="47" t="s">
        <v>106</v>
      </c>
      <c r="AM162" s="47" t="s">
        <v>106</v>
      </c>
      <c r="AN162" s="47" t="s">
        <v>106</v>
      </c>
      <c r="AO162" s="47" t="s">
        <v>106</v>
      </c>
      <c r="AP162" s="47" t="s">
        <v>106</v>
      </c>
      <c r="AQ162" s="47" t="s">
        <v>106</v>
      </c>
      <c r="AR162" s="47" t="s">
        <v>106</v>
      </c>
      <c r="AS162" s="47" t="s">
        <v>106</v>
      </c>
      <c r="AT162" s="47" t="s">
        <v>106</v>
      </c>
      <c r="BG162" s="48" t="str">
        <f t="shared" si="29"/>
        <v/>
      </c>
      <c r="BH162" s="48" t="str">
        <f t="shared" si="30"/>
        <v/>
      </c>
      <c r="BI162" s="49" t="s">
        <v>106</v>
      </c>
      <c r="BJ162" s="50"/>
      <c r="BK162" s="50"/>
      <c r="BM162" s="48" t="str">
        <f t="shared" si="31"/>
        <v/>
      </c>
      <c r="BR162" t="str">
        <f t="shared" si="27"/>
        <v>R1AWORCESTER CITY MH 2</v>
      </c>
      <c r="BS162" s="11" t="s">
        <v>698</v>
      </c>
      <c r="BT162" s="11" t="s">
        <v>699</v>
      </c>
      <c r="BU162" s="11" t="s">
        <v>698</v>
      </c>
      <c r="BV162" s="11" t="s">
        <v>699</v>
      </c>
      <c r="BW162" s="11" t="s">
        <v>379</v>
      </c>
      <c r="BX162" s="11"/>
      <c r="BZ162" t="s">
        <v>672</v>
      </c>
      <c r="CA162" s="13" t="s">
        <v>700</v>
      </c>
      <c r="CB162" s="12">
        <v>0</v>
      </c>
      <c r="CC162" s="12"/>
      <c r="CD162" s="12" t="s">
        <v>112</v>
      </c>
      <c r="CE162" s="12" t="e">
        <v>#N/A</v>
      </c>
      <c r="CF162" s="12" t="s">
        <v>113</v>
      </c>
      <c r="CG162" s="12" t="e">
        <v>#N/A</v>
      </c>
      <c r="CH162" s="12" t="s">
        <v>114</v>
      </c>
      <c r="CI162" s="12" t="s">
        <v>115</v>
      </c>
      <c r="CJ162" s="12" t="s">
        <v>116</v>
      </c>
      <c r="CK162" s="12"/>
      <c r="CL162" s="12" t="s">
        <v>117</v>
      </c>
      <c r="CM162" s="12" t="e">
        <v>#N/A</v>
      </c>
    </row>
    <row r="163" spans="1:91" ht="15" hidden="1">
      <c r="A163" s="37" t="str">
        <f t="shared" si="32"/>
        <v/>
      </c>
      <c r="B163" s="38">
        <v>0</v>
      </c>
      <c r="C163" s="38"/>
      <c r="D163" s="59" t="str">
        <f t="shared" si="28"/>
        <v/>
      </c>
      <c r="E163" s="64"/>
      <c r="F163" s="41"/>
      <c r="G163" s="65"/>
      <c r="H163" s="52"/>
      <c r="I163" s="45"/>
      <c r="J163" s="56"/>
      <c r="K163" s="56"/>
      <c r="L163" s="56"/>
      <c r="M163" s="56"/>
      <c r="N163" s="56"/>
      <c r="O163" s="56"/>
      <c r="P163" s="56"/>
      <c r="Q163" s="56"/>
      <c r="R163" s="56"/>
      <c r="S163" s="55"/>
      <c r="T163" s="56"/>
      <c r="U163" s="56"/>
      <c r="V163" s="55"/>
      <c r="W163" s="55"/>
      <c r="X163" s="55"/>
      <c r="Y163" s="55"/>
      <c r="Z163" s="55"/>
      <c r="AA163" s="55"/>
      <c r="AB163" s="55"/>
      <c r="AC163" s="55"/>
      <c r="AD163" s="46" t="s">
        <v>106</v>
      </c>
      <c r="AE163" s="46" t="s">
        <v>106</v>
      </c>
      <c r="AF163" s="46"/>
      <c r="AG163" s="46" t="s">
        <v>106</v>
      </c>
      <c r="AH163" s="46" t="s">
        <v>106</v>
      </c>
      <c r="AI163" s="46" t="s">
        <v>106</v>
      </c>
      <c r="AJ163" s="46" t="s">
        <v>106</v>
      </c>
      <c r="AK163" s="47" t="s">
        <v>106</v>
      </c>
      <c r="AL163" s="47" t="s">
        <v>106</v>
      </c>
      <c r="AM163" s="47" t="s">
        <v>106</v>
      </c>
      <c r="AN163" s="47" t="s">
        <v>106</v>
      </c>
      <c r="AO163" s="47" t="s">
        <v>106</v>
      </c>
      <c r="AP163" s="47" t="s">
        <v>106</v>
      </c>
      <c r="AQ163" s="47" t="s">
        <v>106</v>
      </c>
      <c r="AR163" s="47" t="s">
        <v>106</v>
      </c>
      <c r="AS163" s="47" t="s">
        <v>106</v>
      </c>
      <c r="AT163" s="47" t="s">
        <v>106</v>
      </c>
      <c r="BG163" s="48" t="str">
        <f t="shared" si="29"/>
        <v/>
      </c>
      <c r="BH163" s="48" t="str">
        <f t="shared" si="30"/>
        <v/>
      </c>
      <c r="BI163" s="49" t="s">
        <v>106</v>
      </c>
      <c r="BJ163" s="50"/>
      <c r="BK163" s="50"/>
      <c r="BM163" s="48" t="str">
        <f t="shared" si="31"/>
        <v/>
      </c>
      <c r="BR163" t="str">
        <f t="shared" si="27"/>
        <v>R1AWORCESTER CITY MH 3</v>
      </c>
      <c r="BS163" s="11" t="s">
        <v>701</v>
      </c>
      <c r="BT163" s="11" t="s">
        <v>702</v>
      </c>
      <c r="BU163" s="11" t="s">
        <v>701</v>
      </c>
      <c r="BV163" s="11" t="s">
        <v>702</v>
      </c>
      <c r="BW163" s="11" t="s">
        <v>379</v>
      </c>
      <c r="BX163" s="11"/>
      <c r="BZ163" t="s">
        <v>672</v>
      </c>
      <c r="CA163" s="13" t="s">
        <v>703</v>
      </c>
      <c r="CB163" s="12">
        <v>0</v>
      </c>
      <c r="CC163" s="12"/>
      <c r="CD163" s="12" t="s">
        <v>112</v>
      </c>
      <c r="CE163" s="12" t="e">
        <v>#N/A</v>
      </c>
      <c r="CF163" s="12" t="s">
        <v>113</v>
      </c>
      <c r="CG163" s="12" t="e">
        <v>#N/A</v>
      </c>
      <c r="CH163" s="12" t="s">
        <v>114</v>
      </c>
      <c r="CI163" s="12" t="s">
        <v>115</v>
      </c>
      <c r="CJ163" s="12" t="s">
        <v>116</v>
      </c>
      <c r="CK163" s="12"/>
      <c r="CL163" s="12" t="s">
        <v>117</v>
      </c>
      <c r="CM163" s="12" t="e">
        <v>#N/A</v>
      </c>
    </row>
    <row r="164" spans="1:91" ht="15" hidden="1">
      <c r="A164" s="37" t="str">
        <f t="shared" si="32"/>
        <v/>
      </c>
      <c r="B164" s="38">
        <v>0</v>
      </c>
      <c r="C164" s="38"/>
      <c r="D164" s="59" t="str">
        <f t="shared" si="28"/>
        <v/>
      </c>
      <c r="E164" s="64"/>
      <c r="F164" s="41"/>
      <c r="G164" s="65"/>
      <c r="H164" s="52"/>
      <c r="I164" s="45"/>
      <c r="J164" s="56"/>
      <c r="K164" s="56"/>
      <c r="L164" s="56"/>
      <c r="M164" s="56"/>
      <c r="N164" s="56"/>
      <c r="O164" s="56"/>
      <c r="P164" s="56"/>
      <c r="Q164" s="56"/>
      <c r="R164" s="56"/>
      <c r="S164" s="55"/>
      <c r="T164" s="56"/>
      <c r="U164" s="56"/>
      <c r="V164" s="55"/>
      <c r="W164" s="55"/>
      <c r="X164" s="55"/>
      <c r="Y164" s="55"/>
      <c r="Z164" s="55"/>
      <c r="AA164" s="55"/>
      <c r="AB164" s="55"/>
      <c r="AC164" s="55"/>
      <c r="AD164" s="46" t="s">
        <v>106</v>
      </c>
      <c r="AE164" s="46" t="s">
        <v>106</v>
      </c>
      <c r="AF164" s="46"/>
      <c r="AG164" s="46" t="s">
        <v>106</v>
      </c>
      <c r="AH164" s="46" t="s">
        <v>106</v>
      </c>
      <c r="AI164" s="46" t="s">
        <v>106</v>
      </c>
      <c r="AJ164" s="46" t="s">
        <v>106</v>
      </c>
      <c r="AK164" s="47" t="s">
        <v>106</v>
      </c>
      <c r="AL164" s="47" t="s">
        <v>106</v>
      </c>
      <c r="AM164" s="47" t="s">
        <v>106</v>
      </c>
      <c r="AN164" s="47" t="s">
        <v>106</v>
      </c>
      <c r="AO164" s="47" t="s">
        <v>106</v>
      </c>
      <c r="AP164" s="47" t="s">
        <v>106</v>
      </c>
      <c r="AQ164" s="47" t="s">
        <v>106</v>
      </c>
      <c r="AR164" s="47" t="s">
        <v>106</v>
      </c>
      <c r="AS164" s="47" t="s">
        <v>106</v>
      </c>
      <c r="AT164" s="47" t="s">
        <v>106</v>
      </c>
      <c r="BG164" s="48" t="str">
        <f t="shared" si="29"/>
        <v/>
      </c>
      <c r="BH164" s="48" t="str">
        <f t="shared" si="30"/>
        <v/>
      </c>
      <c r="BI164" s="49" t="s">
        <v>106</v>
      </c>
      <c r="BJ164" s="50"/>
      <c r="BK164" s="50"/>
      <c r="BM164" s="48" t="str">
        <f t="shared" si="31"/>
        <v/>
      </c>
      <c r="BR164" t="str">
        <f t="shared" si="27"/>
        <v>R1AWORCESTER INTERMEDIATE CARE UNIT (WICU)</v>
      </c>
      <c r="BS164" s="11" t="s">
        <v>704</v>
      </c>
      <c r="BT164" s="11" t="s">
        <v>705</v>
      </c>
      <c r="BU164" s="11" t="s">
        <v>704</v>
      </c>
      <c r="BV164" s="11" t="s">
        <v>705</v>
      </c>
      <c r="BW164" s="11" t="s">
        <v>379</v>
      </c>
      <c r="BX164" s="11"/>
      <c r="BZ164" t="s">
        <v>672</v>
      </c>
      <c r="CA164" s="13" t="s">
        <v>706</v>
      </c>
      <c r="CB164" s="12">
        <v>0</v>
      </c>
      <c r="CC164" s="12"/>
      <c r="CD164" s="12" t="s">
        <v>112</v>
      </c>
      <c r="CE164" s="12" t="e">
        <v>#N/A</v>
      </c>
      <c r="CF164" s="12" t="s">
        <v>113</v>
      </c>
      <c r="CG164" s="12" t="e">
        <v>#N/A</v>
      </c>
      <c r="CH164" s="12" t="s">
        <v>114</v>
      </c>
      <c r="CI164" s="12" t="s">
        <v>115</v>
      </c>
      <c r="CJ164" s="12" t="s">
        <v>116</v>
      </c>
      <c r="CK164" s="12"/>
      <c r="CL164" s="12" t="s">
        <v>117</v>
      </c>
      <c r="CM164" s="12" t="e">
        <v>#N/A</v>
      </c>
    </row>
    <row r="165" spans="1:91" ht="15" hidden="1">
      <c r="A165" s="37" t="str">
        <f t="shared" si="32"/>
        <v/>
      </c>
      <c r="B165" s="38">
        <v>0</v>
      </c>
      <c r="C165" s="38"/>
      <c r="D165" s="59" t="str">
        <f t="shared" si="28"/>
        <v/>
      </c>
      <c r="E165" s="64"/>
      <c r="F165" s="41"/>
      <c r="G165" s="65"/>
      <c r="H165" s="52"/>
      <c r="I165" s="45"/>
      <c r="J165" s="56"/>
      <c r="K165" s="56"/>
      <c r="L165" s="56"/>
      <c r="M165" s="56"/>
      <c r="N165" s="56"/>
      <c r="O165" s="56"/>
      <c r="P165" s="56"/>
      <c r="Q165" s="56"/>
      <c r="R165" s="56"/>
      <c r="S165" s="55"/>
      <c r="T165" s="56"/>
      <c r="U165" s="56"/>
      <c r="V165" s="55"/>
      <c r="W165" s="55"/>
      <c r="X165" s="55"/>
      <c r="Y165" s="55"/>
      <c r="Z165" s="55"/>
      <c r="AA165" s="55"/>
      <c r="AB165" s="55"/>
      <c r="AC165" s="55"/>
      <c r="AD165" s="46" t="s">
        <v>106</v>
      </c>
      <c r="AE165" s="46" t="s">
        <v>106</v>
      </c>
      <c r="AF165" s="46"/>
      <c r="AG165" s="46" t="s">
        <v>106</v>
      </c>
      <c r="AH165" s="46" t="s">
        <v>106</v>
      </c>
      <c r="AI165" s="46" t="s">
        <v>106</v>
      </c>
      <c r="AJ165" s="46" t="s">
        <v>106</v>
      </c>
      <c r="AK165" s="47" t="s">
        <v>106</v>
      </c>
      <c r="AL165" s="47" t="s">
        <v>106</v>
      </c>
      <c r="AM165" s="47" t="s">
        <v>106</v>
      </c>
      <c r="AN165" s="47" t="s">
        <v>106</v>
      </c>
      <c r="AO165" s="47" t="s">
        <v>106</v>
      </c>
      <c r="AP165" s="47" t="s">
        <v>106</v>
      </c>
      <c r="AQ165" s="47" t="s">
        <v>106</v>
      </c>
      <c r="AR165" s="47" t="s">
        <v>106</v>
      </c>
      <c r="AS165" s="47" t="s">
        <v>106</v>
      </c>
      <c r="AT165" s="47" t="s">
        <v>106</v>
      </c>
      <c r="BG165" s="48" t="str">
        <f t="shared" si="29"/>
        <v/>
      </c>
      <c r="BH165" s="48" t="str">
        <f t="shared" si="30"/>
        <v/>
      </c>
      <c r="BI165" s="49" t="s">
        <v>106</v>
      </c>
      <c r="BJ165" s="50"/>
      <c r="BK165" s="50"/>
      <c r="BM165" s="48" t="str">
        <f t="shared" si="31"/>
        <v/>
      </c>
      <c r="BR165" t="str">
        <f t="shared" si="27"/>
        <v>R1AWORCESTERSHIRE ROYAL HOSPITAL</v>
      </c>
      <c r="BS165" s="11" t="s">
        <v>707</v>
      </c>
      <c r="BT165" s="11" t="s">
        <v>708</v>
      </c>
      <c r="BU165" s="11" t="s">
        <v>707</v>
      </c>
      <c r="BV165" s="11" t="s">
        <v>708</v>
      </c>
      <c r="BW165" s="11" t="s">
        <v>379</v>
      </c>
      <c r="BX165" s="11"/>
      <c r="BZ165" t="s">
        <v>672</v>
      </c>
      <c r="CA165" s="13" t="s">
        <v>709</v>
      </c>
      <c r="CB165" s="12">
        <v>0</v>
      </c>
      <c r="CC165" s="12"/>
      <c r="CD165" s="12" t="s">
        <v>112</v>
      </c>
      <c r="CE165" s="12" t="e">
        <v>#N/A</v>
      </c>
      <c r="CF165" s="12" t="s">
        <v>113</v>
      </c>
      <c r="CG165" s="12" t="e">
        <v>#N/A</v>
      </c>
      <c r="CH165" s="12" t="s">
        <v>114</v>
      </c>
      <c r="CI165" s="12" t="s">
        <v>115</v>
      </c>
      <c r="CJ165" s="12" t="s">
        <v>116</v>
      </c>
      <c r="CK165" s="12"/>
      <c r="CL165" s="12" t="s">
        <v>117</v>
      </c>
      <c r="CM165" s="12" t="e">
        <v>#N/A</v>
      </c>
    </row>
    <row r="166" spans="1:91" ht="15" hidden="1">
      <c r="A166" s="37" t="str">
        <f t="shared" si="32"/>
        <v/>
      </c>
      <c r="B166" s="38">
        <v>0</v>
      </c>
      <c r="C166" s="38"/>
      <c r="D166" s="59" t="str">
        <f t="shared" si="28"/>
        <v/>
      </c>
      <c r="E166" s="64"/>
      <c r="F166" s="41"/>
      <c r="G166" s="65"/>
      <c r="H166" s="52"/>
      <c r="I166" s="45"/>
      <c r="J166" s="56"/>
      <c r="K166" s="56"/>
      <c r="L166" s="56"/>
      <c r="M166" s="56"/>
      <c r="N166" s="56"/>
      <c r="O166" s="56"/>
      <c r="P166" s="56"/>
      <c r="Q166" s="56"/>
      <c r="R166" s="56"/>
      <c r="S166" s="55"/>
      <c r="T166" s="56"/>
      <c r="U166" s="56"/>
      <c r="V166" s="55"/>
      <c r="W166" s="55"/>
      <c r="X166" s="55"/>
      <c r="Y166" s="55"/>
      <c r="Z166" s="55"/>
      <c r="AA166" s="55"/>
      <c r="AB166" s="55"/>
      <c r="AC166" s="55"/>
      <c r="AD166" s="46" t="s">
        <v>106</v>
      </c>
      <c r="AE166" s="46" t="s">
        <v>106</v>
      </c>
      <c r="AF166" s="46"/>
      <c r="AG166" s="46" t="s">
        <v>106</v>
      </c>
      <c r="AH166" s="46" t="s">
        <v>106</v>
      </c>
      <c r="AI166" s="46" t="s">
        <v>106</v>
      </c>
      <c r="AJ166" s="46" t="s">
        <v>106</v>
      </c>
      <c r="AK166" s="47" t="s">
        <v>106</v>
      </c>
      <c r="AL166" s="47" t="s">
        <v>106</v>
      </c>
      <c r="AM166" s="47" t="s">
        <v>106</v>
      </c>
      <c r="AN166" s="47" t="s">
        <v>106</v>
      </c>
      <c r="AO166" s="47" t="s">
        <v>106</v>
      </c>
      <c r="AP166" s="47" t="s">
        <v>106</v>
      </c>
      <c r="AQ166" s="47" t="s">
        <v>106</v>
      </c>
      <c r="AR166" s="47" t="s">
        <v>106</v>
      </c>
      <c r="AS166" s="47" t="s">
        <v>106</v>
      </c>
      <c r="AT166" s="47" t="s">
        <v>106</v>
      </c>
      <c r="BG166" s="48" t="str">
        <f t="shared" si="29"/>
        <v/>
      </c>
      <c r="BH166" s="48" t="str">
        <f t="shared" si="30"/>
        <v/>
      </c>
      <c r="BI166" s="49" t="s">
        <v>106</v>
      </c>
      <c r="BJ166" s="50"/>
      <c r="BK166" s="50"/>
      <c r="BM166" s="48" t="str">
        <f t="shared" si="31"/>
        <v/>
      </c>
      <c r="BR166" t="str">
        <f t="shared" si="27"/>
        <v>R1AWULSTAN UNIT</v>
      </c>
      <c r="BS166" s="11" t="s">
        <v>710</v>
      </c>
      <c r="BT166" s="11" t="s">
        <v>711</v>
      </c>
      <c r="BU166" s="11" t="s">
        <v>710</v>
      </c>
      <c r="BV166" s="11" t="s">
        <v>711</v>
      </c>
      <c r="BW166" s="11" t="s">
        <v>379</v>
      </c>
      <c r="BX166" s="11"/>
      <c r="BZ166" t="s">
        <v>672</v>
      </c>
      <c r="CA166" s="13" t="s">
        <v>712</v>
      </c>
      <c r="CB166" s="12">
        <v>0</v>
      </c>
      <c r="CC166" s="12"/>
      <c r="CD166" s="12" t="s">
        <v>112</v>
      </c>
      <c r="CE166" s="12" t="e">
        <v>#N/A</v>
      </c>
      <c r="CF166" s="12" t="s">
        <v>113</v>
      </c>
      <c r="CG166" s="12" t="e">
        <v>#N/A</v>
      </c>
      <c r="CH166" s="12" t="s">
        <v>114</v>
      </c>
      <c r="CI166" s="12" t="s">
        <v>115</v>
      </c>
      <c r="CJ166" s="12" t="s">
        <v>116</v>
      </c>
      <c r="CK166" s="12"/>
      <c r="CL166" s="12" t="s">
        <v>117</v>
      </c>
      <c r="CM166" s="12" t="e">
        <v>#N/A</v>
      </c>
    </row>
    <row r="167" spans="1:91" ht="15" hidden="1">
      <c r="A167" s="37" t="str">
        <f t="shared" si="32"/>
        <v/>
      </c>
      <c r="B167" s="38">
        <v>0</v>
      </c>
      <c r="C167" s="38"/>
      <c r="D167" s="59" t="str">
        <f t="shared" si="28"/>
        <v/>
      </c>
      <c r="E167" s="64"/>
      <c r="F167" s="41"/>
      <c r="G167" s="65"/>
      <c r="H167" s="52"/>
      <c r="I167" s="45"/>
      <c r="J167" s="56"/>
      <c r="K167" s="56"/>
      <c r="L167" s="56"/>
      <c r="M167" s="56"/>
      <c r="N167" s="56"/>
      <c r="O167" s="56"/>
      <c r="P167" s="56"/>
      <c r="Q167" s="56"/>
      <c r="R167" s="56"/>
      <c r="S167" s="55"/>
      <c r="T167" s="56"/>
      <c r="U167" s="56"/>
      <c r="V167" s="55"/>
      <c r="W167" s="55"/>
      <c r="X167" s="55"/>
      <c r="Y167" s="55"/>
      <c r="Z167" s="55"/>
      <c r="AA167" s="55"/>
      <c r="AB167" s="55"/>
      <c r="AC167" s="55"/>
      <c r="AD167" s="46" t="s">
        <v>106</v>
      </c>
      <c r="AE167" s="46" t="s">
        <v>106</v>
      </c>
      <c r="AF167" s="46"/>
      <c r="AG167" s="46" t="s">
        <v>106</v>
      </c>
      <c r="AH167" s="46" t="s">
        <v>106</v>
      </c>
      <c r="AI167" s="46" t="s">
        <v>106</v>
      </c>
      <c r="AJ167" s="46" t="s">
        <v>106</v>
      </c>
      <c r="AK167" s="47" t="s">
        <v>106</v>
      </c>
      <c r="AL167" s="47" t="s">
        <v>106</v>
      </c>
      <c r="AM167" s="47" t="s">
        <v>106</v>
      </c>
      <c r="AN167" s="47" t="s">
        <v>106</v>
      </c>
      <c r="AO167" s="47" t="s">
        <v>106</v>
      </c>
      <c r="AP167" s="47" t="s">
        <v>106</v>
      </c>
      <c r="AQ167" s="47" t="s">
        <v>106</v>
      </c>
      <c r="AR167" s="47" t="s">
        <v>106</v>
      </c>
      <c r="AS167" s="47" t="s">
        <v>106</v>
      </c>
      <c r="AT167" s="47" t="s">
        <v>106</v>
      </c>
      <c r="BG167" s="48" t="str">
        <f t="shared" si="29"/>
        <v/>
      </c>
      <c r="BH167" s="48" t="str">
        <f t="shared" si="30"/>
        <v/>
      </c>
      <c r="BI167" s="49" t="s">
        <v>106</v>
      </c>
      <c r="BJ167" s="50"/>
      <c r="BK167" s="50"/>
      <c r="BM167" s="48" t="str">
        <f t="shared" si="31"/>
        <v/>
      </c>
      <c r="BR167" t="str">
        <f t="shared" si="27"/>
        <v>R1AWULSTAN UNIT REHABILITATION</v>
      </c>
      <c r="BS167" s="11" t="s">
        <v>713</v>
      </c>
      <c r="BT167" s="11" t="s">
        <v>714</v>
      </c>
      <c r="BU167" s="11" t="s">
        <v>713</v>
      </c>
      <c r="BV167" s="11" t="s">
        <v>714</v>
      </c>
      <c r="BW167" s="11" t="s">
        <v>379</v>
      </c>
      <c r="BX167" s="11"/>
      <c r="BZ167" t="s">
        <v>672</v>
      </c>
      <c r="CA167" s="13" t="s">
        <v>715</v>
      </c>
      <c r="CB167" s="12">
        <v>0</v>
      </c>
      <c r="CC167" s="12"/>
      <c r="CD167" s="12" t="s">
        <v>112</v>
      </c>
      <c r="CE167" s="12" t="e">
        <v>#N/A</v>
      </c>
      <c r="CF167" s="12" t="s">
        <v>113</v>
      </c>
      <c r="CG167" s="12" t="e">
        <v>#N/A</v>
      </c>
      <c r="CH167" s="12" t="s">
        <v>114</v>
      </c>
      <c r="CI167" s="12" t="s">
        <v>115</v>
      </c>
      <c r="CJ167" s="12" t="s">
        <v>116</v>
      </c>
      <c r="CK167" s="12"/>
      <c r="CL167" s="12" t="s">
        <v>117</v>
      </c>
      <c r="CM167" s="12" t="e">
        <v>#N/A</v>
      </c>
    </row>
    <row r="168" spans="1:91" ht="15" hidden="1">
      <c r="A168" s="37" t="str">
        <f t="shared" si="32"/>
        <v/>
      </c>
      <c r="B168" s="38">
        <v>0</v>
      </c>
      <c r="C168" s="38"/>
      <c r="D168" s="59" t="str">
        <f t="shared" si="28"/>
        <v/>
      </c>
      <c r="E168" s="64"/>
      <c r="F168" s="41"/>
      <c r="G168" s="65"/>
      <c r="H168" s="52"/>
      <c r="I168" s="45"/>
      <c r="J168" s="56"/>
      <c r="K168" s="56"/>
      <c r="L168" s="56"/>
      <c r="M168" s="56"/>
      <c r="N168" s="56"/>
      <c r="O168" s="56"/>
      <c r="P168" s="56"/>
      <c r="Q168" s="56"/>
      <c r="R168" s="56"/>
      <c r="S168" s="55"/>
      <c r="T168" s="56"/>
      <c r="U168" s="56"/>
      <c r="V168" s="55"/>
      <c r="W168" s="55"/>
      <c r="X168" s="55"/>
      <c r="Y168" s="55"/>
      <c r="Z168" s="55"/>
      <c r="AA168" s="55"/>
      <c r="AB168" s="55"/>
      <c r="AC168" s="55"/>
      <c r="AD168" s="46" t="s">
        <v>106</v>
      </c>
      <c r="AE168" s="46" t="s">
        <v>106</v>
      </c>
      <c r="AF168" s="46"/>
      <c r="AG168" s="46" t="s">
        <v>106</v>
      </c>
      <c r="AH168" s="46" t="s">
        <v>106</v>
      </c>
      <c r="AI168" s="46" t="s">
        <v>106</v>
      </c>
      <c r="AJ168" s="46" t="s">
        <v>106</v>
      </c>
      <c r="AK168" s="47" t="s">
        <v>106</v>
      </c>
      <c r="AL168" s="47" t="s">
        <v>106</v>
      </c>
      <c r="AM168" s="47" t="s">
        <v>106</v>
      </c>
      <c r="AN168" s="47" t="s">
        <v>106</v>
      </c>
      <c r="AO168" s="47" t="s">
        <v>106</v>
      </c>
      <c r="AP168" s="47" t="s">
        <v>106</v>
      </c>
      <c r="AQ168" s="47" t="s">
        <v>106</v>
      </c>
      <c r="AR168" s="47" t="s">
        <v>106</v>
      </c>
      <c r="AS168" s="47" t="s">
        <v>106</v>
      </c>
      <c r="AT168" s="47" t="s">
        <v>106</v>
      </c>
      <c r="BG168" s="48" t="str">
        <f t="shared" si="29"/>
        <v/>
      </c>
      <c r="BH168" s="48" t="str">
        <f t="shared" si="30"/>
        <v/>
      </c>
      <c r="BI168" s="49" t="s">
        <v>106</v>
      </c>
      <c r="BJ168" s="50"/>
      <c r="BK168" s="50"/>
      <c r="BM168" s="48" t="str">
        <f t="shared" si="31"/>
        <v/>
      </c>
      <c r="BR168" t="str">
        <f t="shared" si="27"/>
        <v>R1AWYCHAVON OA</v>
      </c>
      <c r="BS168" s="11" t="s">
        <v>716</v>
      </c>
      <c r="BT168" s="11" t="s">
        <v>717</v>
      </c>
      <c r="BU168" s="11" t="s">
        <v>716</v>
      </c>
      <c r="BV168" s="11" t="s">
        <v>717</v>
      </c>
      <c r="BW168" s="11" t="s">
        <v>379</v>
      </c>
      <c r="BX168" s="11"/>
      <c r="BZ168" t="s">
        <v>672</v>
      </c>
      <c r="CA168" s="13" t="s">
        <v>718</v>
      </c>
      <c r="CB168" s="12">
        <v>0</v>
      </c>
      <c r="CC168" s="12"/>
      <c r="CD168" s="12" t="s">
        <v>112</v>
      </c>
      <c r="CE168" s="12" t="e">
        <v>#N/A</v>
      </c>
      <c r="CF168" s="12" t="s">
        <v>113</v>
      </c>
      <c r="CG168" s="12" t="e">
        <v>#N/A</v>
      </c>
      <c r="CH168" s="12" t="s">
        <v>114</v>
      </c>
      <c r="CI168" s="12" t="s">
        <v>115</v>
      </c>
      <c r="CJ168" s="12" t="s">
        <v>116</v>
      </c>
      <c r="CK168" s="12"/>
      <c r="CL168" s="12" t="s">
        <v>117</v>
      </c>
      <c r="CM168" s="12" t="e">
        <v>#N/A</v>
      </c>
    </row>
    <row r="169" spans="1:91" ht="15" hidden="1">
      <c r="A169" s="37" t="str">
        <f t="shared" si="32"/>
        <v/>
      </c>
      <c r="B169" s="38">
        <v>0</v>
      </c>
      <c r="C169" s="38"/>
      <c r="D169" s="59" t="str">
        <f t="shared" si="28"/>
        <v/>
      </c>
      <c r="E169" s="64"/>
      <c r="F169" s="41"/>
      <c r="G169" s="65"/>
      <c r="H169" s="52"/>
      <c r="I169" s="45"/>
      <c r="J169" s="56"/>
      <c r="K169" s="56"/>
      <c r="L169" s="56"/>
      <c r="M169" s="56"/>
      <c r="N169" s="56"/>
      <c r="O169" s="56"/>
      <c r="P169" s="56"/>
      <c r="Q169" s="56"/>
      <c r="R169" s="56"/>
      <c r="S169" s="55"/>
      <c r="T169" s="56"/>
      <c r="U169" s="56"/>
      <c r="V169" s="55"/>
      <c r="W169" s="55"/>
      <c r="X169" s="55"/>
      <c r="Y169" s="55"/>
      <c r="Z169" s="55"/>
      <c r="AA169" s="55"/>
      <c r="AB169" s="55"/>
      <c r="AC169" s="55"/>
      <c r="AD169" s="46" t="s">
        <v>106</v>
      </c>
      <c r="AE169" s="46" t="s">
        <v>106</v>
      </c>
      <c r="AF169" s="46"/>
      <c r="AG169" s="46" t="s">
        <v>106</v>
      </c>
      <c r="AH169" s="46" t="s">
        <v>106</v>
      </c>
      <c r="AI169" s="46" t="s">
        <v>106</v>
      </c>
      <c r="AJ169" s="46" t="s">
        <v>106</v>
      </c>
      <c r="AK169" s="47" t="s">
        <v>106</v>
      </c>
      <c r="AL169" s="47" t="s">
        <v>106</v>
      </c>
      <c r="AM169" s="47" t="s">
        <v>106</v>
      </c>
      <c r="AN169" s="47" t="s">
        <v>106</v>
      </c>
      <c r="AO169" s="47" t="s">
        <v>106</v>
      </c>
      <c r="AP169" s="47" t="s">
        <v>106</v>
      </c>
      <c r="AQ169" s="47" t="s">
        <v>106</v>
      </c>
      <c r="AR169" s="47" t="s">
        <v>106</v>
      </c>
      <c r="AS169" s="47" t="s">
        <v>106</v>
      </c>
      <c r="AT169" s="47" t="s">
        <v>106</v>
      </c>
      <c r="BG169" s="48" t="str">
        <f t="shared" si="29"/>
        <v/>
      </c>
      <c r="BH169" s="48" t="str">
        <f t="shared" si="30"/>
        <v/>
      </c>
      <c r="BI169" s="49" t="s">
        <v>106</v>
      </c>
      <c r="BJ169" s="50"/>
      <c r="BK169" s="50"/>
      <c r="BM169" s="48" t="str">
        <f t="shared" si="31"/>
        <v/>
      </c>
      <c r="BR169" t="str">
        <f t="shared" si="27"/>
        <v>R1CADULT MENTAL HEALTH</v>
      </c>
      <c r="BS169" s="11" t="s">
        <v>719</v>
      </c>
      <c r="BT169" s="11" t="s">
        <v>720</v>
      </c>
      <c r="BU169" s="11" t="s">
        <v>719</v>
      </c>
      <c r="BV169" s="11" t="s">
        <v>720</v>
      </c>
      <c r="BW169" s="11" t="s">
        <v>721</v>
      </c>
      <c r="BX169" s="11"/>
      <c r="BZ169" t="s">
        <v>672</v>
      </c>
      <c r="CA169" s="13" t="s">
        <v>722</v>
      </c>
      <c r="CB169" s="12">
        <v>0</v>
      </c>
      <c r="CC169" s="12"/>
      <c r="CD169" s="12" t="s">
        <v>112</v>
      </c>
      <c r="CE169" s="12" t="e">
        <v>#N/A</v>
      </c>
      <c r="CF169" s="12" t="s">
        <v>113</v>
      </c>
      <c r="CG169" s="12" t="e">
        <v>#N/A</v>
      </c>
      <c r="CH169" s="12" t="s">
        <v>114</v>
      </c>
      <c r="CI169" s="12" t="s">
        <v>115</v>
      </c>
      <c r="CJ169" s="12" t="s">
        <v>116</v>
      </c>
      <c r="CK169" s="12"/>
      <c r="CL169" s="12" t="s">
        <v>117</v>
      </c>
      <c r="CM169" s="12" t="e">
        <v>#N/A</v>
      </c>
    </row>
    <row r="170" spans="1:91" ht="15" hidden="1">
      <c r="A170" s="37" t="str">
        <f t="shared" si="32"/>
        <v/>
      </c>
      <c r="B170" s="38">
        <v>0</v>
      </c>
      <c r="C170" s="38"/>
      <c r="D170" s="59" t="str">
        <f t="shared" si="28"/>
        <v/>
      </c>
      <c r="E170" s="64"/>
      <c r="F170" s="41"/>
      <c r="G170" s="65"/>
      <c r="H170" s="52"/>
      <c r="I170" s="45"/>
      <c r="J170" s="56"/>
      <c r="K170" s="56"/>
      <c r="L170" s="56"/>
      <c r="M170" s="56"/>
      <c r="N170" s="56"/>
      <c r="O170" s="56"/>
      <c r="P170" s="56"/>
      <c r="Q170" s="56"/>
      <c r="R170" s="56"/>
      <c r="S170" s="55"/>
      <c r="T170" s="56"/>
      <c r="U170" s="56"/>
      <c r="V170" s="55"/>
      <c r="W170" s="55"/>
      <c r="X170" s="55"/>
      <c r="Y170" s="55"/>
      <c r="Z170" s="55"/>
      <c r="AA170" s="55"/>
      <c r="AB170" s="55"/>
      <c r="AC170" s="55"/>
      <c r="AD170" s="46" t="s">
        <v>106</v>
      </c>
      <c r="AE170" s="46" t="s">
        <v>106</v>
      </c>
      <c r="AF170" s="46"/>
      <c r="AG170" s="46" t="s">
        <v>106</v>
      </c>
      <c r="AH170" s="46" t="s">
        <v>106</v>
      </c>
      <c r="AI170" s="46" t="s">
        <v>106</v>
      </c>
      <c r="AJ170" s="46" t="s">
        <v>106</v>
      </c>
      <c r="AK170" s="47" t="s">
        <v>106</v>
      </c>
      <c r="AL170" s="47" t="s">
        <v>106</v>
      </c>
      <c r="AM170" s="47" t="s">
        <v>106</v>
      </c>
      <c r="AN170" s="47" t="s">
        <v>106</v>
      </c>
      <c r="AO170" s="47" t="s">
        <v>106</v>
      </c>
      <c r="AP170" s="47" t="s">
        <v>106</v>
      </c>
      <c r="AQ170" s="47" t="s">
        <v>106</v>
      </c>
      <c r="AR170" s="47" t="s">
        <v>106</v>
      </c>
      <c r="AS170" s="47" t="s">
        <v>106</v>
      </c>
      <c r="AT170" s="47" t="s">
        <v>106</v>
      </c>
      <c r="BG170" s="48" t="str">
        <f t="shared" si="29"/>
        <v/>
      </c>
      <c r="BH170" s="48" t="str">
        <f t="shared" si="30"/>
        <v/>
      </c>
      <c r="BI170" s="49" t="s">
        <v>106</v>
      </c>
      <c r="BJ170" s="50"/>
      <c r="BK170" s="50"/>
      <c r="BM170" s="48" t="str">
        <f t="shared" si="31"/>
        <v/>
      </c>
      <c r="BR170" t="str">
        <f t="shared" si="27"/>
        <v>R1CAMULREE DAY HOSPITAL</v>
      </c>
      <c r="BS170" s="11" t="s">
        <v>723</v>
      </c>
      <c r="BT170" s="11" t="s">
        <v>724</v>
      </c>
      <c r="BU170" s="11" t="s">
        <v>723</v>
      </c>
      <c r="BV170" s="11" t="s">
        <v>724</v>
      </c>
      <c r="BW170" s="11" t="s">
        <v>721</v>
      </c>
      <c r="BX170" s="11"/>
      <c r="BZ170" t="s">
        <v>672</v>
      </c>
      <c r="CA170" s="13" t="s">
        <v>725</v>
      </c>
      <c r="CB170" s="12">
        <v>0</v>
      </c>
      <c r="CC170" s="12"/>
      <c r="CD170" s="12" t="s">
        <v>112</v>
      </c>
      <c r="CE170" s="12" t="e">
        <v>#N/A</v>
      </c>
      <c r="CF170" s="12" t="s">
        <v>113</v>
      </c>
      <c r="CG170" s="12" t="e">
        <v>#N/A</v>
      </c>
      <c r="CH170" s="12" t="s">
        <v>114</v>
      </c>
      <c r="CI170" s="12" t="s">
        <v>115</v>
      </c>
      <c r="CJ170" s="12" t="s">
        <v>116</v>
      </c>
      <c r="CK170" s="12"/>
      <c r="CL170" s="12" t="s">
        <v>117</v>
      </c>
      <c r="CM170" s="12" t="e">
        <v>#N/A</v>
      </c>
    </row>
    <row r="171" spans="1:91" ht="15" hidden="1">
      <c r="A171" s="37" t="str">
        <f t="shared" si="32"/>
        <v/>
      </c>
      <c r="B171" s="38">
        <v>0</v>
      </c>
      <c r="C171" s="38"/>
      <c r="D171" s="59" t="str">
        <f t="shared" si="28"/>
        <v/>
      </c>
      <c r="E171" s="64"/>
      <c r="F171" s="41"/>
      <c r="G171" s="65"/>
      <c r="H171" s="52"/>
      <c r="I171" s="45"/>
      <c r="J171" s="56"/>
      <c r="K171" s="56"/>
      <c r="L171" s="56"/>
      <c r="M171" s="56"/>
      <c r="N171" s="56"/>
      <c r="O171" s="56"/>
      <c r="P171" s="56"/>
      <c r="Q171" s="56"/>
      <c r="R171" s="56"/>
      <c r="S171" s="55"/>
      <c r="T171" s="56"/>
      <c r="U171" s="56"/>
      <c r="V171" s="55"/>
      <c r="W171" s="55"/>
      <c r="X171" s="55"/>
      <c r="Y171" s="55"/>
      <c r="Z171" s="55"/>
      <c r="AA171" s="55"/>
      <c r="AB171" s="55"/>
      <c r="AC171" s="55"/>
      <c r="AD171" s="46" t="s">
        <v>106</v>
      </c>
      <c r="AE171" s="46" t="s">
        <v>106</v>
      </c>
      <c r="AF171" s="46"/>
      <c r="AG171" s="46" t="s">
        <v>106</v>
      </c>
      <c r="AH171" s="46" t="s">
        <v>106</v>
      </c>
      <c r="AI171" s="46" t="s">
        <v>106</v>
      </c>
      <c r="AJ171" s="46" t="s">
        <v>106</v>
      </c>
      <c r="AK171" s="47" t="s">
        <v>106</v>
      </c>
      <c r="AL171" s="47" t="s">
        <v>106</v>
      </c>
      <c r="AM171" s="47" t="s">
        <v>106</v>
      </c>
      <c r="AN171" s="47" t="s">
        <v>106</v>
      </c>
      <c r="AO171" s="47" t="s">
        <v>106</v>
      </c>
      <c r="AP171" s="47" t="s">
        <v>106</v>
      </c>
      <c r="AQ171" s="47" t="s">
        <v>106</v>
      </c>
      <c r="AR171" s="47" t="s">
        <v>106</v>
      </c>
      <c r="AS171" s="47" t="s">
        <v>106</v>
      </c>
      <c r="AT171" s="47" t="s">
        <v>106</v>
      </c>
      <c r="BG171" s="48" t="str">
        <f t="shared" si="29"/>
        <v/>
      </c>
      <c r="BH171" s="48" t="str">
        <f t="shared" si="30"/>
        <v/>
      </c>
      <c r="BI171" s="49" t="s">
        <v>106</v>
      </c>
      <c r="BJ171" s="50"/>
      <c r="BK171" s="50"/>
      <c r="BM171" s="48" t="str">
        <f t="shared" si="31"/>
        <v/>
      </c>
      <c r="BR171" t="str">
        <f t="shared" si="27"/>
        <v>R1CASHURST HOSPITAL</v>
      </c>
      <c r="BS171" s="11" t="s">
        <v>726</v>
      </c>
      <c r="BT171" s="11" t="s">
        <v>727</v>
      </c>
      <c r="BU171" s="11" t="s">
        <v>726</v>
      </c>
      <c r="BV171" s="11" t="s">
        <v>727</v>
      </c>
      <c r="BW171" s="11" t="s">
        <v>721</v>
      </c>
      <c r="BX171" s="11"/>
      <c r="BZ171" t="s">
        <v>672</v>
      </c>
      <c r="CA171" s="13" t="s">
        <v>728</v>
      </c>
      <c r="CB171" s="12">
        <v>0</v>
      </c>
      <c r="CC171" s="12"/>
      <c r="CD171" s="12" t="s">
        <v>112</v>
      </c>
      <c r="CE171" s="12" t="e">
        <v>#N/A</v>
      </c>
      <c r="CF171" s="12" t="s">
        <v>113</v>
      </c>
      <c r="CG171" s="12" t="e">
        <v>#N/A</v>
      </c>
      <c r="CH171" s="12" t="s">
        <v>114</v>
      </c>
      <c r="CI171" s="12" t="s">
        <v>115</v>
      </c>
      <c r="CJ171" s="12" t="s">
        <v>116</v>
      </c>
      <c r="CK171" s="12"/>
      <c r="CL171" s="12" t="s">
        <v>117</v>
      </c>
      <c r="CM171" s="12" t="e">
        <v>#N/A</v>
      </c>
    </row>
    <row r="172" spans="1:91" ht="15" hidden="1">
      <c r="A172" s="37" t="str">
        <f t="shared" si="32"/>
        <v/>
      </c>
      <c r="B172" s="38">
        <v>0</v>
      </c>
      <c r="C172" s="38"/>
      <c r="D172" s="59" t="str">
        <f t="shared" si="28"/>
        <v/>
      </c>
      <c r="E172" s="64"/>
      <c r="F172" s="41"/>
      <c r="G172" s="65"/>
      <c r="H172" s="52"/>
      <c r="I172" s="45"/>
      <c r="J172" s="56"/>
      <c r="K172" s="56"/>
      <c r="L172" s="56"/>
      <c r="M172" s="56"/>
      <c r="N172" s="56"/>
      <c r="O172" s="56"/>
      <c r="P172" s="56"/>
      <c r="Q172" s="56"/>
      <c r="R172" s="56"/>
      <c r="S172" s="55"/>
      <c r="T172" s="56"/>
      <c r="U172" s="56"/>
      <c r="V172" s="55"/>
      <c r="W172" s="55"/>
      <c r="X172" s="55"/>
      <c r="Y172" s="55"/>
      <c r="Z172" s="55"/>
      <c r="AA172" s="55"/>
      <c r="AB172" s="55"/>
      <c r="AC172" s="55"/>
      <c r="AD172" s="46" t="s">
        <v>106</v>
      </c>
      <c r="AE172" s="46" t="s">
        <v>106</v>
      </c>
      <c r="AF172" s="46"/>
      <c r="AG172" s="46" t="s">
        <v>106</v>
      </c>
      <c r="AH172" s="46" t="s">
        <v>106</v>
      </c>
      <c r="AI172" s="46" t="s">
        <v>106</v>
      </c>
      <c r="AJ172" s="46" t="s">
        <v>106</v>
      </c>
      <c r="AK172" s="47" t="s">
        <v>106</v>
      </c>
      <c r="AL172" s="47" t="s">
        <v>106</v>
      </c>
      <c r="AM172" s="47" t="s">
        <v>106</v>
      </c>
      <c r="AN172" s="47" t="s">
        <v>106</v>
      </c>
      <c r="AO172" s="47" t="s">
        <v>106</v>
      </c>
      <c r="AP172" s="47" t="s">
        <v>106</v>
      </c>
      <c r="AQ172" s="47" t="s">
        <v>106</v>
      </c>
      <c r="AR172" s="47" t="s">
        <v>106</v>
      </c>
      <c r="AS172" s="47" t="s">
        <v>106</v>
      </c>
      <c r="AT172" s="47" t="s">
        <v>106</v>
      </c>
      <c r="BG172" s="48" t="str">
        <f t="shared" si="29"/>
        <v/>
      </c>
      <c r="BH172" s="48" t="str">
        <f t="shared" si="30"/>
        <v/>
      </c>
      <c r="BI172" s="49" t="s">
        <v>106</v>
      </c>
      <c r="BJ172" s="50"/>
      <c r="BK172" s="50"/>
      <c r="BM172" s="48" t="str">
        <f t="shared" si="31"/>
        <v/>
      </c>
      <c r="BR172" t="str">
        <f t="shared" si="27"/>
        <v>R1CBEHAVIOUR RESOURCE (BRS)</v>
      </c>
      <c r="BS172" s="11" t="s">
        <v>729</v>
      </c>
      <c r="BT172" s="11" t="s">
        <v>730</v>
      </c>
      <c r="BU172" s="11" t="s">
        <v>729</v>
      </c>
      <c r="BV172" s="11" t="s">
        <v>730</v>
      </c>
      <c r="BW172" s="11" t="s">
        <v>721</v>
      </c>
      <c r="BX172" s="11"/>
      <c r="BZ172" t="s">
        <v>672</v>
      </c>
      <c r="CA172" s="13" t="s">
        <v>731</v>
      </c>
      <c r="CB172" s="12">
        <v>0</v>
      </c>
      <c r="CC172" s="12"/>
      <c r="CD172" s="12" t="s">
        <v>112</v>
      </c>
      <c r="CE172" s="12" t="e">
        <v>#N/A</v>
      </c>
      <c r="CF172" s="12" t="s">
        <v>113</v>
      </c>
      <c r="CG172" s="12" t="e">
        <v>#N/A</v>
      </c>
      <c r="CH172" s="12" t="s">
        <v>114</v>
      </c>
      <c r="CI172" s="12" t="s">
        <v>115</v>
      </c>
      <c r="CJ172" s="12" t="s">
        <v>116</v>
      </c>
      <c r="CK172" s="12"/>
      <c r="CL172" s="12" t="s">
        <v>117</v>
      </c>
      <c r="CM172" s="12" t="e">
        <v>#N/A</v>
      </c>
    </row>
    <row r="173" spans="1:91" ht="15" hidden="1">
      <c r="A173" s="37" t="str">
        <f t="shared" si="32"/>
        <v/>
      </c>
      <c r="B173" s="38">
        <v>0</v>
      </c>
      <c r="C173" s="38"/>
      <c r="D173" s="59" t="str">
        <f t="shared" si="28"/>
        <v/>
      </c>
      <c r="E173" s="64"/>
      <c r="F173" s="41"/>
      <c r="G173" s="65"/>
      <c r="H173" s="52"/>
      <c r="I173" s="45"/>
      <c r="J173" s="56"/>
      <c r="K173" s="56"/>
      <c r="L173" s="56"/>
      <c r="M173" s="56"/>
      <c r="N173" s="56"/>
      <c r="O173" s="56"/>
      <c r="P173" s="56"/>
      <c r="Q173" s="56"/>
      <c r="R173" s="56"/>
      <c r="S173" s="55"/>
      <c r="T173" s="56"/>
      <c r="U173" s="56"/>
      <c r="V173" s="55"/>
      <c r="W173" s="55"/>
      <c r="X173" s="55"/>
      <c r="Y173" s="55"/>
      <c r="Z173" s="55"/>
      <c r="AA173" s="55"/>
      <c r="AB173" s="55"/>
      <c r="AC173" s="55"/>
      <c r="AD173" s="46" t="s">
        <v>106</v>
      </c>
      <c r="AE173" s="46" t="s">
        <v>106</v>
      </c>
      <c r="AF173" s="46"/>
      <c r="AG173" s="46" t="s">
        <v>106</v>
      </c>
      <c r="AH173" s="46" t="s">
        <v>106</v>
      </c>
      <c r="AI173" s="46" t="s">
        <v>106</v>
      </c>
      <c r="AJ173" s="46" t="s">
        <v>106</v>
      </c>
      <c r="AK173" s="47" t="s">
        <v>106</v>
      </c>
      <c r="AL173" s="47" t="s">
        <v>106</v>
      </c>
      <c r="AM173" s="47" t="s">
        <v>106</v>
      </c>
      <c r="AN173" s="47" t="s">
        <v>106</v>
      </c>
      <c r="AO173" s="47" t="s">
        <v>106</v>
      </c>
      <c r="AP173" s="47" t="s">
        <v>106</v>
      </c>
      <c r="AQ173" s="47" t="s">
        <v>106</v>
      </c>
      <c r="AR173" s="47" t="s">
        <v>106</v>
      </c>
      <c r="AS173" s="47" t="s">
        <v>106</v>
      </c>
      <c r="AT173" s="47" t="s">
        <v>106</v>
      </c>
      <c r="BG173" s="48" t="str">
        <f t="shared" si="29"/>
        <v/>
      </c>
      <c r="BH173" s="48" t="str">
        <f t="shared" si="30"/>
        <v/>
      </c>
      <c r="BI173" s="49" t="s">
        <v>106</v>
      </c>
      <c r="BJ173" s="50"/>
      <c r="BK173" s="50"/>
      <c r="BM173" s="48" t="str">
        <f t="shared" si="31"/>
        <v/>
      </c>
      <c r="BR173" t="str">
        <f t="shared" si="27"/>
        <v>R1CBRAMBLES WARD</v>
      </c>
      <c r="BS173" s="11" t="s">
        <v>732</v>
      </c>
      <c r="BT173" s="11" t="s">
        <v>733</v>
      </c>
      <c r="BU173" s="11" t="s">
        <v>732</v>
      </c>
      <c r="BV173" s="11" t="s">
        <v>733</v>
      </c>
      <c r="BW173" s="11" t="s">
        <v>721</v>
      </c>
      <c r="BX173" s="11"/>
      <c r="BZ173" t="s">
        <v>672</v>
      </c>
      <c r="CA173" s="13" t="s">
        <v>734</v>
      </c>
      <c r="CB173" s="12">
        <v>0</v>
      </c>
      <c r="CC173" s="12"/>
      <c r="CD173" s="12" t="s">
        <v>112</v>
      </c>
      <c r="CE173" s="12" t="e">
        <v>#N/A</v>
      </c>
      <c r="CF173" s="12" t="s">
        <v>113</v>
      </c>
      <c r="CG173" s="12" t="e">
        <v>#N/A</v>
      </c>
      <c r="CH173" s="12" t="s">
        <v>114</v>
      </c>
      <c r="CI173" s="12" t="s">
        <v>115</v>
      </c>
      <c r="CJ173" s="12" t="s">
        <v>116</v>
      </c>
      <c r="CK173" s="12"/>
      <c r="CL173" s="12" t="s">
        <v>117</v>
      </c>
      <c r="CM173" s="12" t="e">
        <v>#N/A</v>
      </c>
    </row>
    <row r="174" spans="1:91" ht="15" hidden="1">
      <c r="A174" s="37" t="str">
        <f t="shared" si="32"/>
        <v/>
      </c>
      <c r="B174" s="38">
        <v>0</v>
      </c>
      <c r="C174" s="38"/>
      <c r="D174" s="59" t="str">
        <f t="shared" si="28"/>
        <v/>
      </c>
      <c r="E174" s="64"/>
      <c r="F174" s="41"/>
      <c r="G174" s="65"/>
      <c r="H174" s="52"/>
      <c r="I174" s="45"/>
      <c r="J174" s="56"/>
      <c r="K174" s="56"/>
      <c r="L174" s="56"/>
      <c r="M174" s="56"/>
      <c r="N174" s="56"/>
      <c r="O174" s="56"/>
      <c r="P174" s="56"/>
      <c r="Q174" s="56"/>
      <c r="R174" s="56"/>
      <c r="S174" s="55"/>
      <c r="T174" s="56"/>
      <c r="U174" s="56"/>
      <c r="V174" s="55"/>
      <c r="W174" s="55"/>
      <c r="X174" s="55"/>
      <c r="Y174" s="55"/>
      <c r="Z174" s="55"/>
      <c r="AA174" s="55"/>
      <c r="AB174" s="55"/>
      <c r="AC174" s="55"/>
      <c r="AD174" s="46" t="s">
        <v>106</v>
      </c>
      <c r="AE174" s="46" t="s">
        <v>106</v>
      </c>
      <c r="AF174" s="46"/>
      <c r="AG174" s="46" t="s">
        <v>106</v>
      </c>
      <c r="AH174" s="46" t="s">
        <v>106</v>
      </c>
      <c r="AI174" s="46" t="s">
        <v>106</v>
      </c>
      <c r="AJ174" s="46" t="s">
        <v>106</v>
      </c>
      <c r="AK174" s="47" t="s">
        <v>106</v>
      </c>
      <c r="AL174" s="47" t="s">
        <v>106</v>
      </c>
      <c r="AM174" s="47" t="s">
        <v>106</v>
      </c>
      <c r="AN174" s="47" t="s">
        <v>106</v>
      </c>
      <c r="AO174" s="47" t="s">
        <v>106</v>
      </c>
      <c r="AP174" s="47" t="s">
        <v>106</v>
      </c>
      <c r="AQ174" s="47" t="s">
        <v>106</v>
      </c>
      <c r="AR174" s="47" t="s">
        <v>106</v>
      </c>
      <c r="AS174" s="47" t="s">
        <v>106</v>
      </c>
      <c r="AT174" s="47" t="s">
        <v>106</v>
      </c>
      <c r="BG174" s="48" t="str">
        <f t="shared" si="29"/>
        <v/>
      </c>
      <c r="BH174" s="48" t="str">
        <f t="shared" si="30"/>
        <v/>
      </c>
      <c r="BI174" s="49" t="s">
        <v>106</v>
      </c>
      <c r="BJ174" s="50"/>
      <c r="BK174" s="50"/>
      <c r="BM174" s="48" t="str">
        <f t="shared" si="31"/>
        <v/>
      </c>
      <c r="BR174" t="str">
        <f t="shared" si="27"/>
        <v>R1CC&amp;SH ANDOVER</v>
      </c>
      <c r="BS174" s="11" t="s">
        <v>735</v>
      </c>
      <c r="BT174" s="11" t="s">
        <v>736</v>
      </c>
      <c r="BU174" s="11" t="s">
        <v>735</v>
      </c>
      <c r="BV174" s="11" t="s">
        <v>736</v>
      </c>
      <c r="BW174" s="11" t="s">
        <v>721</v>
      </c>
      <c r="BX174" s="11"/>
      <c r="BZ174" t="s">
        <v>672</v>
      </c>
      <c r="CA174" s="13" t="s">
        <v>737</v>
      </c>
      <c r="CB174" s="12">
        <v>0</v>
      </c>
      <c r="CC174" s="12"/>
      <c r="CD174" s="12" t="s">
        <v>112</v>
      </c>
      <c r="CE174" s="12" t="e">
        <v>#N/A</v>
      </c>
      <c r="CF174" s="12" t="s">
        <v>113</v>
      </c>
      <c r="CG174" s="12" t="e">
        <v>#N/A</v>
      </c>
      <c r="CH174" s="12" t="s">
        <v>114</v>
      </c>
      <c r="CI174" s="12" t="s">
        <v>115</v>
      </c>
      <c r="CJ174" s="12" t="s">
        <v>116</v>
      </c>
      <c r="CK174" s="12"/>
      <c r="CL174" s="12" t="s">
        <v>117</v>
      </c>
      <c r="CM174" s="12" t="e">
        <v>#N/A</v>
      </c>
    </row>
    <row r="175" spans="1:91" ht="15" hidden="1">
      <c r="A175" s="37" t="str">
        <f t="shared" si="32"/>
        <v/>
      </c>
      <c r="B175" s="38">
        <v>0</v>
      </c>
      <c r="C175" s="38"/>
      <c r="D175" s="59" t="str">
        <f t="shared" si="28"/>
        <v/>
      </c>
      <c r="E175" s="64"/>
      <c r="F175" s="41"/>
      <c r="G175" s="65"/>
      <c r="H175" s="52"/>
      <c r="I175" s="45"/>
      <c r="J175" s="56"/>
      <c r="K175" s="56"/>
      <c r="L175" s="56"/>
      <c r="M175" s="56"/>
      <c r="N175" s="56"/>
      <c r="O175" s="56"/>
      <c r="P175" s="56"/>
      <c r="Q175" s="56"/>
      <c r="R175" s="56"/>
      <c r="S175" s="55"/>
      <c r="T175" s="56"/>
      <c r="U175" s="56"/>
      <c r="V175" s="55"/>
      <c r="W175" s="55"/>
      <c r="X175" s="55"/>
      <c r="Y175" s="55"/>
      <c r="Z175" s="55"/>
      <c r="AA175" s="55"/>
      <c r="AB175" s="55"/>
      <c r="AC175" s="55"/>
      <c r="AD175" s="46" t="s">
        <v>106</v>
      </c>
      <c r="AE175" s="46" t="s">
        <v>106</v>
      </c>
      <c r="AF175" s="46"/>
      <c r="AG175" s="46" t="s">
        <v>106</v>
      </c>
      <c r="AH175" s="46" t="s">
        <v>106</v>
      </c>
      <c r="AI175" s="46" t="s">
        <v>106</v>
      </c>
      <c r="AJ175" s="46" t="s">
        <v>106</v>
      </c>
      <c r="AK175" s="47" t="s">
        <v>106</v>
      </c>
      <c r="AL175" s="47" t="s">
        <v>106</v>
      </c>
      <c r="AM175" s="47" t="s">
        <v>106</v>
      </c>
      <c r="AN175" s="47" t="s">
        <v>106</v>
      </c>
      <c r="AO175" s="47" t="s">
        <v>106</v>
      </c>
      <c r="AP175" s="47" t="s">
        <v>106</v>
      </c>
      <c r="AQ175" s="47" t="s">
        <v>106</v>
      </c>
      <c r="AR175" s="47" t="s">
        <v>106</v>
      </c>
      <c r="AS175" s="47" t="s">
        <v>106</v>
      </c>
      <c r="AT175" s="47" t="s">
        <v>106</v>
      </c>
      <c r="BG175" s="48" t="str">
        <f t="shared" si="29"/>
        <v/>
      </c>
      <c r="BH175" s="48" t="str">
        <f t="shared" si="30"/>
        <v/>
      </c>
      <c r="BI175" s="49" t="s">
        <v>106</v>
      </c>
      <c r="BJ175" s="50"/>
      <c r="BK175" s="50"/>
      <c r="BM175" s="48" t="str">
        <f t="shared" si="31"/>
        <v/>
      </c>
      <c r="BR175" t="str">
        <f t="shared" si="27"/>
        <v>R1CC&amp;SH BASINGSTOKE</v>
      </c>
      <c r="BS175" s="11" t="s">
        <v>738</v>
      </c>
      <c r="BT175" s="11" t="s">
        <v>739</v>
      </c>
      <c r="BU175" s="11" t="s">
        <v>738</v>
      </c>
      <c r="BV175" s="11" t="s">
        <v>739</v>
      </c>
      <c r="BW175" s="11" t="s">
        <v>721</v>
      </c>
      <c r="BX175" s="11"/>
      <c r="BZ175" t="s">
        <v>672</v>
      </c>
      <c r="CA175" s="13" t="s">
        <v>740</v>
      </c>
      <c r="CB175" s="12">
        <v>0</v>
      </c>
      <c r="CC175" s="12"/>
      <c r="CD175" s="12" t="s">
        <v>112</v>
      </c>
      <c r="CE175" s="12" t="e">
        <v>#N/A</v>
      </c>
      <c r="CF175" s="12" t="s">
        <v>113</v>
      </c>
      <c r="CG175" s="12" t="e">
        <v>#N/A</v>
      </c>
      <c r="CH175" s="12" t="s">
        <v>114</v>
      </c>
      <c r="CI175" s="12" t="s">
        <v>115</v>
      </c>
      <c r="CJ175" s="12" t="s">
        <v>116</v>
      </c>
      <c r="CK175" s="12"/>
      <c r="CL175" s="12" t="s">
        <v>117</v>
      </c>
      <c r="CM175" s="12" t="e">
        <v>#N/A</v>
      </c>
    </row>
    <row r="176" spans="1:91" ht="15" hidden="1">
      <c r="A176" s="37" t="str">
        <f t="shared" si="32"/>
        <v/>
      </c>
      <c r="B176" s="38">
        <v>0</v>
      </c>
      <c r="C176" s="38"/>
      <c r="D176" s="59" t="str">
        <f t="shared" si="28"/>
        <v/>
      </c>
      <c r="E176" s="64"/>
      <c r="F176" s="41"/>
      <c r="G176" s="65"/>
      <c r="H176" s="52"/>
      <c r="I176" s="45"/>
      <c r="J176" s="56"/>
      <c r="K176" s="56"/>
      <c r="L176" s="56"/>
      <c r="M176" s="56"/>
      <c r="N176" s="56"/>
      <c r="O176" s="56"/>
      <c r="P176" s="56"/>
      <c r="Q176" s="56"/>
      <c r="R176" s="56"/>
      <c r="S176" s="55"/>
      <c r="T176" s="56"/>
      <c r="U176" s="56"/>
      <c r="V176" s="55"/>
      <c r="W176" s="55"/>
      <c r="X176" s="55"/>
      <c r="Y176" s="55"/>
      <c r="Z176" s="55"/>
      <c r="AA176" s="55"/>
      <c r="AB176" s="55"/>
      <c r="AC176" s="55"/>
      <c r="AD176" s="46" t="s">
        <v>106</v>
      </c>
      <c r="AE176" s="46" t="s">
        <v>106</v>
      </c>
      <c r="AF176" s="46"/>
      <c r="AG176" s="46" t="s">
        <v>106</v>
      </c>
      <c r="AH176" s="46" t="s">
        <v>106</v>
      </c>
      <c r="AI176" s="46" t="s">
        <v>106</v>
      </c>
      <c r="AJ176" s="46" t="s">
        <v>106</v>
      </c>
      <c r="AK176" s="47" t="s">
        <v>106</v>
      </c>
      <c r="AL176" s="47" t="s">
        <v>106</v>
      </c>
      <c r="AM176" s="47" t="s">
        <v>106</v>
      </c>
      <c r="AN176" s="47" t="s">
        <v>106</v>
      </c>
      <c r="AO176" s="47" t="s">
        <v>106</v>
      </c>
      <c r="AP176" s="47" t="s">
        <v>106</v>
      </c>
      <c r="AQ176" s="47" t="s">
        <v>106</v>
      </c>
      <c r="AR176" s="47" t="s">
        <v>106</v>
      </c>
      <c r="AS176" s="47" t="s">
        <v>106</v>
      </c>
      <c r="AT176" s="47" t="s">
        <v>106</v>
      </c>
      <c r="BG176" s="48" t="str">
        <f t="shared" si="29"/>
        <v/>
      </c>
      <c r="BH176" s="48" t="str">
        <f t="shared" si="30"/>
        <v/>
      </c>
      <c r="BI176" s="49" t="s">
        <v>106</v>
      </c>
      <c r="BJ176" s="50"/>
      <c r="BK176" s="50"/>
      <c r="BM176" s="48" t="str">
        <f t="shared" si="31"/>
        <v/>
      </c>
      <c r="BR176" t="str">
        <f t="shared" si="27"/>
        <v>R1CC&amp;SH PORTSMOUTH</v>
      </c>
      <c r="BS176" s="11" t="s">
        <v>741</v>
      </c>
      <c r="BT176" s="11" t="s">
        <v>742</v>
      </c>
      <c r="BU176" s="11" t="s">
        <v>741</v>
      </c>
      <c r="BV176" s="11" t="s">
        <v>742</v>
      </c>
      <c r="BW176" s="11" t="s">
        <v>721</v>
      </c>
      <c r="BX176" s="11"/>
      <c r="BZ176" t="s">
        <v>672</v>
      </c>
      <c r="CA176" s="13" t="s">
        <v>743</v>
      </c>
      <c r="CB176" s="12">
        <v>0</v>
      </c>
      <c r="CC176" s="12"/>
      <c r="CD176" s="12" t="s">
        <v>112</v>
      </c>
      <c r="CE176" s="12" t="e">
        <v>#N/A</v>
      </c>
      <c r="CF176" s="12" t="s">
        <v>113</v>
      </c>
      <c r="CG176" s="12" t="e">
        <v>#N/A</v>
      </c>
      <c r="CH176" s="12" t="s">
        <v>114</v>
      </c>
      <c r="CI176" s="12" t="s">
        <v>115</v>
      </c>
      <c r="CJ176" s="12" t="s">
        <v>116</v>
      </c>
      <c r="CK176" s="12"/>
      <c r="CL176" s="12" t="s">
        <v>117</v>
      </c>
      <c r="CM176" s="12" t="e">
        <v>#N/A</v>
      </c>
    </row>
    <row r="177" spans="1:91" ht="15" hidden="1">
      <c r="A177" s="37" t="str">
        <f t="shared" si="32"/>
        <v/>
      </c>
      <c r="B177" s="38">
        <v>0</v>
      </c>
      <c r="C177" s="38"/>
      <c r="D177" s="59" t="str">
        <f t="shared" si="28"/>
        <v/>
      </c>
      <c r="E177" s="64"/>
      <c r="F177" s="41"/>
      <c r="G177" s="65"/>
      <c r="H177" s="52"/>
      <c r="I177" s="45"/>
      <c r="J177" s="56"/>
      <c r="K177" s="56"/>
      <c r="L177" s="56"/>
      <c r="M177" s="56"/>
      <c r="N177" s="56"/>
      <c r="O177" s="56"/>
      <c r="P177" s="56"/>
      <c r="Q177" s="56"/>
      <c r="R177" s="56"/>
      <c r="S177" s="55"/>
      <c r="T177" s="56"/>
      <c r="U177" s="56"/>
      <c r="V177" s="55"/>
      <c r="W177" s="55"/>
      <c r="X177" s="55"/>
      <c r="Y177" s="55"/>
      <c r="Z177" s="55"/>
      <c r="AA177" s="55"/>
      <c r="AB177" s="55"/>
      <c r="AC177" s="55"/>
      <c r="AD177" s="46" t="s">
        <v>106</v>
      </c>
      <c r="AE177" s="46" t="s">
        <v>106</v>
      </c>
      <c r="AF177" s="46"/>
      <c r="AG177" s="46" t="s">
        <v>106</v>
      </c>
      <c r="AH177" s="46" t="s">
        <v>106</v>
      </c>
      <c r="AI177" s="46" t="s">
        <v>106</v>
      </c>
      <c r="AJ177" s="46" t="s">
        <v>106</v>
      </c>
      <c r="AK177" s="47" t="s">
        <v>106</v>
      </c>
      <c r="AL177" s="47" t="s">
        <v>106</v>
      </c>
      <c r="AM177" s="47" t="s">
        <v>106</v>
      </c>
      <c r="AN177" s="47" t="s">
        <v>106</v>
      </c>
      <c r="AO177" s="47" t="s">
        <v>106</v>
      </c>
      <c r="AP177" s="47" t="s">
        <v>106</v>
      </c>
      <c r="AQ177" s="47" t="s">
        <v>106</v>
      </c>
      <c r="AR177" s="47" t="s">
        <v>106</v>
      </c>
      <c r="AS177" s="47" t="s">
        <v>106</v>
      </c>
      <c r="AT177" s="47" t="s">
        <v>106</v>
      </c>
      <c r="BG177" s="48" t="str">
        <f t="shared" si="29"/>
        <v/>
      </c>
      <c r="BH177" s="48" t="str">
        <f t="shared" si="30"/>
        <v/>
      </c>
      <c r="BI177" s="49" t="s">
        <v>106</v>
      </c>
      <c r="BJ177" s="50"/>
      <c r="BK177" s="50"/>
      <c r="BM177" s="48" t="str">
        <f t="shared" si="31"/>
        <v/>
      </c>
      <c r="BR177" t="str">
        <f t="shared" si="27"/>
        <v>R1CC&amp;SH SOUTHAMPTON</v>
      </c>
      <c r="BS177" s="11" t="s">
        <v>744</v>
      </c>
      <c r="BT177" s="11" t="s">
        <v>745</v>
      </c>
      <c r="BU177" s="11" t="s">
        <v>744</v>
      </c>
      <c r="BV177" s="11" t="s">
        <v>745</v>
      </c>
      <c r="BW177" s="11" t="s">
        <v>721</v>
      </c>
      <c r="BX177" s="11"/>
      <c r="BZ177" t="s">
        <v>672</v>
      </c>
      <c r="CA177" s="13" t="s">
        <v>493</v>
      </c>
      <c r="CB177" s="12">
        <v>0</v>
      </c>
      <c r="CC177" s="12"/>
      <c r="CD177" s="12" t="s">
        <v>112</v>
      </c>
      <c r="CE177" s="12" t="e">
        <v>#N/A</v>
      </c>
      <c r="CF177" s="12" t="s">
        <v>113</v>
      </c>
      <c r="CG177" s="12" t="e">
        <v>#N/A</v>
      </c>
      <c r="CH177" s="12" t="s">
        <v>114</v>
      </c>
      <c r="CI177" s="12" t="s">
        <v>115</v>
      </c>
      <c r="CJ177" s="12" t="s">
        <v>116</v>
      </c>
      <c r="CK177" s="12"/>
      <c r="CL177" s="12" t="s">
        <v>117</v>
      </c>
      <c r="CM177" s="12" t="e">
        <v>#N/A</v>
      </c>
    </row>
    <row r="178" spans="1:91" ht="15" hidden="1">
      <c r="A178" s="37" t="str">
        <f t="shared" si="32"/>
        <v/>
      </c>
      <c r="B178" s="38">
        <v>0</v>
      </c>
      <c r="C178" s="38"/>
      <c r="D178" s="59" t="str">
        <f t="shared" si="28"/>
        <v/>
      </c>
      <c r="E178" s="64"/>
      <c r="F178" s="41"/>
      <c r="G178" s="65"/>
      <c r="H178" s="52"/>
      <c r="I178" s="45"/>
      <c r="J178" s="56"/>
      <c r="K178" s="56"/>
      <c r="L178" s="56"/>
      <c r="M178" s="56"/>
      <c r="N178" s="56"/>
      <c r="O178" s="56"/>
      <c r="P178" s="56"/>
      <c r="Q178" s="56"/>
      <c r="R178" s="56"/>
      <c r="S178" s="55"/>
      <c r="T178" s="56"/>
      <c r="U178" s="56"/>
      <c r="V178" s="55"/>
      <c r="W178" s="55"/>
      <c r="X178" s="55"/>
      <c r="Y178" s="55"/>
      <c r="Z178" s="55"/>
      <c r="AA178" s="55"/>
      <c r="AB178" s="55"/>
      <c r="AC178" s="55"/>
      <c r="AD178" s="46" t="s">
        <v>106</v>
      </c>
      <c r="AE178" s="46" t="s">
        <v>106</v>
      </c>
      <c r="AF178" s="46"/>
      <c r="AG178" s="46" t="s">
        <v>106</v>
      </c>
      <c r="AH178" s="46" t="s">
        <v>106</v>
      </c>
      <c r="AI178" s="46" t="s">
        <v>106</v>
      </c>
      <c r="AJ178" s="46" t="s">
        <v>106</v>
      </c>
      <c r="AK178" s="47" t="s">
        <v>106</v>
      </c>
      <c r="AL178" s="47" t="s">
        <v>106</v>
      </c>
      <c r="AM178" s="47" t="s">
        <v>106</v>
      </c>
      <c r="AN178" s="47" t="s">
        <v>106</v>
      </c>
      <c r="AO178" s="47" t="s">
        <v>106</v>
      </c>
      <c r="AP178" s="47" t="s">
        <v>106</v>
      </c>
      <c r="AQ178" s="47" t="s">
        <v>106</v>
      </c>
      <c r="AR178" s="47" t="s">
        <v>106</v>
      </c>
      <c r="AS178" s="47" t="s">
        <v>106</v>
      </c>
      <c r="AT178" s="47" t="s">
        <v>106</v>
      </c>
      <c r="BG178" s="48" t="str">
        <f t="shared" si="29"/>
        <v/>
      </c>
      <c r="BH178" s="48" t="str">
        <f t="shared" si="30"/>
        <v/>
      </c>
      <c r="BI178" s="49" t="s">
        <v>106</v>
      </c>
      <c r="BJ178" s="50"/>
      <c r="BK178" s="50"/>
      <c r="BM178" s="48" t="str">
        <f t="shared" si="31"/>
        <v/>
      </c>
      <c r="BR178" t="str">
        <f t="shared" si="27"/>
        <v>R1CC&amp;SH WINCHESTER</v>
      </c>
      <c r="BS178" s="11" t="s">
        <v>746</v>
      </c>
      <c r="BT178" s="11" t="s">
        <v>747</v>
      </c>
      <c r="BU178" s="11" t="s">
        <v>746</v>
      </c>
      <c r="BV178" s="11" t="s">
        <v>747</v>
      </c>
      <c r="BW178" s="11" t="s">
        <v>721</v>
      </c>
      <c r="BX178" s="11"/>
      <c r="BZ178" t="s">
        <v>672</v>
      </c>
      <c r="CA178" s="13" t="s">
        <v>281</v>
      </c>
      <c r="CB178" s="12">
        <v>0</v>
      </c>
      <c r="CC178" s="12"/>
      <c r="CD178" s="12" t="s">
        <v>112</v>
      </c>
      <c r="CE178" s="12" t="e">
        <v>#N/A</v>
      </c>
      <c r="CF178" s="12" t="s">
        <v>113</v>
      </c>
      <c r="CG178" s="12" t="e">
        <v>#N/A</v>
      </c>
      <c r="CH178" s="12" t="s">
        <v>114</v>
      </c>
      <c r="CI178" s="12" t="s">
        <v>115</v>
      </c>
      <c r="CJ178" s="12" t="s">
        <v>116</v>
      </c>
      <c r="CK178" s="12"/>
      <c r="CL178" s="12" t="s">
        <v>117</v>
      </c>
      <c r="CM178" s="12" t="e">
        <v>#N/A</v>
      </c>
    </row>
    <row r="179" spans="1:91" ht="15" hidden="1">
      <c r="A179" s="37" t="str">
        <f t="shared" si="32"/>
        <v/>
      </c>
      <c r="B179" s="38">
        <v>0</v>
      </c>
      <c r="C179" s="38"/>
      <c r="D179" s="59" t="str">
        <f t="shared" si="28"/>
        <v/>
      </c>
      <c r="E179" s="64"/>
      <c r="F179" s="41"/>
      <c r="G179" s="65"/>
      <c r="H179" s="52"/>
      <c r="I179" s="45"/>
      <c r="J179" s="56"/>
      <c r="K179" s="56"/>
      <c r="L179" s="56"/>
      <c r="M179" s="56"/>
      <c r="N179" s="56"/>
      <c r="O179" s="56"/>
      <c r="P179" s="56"/>
      <c r="Q179" s="56"/>
      <c r="R179" s="56"/>
      <c r="S179" s="55"/>
      <c r="T179" s="56"/>
      <c r="U179" s="56"/>
      <c r="V179" s="55"/>
      <c r="W179" s="55"/>
      <c r="X179" s="55"/>
      <c r="Y179" s="55"/>
      <c r="Z179" s="55"/>
      <c r="AA179" s="55"/>
      <c r="AB179" s="55"/>
      <c r="AC179" s="55"/>
      <c r="AD179" s="46" t="s">
        <v>106</v>
      </c>
      <c r="AE179" s="46" t="s">
        <v>106</v>
      </c>
      <c r="AF179" s="46"/>
      <c r="AG179" s="46" t="s">
        <v>106</v>
      </c>
      <c r="AH179" s="46" t="s">
        <v>106</v>
      </c>
      <c r="AI179" s="46" t="s">
        <v>106</v>
      </c>
      <c r="AJ179" s="46" t="s">
        <v>106</v>
      </c>
      <c r="AK179" s="47" t="s">
        <v>106</v>
      </c>
      <c r="AL179" s="47" t="s">
        <v>106</v>
      </c>
      <c r="AM179" s="47" t="s">
        <v>106</v>
      </c>
      <c r="AN179" s="47" t="s">
        <v>106</v>
      </c>
      <c r="AO179" s="47" t="s">
        <v>106</v>
      </c>
      <c r="AP179" s="47" t="s">
        <v>106</v>
      </c>
      <c r="AQ179" s="47" t="s">
        <v>106</v>
      </c>
      <c r="AR179" s="47" t="s">
        <v>106</v>
      </c>
      <c r="AS179" s="47" t="s">
        <v>106</v>
      </c>
      <c r="AT179" s="47" t="s">
        <v>106</v>
      </c>
      <c r="BG179" s="48" t="str">
        <f t="shared" si="29"/>
        <v/>
      </c>
      <c r="BH179" s="48" t="str">
        <f t="shared" si="30"/>
        <v/>
      </c>
      <c r="BI179" s="49" t="s">
        <v>106</v>
      </c>
      <c r="BJ179" s="50"/>
      <c r="BK179" s="50"/>
      <c r="BM179" s="48" t="str">
        <f t="shared" si="31"/>
        <v/>
      </c>
      <c r="BR179" t="str">
        <f t="shared" si="27"/>
        <v>R1CCAMPION PLACE</v>
      </c>
      <c r="BS179" s="11" t="s">
        <v>748</v>
      </c>
      <c r="BT179" s="11" t="s">
        <v>749</v>
      </c>
      <c r="BU179" s="11" t="s">
        <v>748</v>
      </c>
      <c r="BV179" s="11" t="s">
        <v>749</v>
      </c>
      <c r="BW179" s="11" t="s">
        <v>721</v>
      </c>
      <c r="BX179" s="11"/>
      <c r="BZ179" t="s">
        <v>672</v>
      </c>
      <c r="CA179" s="13" t="s">
        <v>750</v>
      </c>
      <c r="CB179" s="12">
        <v>0</v>
      </c>
      <c r="CC179" s="12"/>
      <c r="CD179" s="12" t="s">
        <v>112</v>
      </c>
      <c r="CE179" s="12" t="e">
        <v>#N/A</v>
      </c>
      <c r="CF179" s="12" t="s">
        <v>113</v>
      </c>
      <c r="CG179" s="12" t="e">
        <v>#N/A</v>
      </c>
      <c r="CH179" s="12" t="s">
        <v>114</v>
      </c>
      <c r="CI179" s="12" t="s">
        <v>115</v>
      </c>
      <c r="CJ179" s="12" t="s">
        <v>116</v>
      </c>
      <c r="CK179" s="12"/>
      <c r="CL179" s="12" t="s">
        <v>117</v>
      </c>
      <c r="CM179" s="12" t="e">
        <v>#N/A</v>
      </c>
    </row>
    <row r="180" spans="1:91" ht="15" hidden="1">
      <c r="A180" s="37" t="str">
        <f t="shared" si="32"/>
        <v/>
      </c>
      <c r="B180" s="38">
        <v>0</v>
      </c>
      <c r="C180" s="38"/>
      <c r="D180" s="59" t="str">
        <f t="shared" si="28"/>
        <v/>
      </c>
      <c r="E180" s="64"/>
      <c r="F180" s="41"/>
      <c r="G180" s="65"/>
      <c r="H180" s="52"/>
      <c r="I180" s="45"/>
      <c r="J180" s="56"/>
      <c r="K180" s="56"/>
      <c r="L180" s="56"/>
      <c r="M180" s="56"/>
      <c r="N180" s="56"/>
      <c r="O180" s="56"/>
      <c r="P180" s="56"/>
      <c r="Q180" s="56"/>
      <c r="R180" s="56"/>
      <c r="S180" s="55"/>
      <c r="T180" s="56"/>
      <c r="U180" s="56"/>
      <c r="V180" s="55"/>
      <c r="W180" s="55"/>
      <c r="X180" s="55"/>
      <c r="Y180" s="55"/>
      <c r="Z180" s="55"/>
      <c r="AA180" s="55"/>
      <c r="AB180" s="55"/>
      <c r="AC180" s="55"/>
      <c r="AD180" s="46" t="s">
        <v>106</v>
      </c>
      <c r="AE180" s="46" t="s">
        <v>106</v>
      </c>
      <c r="AF180" s="46"/>
      <c r="AG180" s="46" t="s">
        <v>106</v>
      </c>
      <c r="AH180" s="46" t="s">
        <v>106</v>
      </c>
      <c r="AI180" s="46" t="s">
        <v>106</v>
      </c>
      <c r="AJ180" s="46" t="s">
        <v>106</v>
      </c>
      <c r="AK180" s="47" t="s">
        <v>106</v>
      </c>
      <c r="AL180" s="47" t="s">
        <v>106</v>
      </c>
      <c r="AM180" s="47" t="s">
        <v>106</v>
      </c>
      <c r="AN180" s="47" t="s">
        <v>106</v>
      </c>
      <c r="AO180" s="47" t="s">
        <v>106</v>
      </c>
      <c r="AP180" s="47" t="s">
        <v>106</v>
      </c>
      <c r="AQ180" s="47" t="s">
        <v>106</v>
      </c>
      <c r="AR180" s="47" t="s">
        <v>106</v>
      </c>
      <c r="AS180" s="47" t="s">
        <v>106</v>
      </c>
      <c r="AT180" s="47" t="s">
        <v>106</v>
      </c>
      <c r="BG180" s="48" t="str">
        <f t="shared" si="29"/>
        <v/>
      </c>
      <c r="BH180" s="48" t="str">
        <f t="shared" si="30"/>
        <v/>
      </c>
      <c r="BI180" s="49" t="s">
        <v>106</v>
      </c>
      <c r="BJ180" s="50"/>
      <c r="BK180" s="50"/>
      <c r="BM180" s="48" t="str">
        <f t="shared" si="31"/>
        <v/>
      </c>
      <c r="BR180" t="str">
        <f t="shared" si="27"/>
        <v>R1CCHASE COMMUNITY HOSPITAL</v>
      </c>
      <c r="BS180" s="11" t="s">
        <v>751</v>
      </c>
      <c r="BT180" s="11" t="s">
        <v>752</v>
      </c>
      <c r="BU180" s="11" t="s">
        <v>751</v>
      </c>
      <c r="BV180" s="11" t="s">
        <v>752</v>
      </c>
      <c r="BW180" s="11" t="s">
        <v>721</v>
      </c>
      <c r="BX180" s="11"/>
      <c r="BZ180" t="s">
        <v>672</v>
      </c>
      <c r="CA180" s="13" t="s">
        <v>753</v>
      </c>
      <c r="CB180" s="12">
        <v>0</v>
      </c>
      <c r="CC180" s="12"/>
      <c r="CD180" s="12" t="s">
        <v>112</v>
      </c>
      <c r="CE180" s="12" t="e">
        <v>#N/A</v>
      </c>
      <c r="CF180" s="12" t="s">
        <v>113</v>
      </c>
      <c r="CG180" s="12" t="e">
        <v>#N/A</v>
      </c>
      <c r="CH180" s="12" t="s">
        <v>114</v>
      </c>
      <c r="CI180" s="12" t="s">
        <v>115</v>
      </c>
      <c r="CJ180" s="12" t="s">
        <v>116</v>
      </c>
      <c r="CK180" s="12"/>
      <c r="CL180" s="12" t="s">
        <v>117</v>
      </c>
      <c r="CM180" s="12" t="e">
        <v>#N/A</v>
      </c>
    </row>
    <row r="181" spans="1:91" ht="15" hidden="1">
      <c r="A181" s="37" t="str">
        <f t="shared" si="32"/>
        <v/>
      </c>
      <c r="B181" s="38">
        <v>0</v>
      </c>
      <c r="C181" s="38"/>
      <c r="D181" s="59" t="str">
        <f t="shared" si="28"/>
        <v/>
      </c>
      <c r="E181" s="64"/>
      <c r="F181" s="41"/>
      <c r="G181" s="65"/>
      <c r="H181" s="52"/>
      <c r="I181" s="45"/>
      <c r="J181" s="56"/>
      <c r="K181" s="56"/>
      <c r="L181" s="56"/>
      <c r="M181" s="56"/>
      <c r="N181" s="56"/>
      <c r="O181" s="56"/>
      <c r="P181" s="56"/>
      <c r="Q181" s="56"/>
      <c r="R181" s="56"/>
      <c r="S181" s="55"/>
      <c r="T181" s="56"/>
      <c r="U181" s="56"/>
      <c r="V181" s="55"/>
      <c r="W181" s="55"/>
      <c r="X181" s="55"/>
      <c r="Y181" s="55"/>
      <c r="Z181" s="55"/>
      <c r="AA181" s="55"/>
      <c r="AB181" s="55"/>
      <c r="AC181" s="55"/>
      <c r="AD181" s="46" t="s">
        <v>106</v>
      </c>
      <c r="AE181" s="46" t="s">
        <v>106</v>
      </c>
      <c r="AF181" s="46"/>
      <c r="AG181" s="46" t="s">
        <v>106</v>
      </c>
      <c r="AH181" s="46" t="s">
        <v>106</v>
      </c>
      <c r="AI181" s="46" t="s">
        <v>106</v>
      </c>
      <c r="AJ181" s="46" t="s">
        <v>106</v>
      </c>
      <c r="AK181" s="47" t="s">
        <v>106</v>
      </c>
      <c r="AL181" s="47" t="s">
        <v>106</v>
      </c>
      <c r="AM181" s="47" t="s">
        <v>106</v>
      </c>
      <c r="AN181" s="47" t="s">
        <v>106</v>
      </c>
      <c r="AO181" s="47" t="s">
        <v>106</v>
      </c>
      <c r="AP181" s="47" t="s">
        <v>106</v>
      </c>
      <c r="AQ181" s="47" t="s">
        <v>106</v>
      </c>
      <c r="AR181" s="47" t="s">
        <v>106</v>
      </c>
      <c r="AS181" s="47" t="s">
        <v>106</v>
      </c>
      <c r="AT181" s="47" t="s">
        <v>106</v>
      </c>
      <c r="BG181" s="48" t="str">
        <f t="shared" si="29"/>
        <v/>
      </c>
      <c r="BH181" s="48" t="str">
        <f t="shared" si="30"/>
        <v/>
      </c>
      <c r="BI181" s="49" t="s">
        <v>106</v>
      </c>
      <c r="BJ181" s="50"/>
      <c r="BK181" s="50"/>
      <c r="BM181" s="48" t="str">
        <f t="shared" si="31"/>
        <v/>
      </c>
      <c r="BR181" t="str">
        <f t="shared" si="27"/>
        <v>R1CCOMMUNITY PAEDIATRICS - EAST</v>
      </c>
      <c r="BS181" s="11" t="s">
        <v>754</v>
      </c>
      <c r="BT181" s="11" t="s">
        <v>755</v>
      </c>
      <c r="BU181" s="11" t="s">
        <v>754</v>
      </c>
      <c r="BV181" s="11" t="s">
        <v>755</v>
      </c>
      <c r="BW181" s="11" t="s">
        <v>721</v>
      </c>
      <c r="BX181" s="11"/>
      <c r="BZ181" t="s">
        <v>672</v>
      </c>
      <c r="CA181" s="13" t="s">
        <v>756</v>
      </c>
      <c r="CB181" s="12">
        <v>0</v>
      </c>
      <c r="CC181" s="12"/>
      <c r="CD181" s="12" t="s">
        <v>112</v>
      </c>
      <c r="CE181" s="12" t="e">
        <v>#N/A</v>
      </c>
      <c r="CF181" s="12" t="s">
        <v>113</v>
      </c>
      <c r="CG181" s="12" t="e">
        <v>#N/A</v>
      </c>
      <c r="CH181" s="12" t="s">
        <v>114</v>
      </c>
      <c r="CI181" s="12" t="s">
        <v>115</v>
      </c>
      <c r="CJ181" s="12" t="s">
        <v>116</v>
      </c>
      <c r="CK181" s="12"/>
      <c r="CL181" s="12" t="s">
        <v>117</v>
      </c>
      <c r="CM181" s="12" t="e">
        <v>#N/A</v>
      </c>
    </row>
    <row r="182" spans="1:91" ht="15" hidden="1">
      <c r="A182" s="37" t="str">
        <f t="shared" si="32"/>
        <v/>
      </c>
      <c r="B182" s="38">
        <v>0</v>
      </c>
      <c r="C182" s="38"/>
      <c r="D182" s="59" t="str">
        <f t="shared" si="28"/>
        <v/>
      </c>
      <c r="E182" s="64"/>
      <c r="F182" s="41"/>
      <c r="G182" s="65"/>
      <c r="H182" s="52"/>
      <c r="I182" s="45"/>
      <c r="J182" s="56"/>
      <c r="K182" s="56"/>
      <c r="L182" s="56"/>
      <c r="M182" s="56"/>
      <c r="N182" s="56"/>
      <c r="O182" s="56"/>
      <c r="P182" s="56"/>
      <c r="Q182" s="56"/>
      <c r="R182" s="56"/>
      <c r="S182" s="55"/>
      <c r="T182" s="56"/>
      <c r="U182" s="56"/>
      <c r="V182" s="55"/>
      <c r="W182" s="55"/>
      <c r="X182" s="55"/>
      <c r="Y182" s="55"/>
      <c r="Z182" s="55"/>
      <c r="AA182" s="55"/>
      <c r="AB182" s="55"/>
      <c r="AC182" s="55"/>
      <c r="AD182" s="46" t="s">
        <v>106</v>
      </c>
      <c r="AE182" s="46" t="s">
        <v>106</v>
      </c>
      <c r="AF182" s="46"/>
      <c r="AG182" s="46" t="s">
        <v>106</v>
      </c>
      <c r="AH182" s="46" t="s">
        <v>106</v>
      </c>
      <c r="AI182" s="46" t="s">
        <v>106</v>
      </c>
      <c r="AJ182" s="46" t="s">
        <v>106</v>
      </c>
      <c r="AK182" s="47" t="s">
        <v>106</v>
      </c>
      <c r="AL182" s="47" t="s">
        <v>106</v>
      </c>
      <c r="AM182" s="47" t="s">
        <v>106</v>
      </c>
      <c r="AN182" s="47" t="s">
        <v>106</v>
      </c>
      <c r="AO182" s="47" t="s">
        <v>106</v>
      </c>
      <c r="AP182" s="47" t="s">
        <v>106</v>
      </c>
      <c r="AQ182" s="47" t="s">
        <v>106</v>
      </c>
      <c r="AR182" s="47" t="s">
        <v>106</v>
      </c>
      <c r="AS182" s="47" t="s">
        <v>106</v>
      </c>
      <c r="AT182" s="47" t="s">
        <v>106</v>
      </c>
      <c r="BG182" s="48" t="str">
        <f t="shared" si="29"/>
        <v/>
      </c>
      <c r="BH182" s="48" t="str">
        <f t="shared" si="30"/>
        <v/>
      </c>
      <c r="BI182" s="49" t="s">
        <v>106</v>
      </c>
      <c r="BJ182" s="50"/>
      <c r="BK182" s="50"/>
      <c r="BM182" s="48" t="str">
        <f t="shared" si="31"/>
        <v/>
      </c>
      <c r="BR182" t="str">
        <f t="shared" si="27"/>
        <v>R1CCOMMUNITY PAEDIATRICS - WEST</v>
      </c>
      <c r="BS182" s="11" t="s">
        <v>757</v>
      </c>
      <c r="BT182" s="11" t="s">
        <v>758</v>
      </c>
      <c r="BU182" s="11" t="s">
        <v>757</v>
      </c>
      <c r="BV182" s="11" t="s">
        <v>758</v>
      </c>
      <c r="BW182" s="11" t="s">
        <v>721</v>
      </c>
      <c r="BX182" s="11"/>
      <c r="BZ182" t="s">
        <v>759</v>
      </c>
      <c r="CA182" s="13" t="s">
        <v>760</v>
      </c>
      <c r="CB182" s="12">
        <v>0</v>
      </c>
      <c r="CC182" s="12"/>
      <c r="CD182" s="12" t="s">
        <v>112</v>
      </c>
      <c r="CE182" s="12" t="e">
        <v>#N/A</v>
      </c>
      <c r="CF182" s="12" t="s">
        <v>113</v>
      </c>
      <c r="CG182" s="12" t="e">
        <v>#N/A</v>
      </c>
      <c r="CH182" s="12" t="s">
        <v>114</v>
      </c>
      <c r="CI182" s="12" t="s">
        <v>115</v>
      </c>
      <c r="CJ182" s="12" t="s">
        <v>116</v>
      </c>
      <c r="CK182" s="12"/>
      <c r="CL182" s="12" t="s">
        <v>117</v>
      </c>
      <c r="CM182" s="12" t="e">
        <v>#N/A</v>
      </c>
    </row>
    <row r="183" spans="1:91" ht="15" hidden="1">
      <c r="A183" s="37" t="str">
        <f t="shared" si="32"/>
        <v/>
      </c>
      <c r="B183" s="38">
        <v>0</v>
      </c>
      <c r="C183" s="38"/>
      <c r="D183" s="59" t="str">
        <f t="shared" si="28"/>
        <v/>
      </c>
      <c r="E183" s="64"/>
      <c r="F183" s="41"/>
      <c r="G183" s="65"/>
      <c r="H183" s="52"/>
      <c r="I183" s="45"/>
      <c r="J183" s="56"/>
      <c r="K183" s="56"/>
      <c r="L183" s="56"/>
      <c r="M183" s="56"/>
      <c r="N183" s="56"/>
      <c r="O183" s="56"/>
      <c r="P183" s="56"/>
      <c r="Q183" s="56"/>
      <c r="R183" s="56"/>
      <c r="S183" s="55"/>
      <c r="T183" s="56"/>
      <c r="U183" s="56"/>
      <c r="V183" s="55"/>
      <c r="W183" s="55"/>
      <c r="X183" s="55"/>
      <c r="Y183" s="55"/>
      <c r="Z183" s="55"/>
      <c r="AA183" s="55"/>
      <c r="AB183" s="55"/>
      <c r="AC183" s="55"/>
      <c r="AD183" s="46" t="s">
        <v>106</v>
      </c>
      <c r="AE183" s="46" t="s">
        <v>106</v>
      </c>
      <c r="AF183" s="46"/>
      <c r="AG183" s="46" t="s">
        <v>106</v>
      </c>
      <c r="AH183" s="46" t="s">
        <v>106</v>
      </c>
      <c r="AI183" s="46" t="s">
        <v>106</v>
      </c>
      <c r="AJ183" s="46" t="s">
        <v>106</v>
      </c>
      <c r="AK183" s="47" t="s">
        <v>106</v>
      </c>
      <c r="AL183" s="47" t="s">
        <v>106</v>
      </c>
      <c r="AM183" s="47" t="s">
        <v>106</v>
      </c>
      <c r="AN183" s="47" t="s">
        <v>106</v>
      </c>
      <c r="AO183" s="47" t="s">
        <v>106</v>
      </c>
      <c r="AP183" s="47" t="s">
        <v>106</v>
      </c>
      <c r="AQ183" s="47" t="s">
        <v>106</v>
      </c>
      <c r="AR183" s="47" t="s">
        <v>106</v>
      </c>
      <c r="AS183" s="47" t="s">
        <v>106</v>
      </c>
      <c r="AT183" s="47" t="s">
        <v>106</v>
      </c>
      <c r="BG183" s="48" t="str">
        <f t="shared" si="29"/>
        <v/>
      </c>
      <c r="BH183" s="48" t="str">
        <f t="shared" si="30"/>
        <v/>
      </c>
      <c r="BI183" s="49" t="s">
        <v>106</v>
      </c>
      <c r="BJ183" s="50"/>
      <c r="BK183" s="50"/>
      <c r="BM183" s="48" t="str">
        <f t="shared" si="31"/>
        <v/>
      </c>
      <c r="BR183" t="str">
        <f t="shared" si="27"/>
        <v>R1CCOMMUNITY PAEDS N.FOREST</v>
      </c>
      <c r="BS183" s="11" t="s">
        <v>761</v>
      </c>
      <c r="BT183" s="11" t="s">
        <v>762</v>
      </c>
      <c r="BU183" s="11" t="s">
        <v>761</v>
      </c>
      <c r="BV183" s="11" t="s">
        <v>762</v>
      </c>
      <c r="BW183" s="11" t="s">
        <v>721</v>
      </c>
      <c r="BX183" s="11"/>
      <c r="BZ183" t="s">
        <v>763</v>
      </c>
      <c r="CA183" s="13" t="s">
        <v>764</v>
      </c>
      <c r="CB183" s="12">
        <v>0</v>
      </c>
      <c r="CC183" s="12"/>
      <c r="CD183" s="12" t="s">
        <v>112</v>
      </c>
      <c r="CE183" s="12" t="e">
        <v>#N/A</v>
      </c>
      <c r="CF183" s="12" t="s">
        <v>113</v>
      </c>
      <c r="CG183" s="12" t="e">
        <v>#N/A</v>
      </c>
      <c r="CH183" s="12" t="s">
        <v>114</v>
      </c>
      <c r="CI183" s="12" t="s">
        <v>115</v>
      </c>
      <c r="CJ183" s="12" t="s">
        <v>116</v>
      </c>
      <c r="CK183" s="12"/>
      <c r="CL183" s="12" t="s">
        <v>117</v>
      </c>
      <c r="CM183" s="12" t="e">
        <v>#N/A</v>
      </c>
    </row>
    <row r="184" spans="1:91" ht="15" hidden="1">
      <c r="A184" s="37" t="str">
        <f t="shared" si="32"/>
        <v/>
      </c>
      <c r="B184" s="38">
        <v>0</v>
      </c>
      <c r="C184" s="38"/>
      <c r="D184" s="59" t="str">
        <f t="shared" si="28"/>
        <v/>
      </c>
      <c r="E184" s="64"/>
      <c r="F184" s="41"/>
      <c r="G184" s="65"/>
      <c r="H184" s="52"/>
      <c r="I184" s="45"/>
      <c r="J184" s="56"/>
      <c r="K184" s="56"/>
      <c r="L184" s="56"/>
      <c r="M184" s="56"/>
      <c r="N184" s="56"/>
      <c r="O184" s="56"/>
      <c r="P184" s="56"/>
      <c r="Q184" s="56"/>
      <c r="R184" s="56"/>
      <c r="S184" s="55"/>
      <c r="T184" s="56"/>
      <c r="U184" s="56"/>
      <c r="V184" s="55"/>
      <c r="W184" s="55"/>
      <c r="X184" s="55"/>
      <c r="Y184" s="55"/>
      <c r="Z184" s="55"/>
      <c r="AA184" s="55"/>
      <c r="AB184" s="55"/>
      <c r="AC184" s="55"/>
      <c r="AD184" s="46" t="s">
        <v>106</v>
      </c>
      <c r="AE184" s="46" t="s">
        <v>106</v>
      </c>
      <c r="AF184" s="46"/>
      <c r="AG184" s="46" t="s">
        <v>106</v>
      </c>
      <c r="AH184" s="46" t="s">
        <v>106</v>
      </c>
      <c r="AI184" s="46" t="s">
        <v>106</v>
      </c>
      <c r="AJ184" s="46" t="s">
        <v>106</v>
      </c>
      <c r="AK184" s="47" t="s">
        <v>106</v>
      </c>
      <c r="AL184" s="47" t="s">
        <v>106</v>
      </c>
      <c r="AM184" s="47" t="s">
        <v>106</v>
      </c>
      <c r="AN184" s="47" t="s">
        <v>106</v>
      </c>
      <c r="AO184" s="47" t="s">
        <v>106</v>
      </c>
      <c r="AP184" s="47" t="s">
        <v>106</v>
      </c>
      <c r="AQ184" s="47" t="s">
        <v>106</v>
      </c>
      <c r="AR184" s="47" t="s">
        <v>106</v>
      </c>
      <c r="AS184" s="47" t="s">
        <v>106</v>
      </c>
      <c r="AT184" s="47" t="s">
        <v>106</v>
      </c>
      <c r="BG184" s="48" t="str">
        <f t="shared" si="29"/>
        <v/>
      </c>
      <c r="BH184" s="48" t="str">
        <f t="shared" si="30"/>
        <v/>
      </c>
      <c r="BI184" s="49" t="s">
        <v>106</v>
      </c>
      <c r="BJ184" s="50"/>
      <c r="BK184" s="50"/>
      <c r="BM184" s="48" t="str">
        <f t="shared" si="31"/>
        <v/>
      </c>
      <c r="BR184" t="str">
        <f t="shared" si="27"/>
        <v>R1CCROWN HEIGHTS</v>
      </c>
      <c r="BS184" s="11" t="s">
        <v>765</v>
      </c>
      <c r="BT184" s="11" t="s">
        <v>766</v>
      </c>
      <c r="BU184" s="11" t="s">
        <v>765</v>
      </c>
      <c r="BV184" s="11" t="s">
        <v>766</v>
      </c>
      <c r="BW184" s="11" t="s">
        <v>721</v>
      </c>
      <c r="BX184" s="11"/>
      <c r="BZ184" t="s">
        <v>763</v>
      </c>
      <c r="CA184" s="13" t="s">
        <v>767</v>
      </c>
      <c r="CB184" s="12">
        <v>0</v>
      </c>
      <c r="CC184" s="12"/>
      <c r="CD184" s="12" t="s">
        <v>112</v>
      </c>
      <c r="CE184" s="12" t="e">
        <v>#N/A</v>
      </c>
      <c r="CF184" s="12" t="s">
        <v>113</v>
      </c>
      <c r="CG184" s="12" t="e">
        <v>#N/A</v>
      </c>
      <c r="CH184" s="12" t="s">
        <v>114</v>
      </c>
      <c r="CI184" s="12" t="s">
        <v>115</v>
      </c>
      <c r="CJ184" s="12" t="s">
        <v>116</v>
      </c>
      <c r="CK184" s="12"/>
      <c r="CL184" s="12" t="s">
        <v>117</v>
      </c>
      <c r="CM184" s="12" t="e">
        <v>#N/A</v>
      </c>
    </row>
    <row r="185" spans="1:91" ht="14.25" hidden="1" customHeight="1">
      <c r="A185" s="37" t="str">
        <f t="shared" si="32"/>
        <v/>
      </c>
      <c r="B185" s="38">
        <v>0</v>
      </c>
      <c r="C185" s="38"/>
      <c r="D185" s="59" t="str">
        <f t="shared" si="28"/>
        <v/>
      </c>
      <c r="E185" s="64"/>
      <c r="F185" s="41"/>
      <c r="G185" s="65"/>
      <c r="H185" s="52"/>
      <c r="I185" s="45"/>
      <c r="J185" s="56"/>
      <c r="K185" s="56"/>
      <c r="L185" s="56"/>
      <c r="M185" s="56"/>
      <c r="N185" s="56"/>
      <c r="O185" s="56"/>
      <c r="P185" s="56"/>
      <c r="Q185" s="56"/>
      <c r="R185" s="56"/>
      <c r="S185" s="55"/>
      <c r="T185" s="56"/>
      <c r="U185" s="56"/>
      <c r="V185" s="55"/>
      <c r="W185" s="55"/>
      <c r="X185" s="55"/>
      <c r="Y185" s="55"/>
      <c r="Z185" s="55"/>
      <c r="AA185" s="55"/>
      <c r="AB185" s="55"/>
      <c r="AC185" s="55"/>
      <c r="AD185" s="46" t="s">
        <v>106</v>
      </c>
      <c r="AE185" s="46" t="s">
        <v>106</v>
      </c>
      <c r="AF185" s="46"/>
      <c r="AG185" s="46" t="s">
        <v>106</v>
      </c>
      <c r="AH185" s="46" t="s">
        <v>106</v>
      </c>
      <c r="AI185" s="46" t="s">
        <v>106</v>
      </c>
      <c r="AJ185" s="46" t="s">
        <v>106</v>
      </c>
      <c r="AK185" s="47" t="s">
        <v>106</v>
      </c>
      <c r="AL185" s="47" t="s">
        <v>106</v>
      </c>
      <c r="AM185" s="47" t="s">
        <v>106</v>
      </c>
      <c r="AN185" s="47" t="s">
        <v>106</v>
      </c>
      <c r="AO185" s="47" t="s">
        <v>106</v>
      </c>
      <c r="AP185" s="47" t="s">
        <v>106</v>
      </c>
      <c r="AQ185" s="47" t="s">
        <v>106</v>
      </c>
      <c r="AR185" s="47" t="s">
        <v>106</v>
      </c>
      <c r="AS185" s="47" t="s">
        <v>106</v>
      </c>
      <c r="AT185" s="47" t="s">
        <v>106</v>
      </c>
      <c r="BG185" s="48" t="str">
        <f t="shared" si="29"/>
        <v/>
      </c>
      <c r="BH185" s="48" t="str">
        <f t="shared" si="30"/>
        <v/>
      </c>
      <c r="BI185" s="49" t="s">
        <v>106</v>
      </c>
      <c r="BJ185" s="50"/>
      <c r="BK185" s="50"/>
      <c r="BM185" s="48" t="str">
        <f t="shared" si="31"/>
        <v/>
      </c>
      <c r="BR185" t="str">
        <f t="shared" si="27"/>
        <v>R1CEASTLEIGH DAS</v>
      </c>
      <c r="BS185" s="11" t="s">
        <v>768</v>
      </c>
      <c r="BT185" s="11" t="s">
        <v>769</v>
      </c>
      <c r="BU185" s="11" t="s">
        <v>768</v>
      </c>
      <c r="BV185" s="11" t="s">
        <v>769</v>
      </c>
      <c r="BW185" s="11" t="s">
        <v>721</v>
      </c>
      <c r="BX185" s="11"/>
      <c r="BZ185" t="s">
        <v>763</v>
      </c>
      <c r="CA185" s="13" t="s">
        <v>770</v>
      </c>
      <c r="CB185" s="12">
        <v>0</v>
      </c>
      <c r="CC185" s="12"/>
      <c r="CD185" s="12" t="s">
        <v>112</v>
      </c>
      <c r="CE185" s="12" t="e">
        <v>#N/A</v>
      </c>
      <c r="CF185" s="12" t="s">
        <v>113</v>
      </c>
      <c r="CG185" s="12" t="e">
        <v>#N/A</v>
      </c>
      <c r="CH185" s="12" t="s">
        <v>114</v>
      </c>
      <c r="CI185" s="12" t="s">
        <v>115</v>
      </c>
      <c r="CJ185" s="12" t="s">
        <v>116</v>
      </c>
      <c r="CK185" s="12"/>
      <c r="CL185" s="12" t="s">
        <v>117</v>
      </c>
      <c r="CM185" s="12" t="e">
        <v>#N/A</v>
      </c>
    </row>
    <row r="186" spans="1:91" ht="15" hidden="1">
      <c r="A186" s="37" t="str">
        <f t="shared" si="32"/>
        <v/>
      </c>
      <c r="B186" s="38">
        <v>0</v>
      </c>
      <c r="C186" s="38"/>
      <c r="D186" s="59" t="str">
        <f t="shared" si="28"/>
        <v/>
      </c>
      <c r="E186" s="64"/>
      <c r="F186" s="41"/>
      <c r="G186" s="65"/>
      <c r="H186" s="52"/>
      <c r="I186" s="45"/>
      <c r="J186" s="56"/>
      <c r="K186" s="56"/>
      <c r="L186" s="56"/>
      <c r="M186" s="56"/>
      <c r="N186" s="56"/>
      <c r="O186" s="56"/>
      <c r="P186" s="56"/>
      <c r="Q186" s="56"/>
      <c r="R186" s="56"/>
      <c r="S186" s="55"/>
      <c r="T186" s="56"/>
      <c r="U186" s="56"/>
      <c r="V186" s="55"/>
      <c r="W186" s="55"/>
      <c r="X186" s="55"/>
      <c r="Y186" s="55"/>
      <c r="Z186" s="55"/>
      <c r="AA186" s="55"/>
      <c r="AB186" s="55"/>
      <c r="AC186" s="55"/>
      <c r="AD186" s="46" t="s">
        <v>106</v>
      </c>
      <c r="AE186" s="46" t="s">
        <v>106</v>
      </c>
      <c r="AF186" s="46"/>
      <c r="AG186" s="46" t="s">
        <v>106</v>
      </c>
      <c r="AH186" s="46" t="s">
        <v>106</v>
      </c>
      <c r="AI186" s="46" t="s">
        <v>106</v>
      </c>
      <c r="AJ186" s="46" t="s">
        <v>106</v>
      </c>
      <c r="AK186" s="47" t="s">
        <v>106</v>
      </c>
      <c r="AL186" s="47" t="s">
        <v>106</v>
      </c>
      <c r="AM186" s="47" t="s">
        <v>106</v>
      </c>
      <c r="AN186" s="47" t="s">
        <v>106</v>
      </c>
      <c r="AO186" s="47" t="s">
        <v>106</v>
      </c>
      <c r="AP186" s="47" t="s">
        <v>106</v>
      </c>
      <c r="AQ186" s="47" t="s">
        <v>106</v>
      </c>
      <c r="AR186" s="47" t="s">
        <v>106</v>
      </c>
      <c r="AS186" s="47" t="s">
        <v>106</v>
      </c>
      <c r="AT186" s="47" t="s">
        <v>106</v>
      </c>
      <c r="BG186" s="48" t="str">
        <f t="shared" si="29"/>
        <v/>
      </c>
      <c r="BH186" s="48" t="str">
        <f t="shared" si="30"/>
        <v/>
      </c>
      <c r="BI186" s="49" t="s">
        <v>106</v>
      </c>
      <c r="BJ186" s="50"/>
      <c r="BK186" s="50"/>
      <c r="BM186" s="48" t="str">
        <f t="shared" si="31"/>
        <v/>
      </c>
      <c r="BR186" t="str">
        <f t="shared" si="27"/>
        <v>R1CELMLEIGH HOSPITAL</v>
      </c>
      <c r="BS186" s="11" t="s">
        <v>771</v>
      </c>
      <c r="BT186" s="11" t="s">
        <v>772</v>
      </c>
      <c r="BU186" s="11" t="s">
        <v>771</v>
      </c>
      <c r="BV186" s="11" t="s">
        <v>772</v>
      </c>
      <c r="BW186" s="11" t="s">
        <v>721</v>
      </c>
      <c r="BX186" s="11"/>
      <c r="BZ186" t="s">
        <v>763</v>
      </c>
      <c r="CA186" s="13" t="s">
        <v>773</v>
      </c>
      <c r="CB186" s="12">
        <v>0</v>
      </c>
      <c r="CC186" s="12"/>
      <c r="CD186" s="12" t="s">
        <v>112</v>
      </c>
      <c r="CE186" s="12" t="e">
        <v>#N/A</v>
      </c>
      <c r="CF186" s="12" t="s">
        <v>113</v>
      </c>
      <c r="CG186" s="12" t="e">
        <v>#N/A</v>
      </c>
      <c r="CH186" s="12" t="s">
        <v>114</v>
      </c>
      <c r="CI186" s="12" t="s">
        <v>115</v>
      </c>
      <c r="CJ186" s="12" t="s">
        <v>116</v>
      </c>
      <c r="CK186" s="12"/>
      <c r="CL186" s="12" t="s">
        <v>117</v>
      </c>
      <c r="CM186" s="12" t="e">
        <v>#N/A</v>
      </c>
    </row>
    <row r="187" spans="1:91" ht="15" hidden="1">
      <c r="A187" s="37" t="str">
        <f t="shared" si="32"/>
        <v/>
      </c>
      <c r="B187" s="38">
        <v>0</v>
      </c>
      <c r="C187" s="38"/>
      <c r="D187" s="59" t="str">
        <f t="shared" si="28"/>
        <v/>
      </c>
      <c r="E187" s="64"/>
      <c r="F187" s="41"/>
      <c r="G187" s="65"/>
      <c r="H187" s="52"/>
      <c r="I187" s="45"/>
      <c r="J187" s="56"/>
      <c r="K187" s="56"/>
      <c r="L187" s="56"/>
      <c r="M187" s="56"/>
      <c r="N187" s="56"/>
      <c r="O187" s="56"/>
      <c r="P187" s="56"/>
      <c r="Q187" s="56"/>
      <c r="R187" s="56"/>
      <c r="S187" s="55"/>
      <c r="T187" s="56"/>
      <c r="U187" s="56"/>
      <c r="V187" s="55"/>
      <c r="W187" s="55"/>
      <c r="X187" s="55"/>
      <c r="Y187" s="55"/>
      <c r="Z187" s="55"/>
      <c r="AA187" s="55"/>
      <c r="AB187" s="55"/>
      <c r="AC187" s="55"/>
      <c r="AD187" s="46" t="s">
        <v>106</v>
      </c>
      <c r="AE187" s="46" t="s">
        <v>106</v>
      </c>
      <c r="AF187" s="46"/>
      <c r="AG187" s="46" t="s">
        <v>106</v>
      </c>
      <c r="AH187" s="46" t="s">
        <v>106</v>
      </c>
      <c r="AI187" s="46" t="s">
        <v>106</v>
      </c>
      <c r="AJ187" s="46" t="s">
        <v>106</v>
      </c>
      <c r="AK187" s="47" t="s">
        <v>106</v>
      </c>
      <c r="AL187" s="47" t="s">
        <v>106</v>
      </c>
      <c r="AM187" s="47" t="s">
        <v>106</v>
      </c>
      <c r="AN187" s="47" t="s">
        <v>106</v>
      </c>
      <c r="AO187" s="47" t="s">
        <v>106</v>
      </c>
      <c r="AP187" s="47" t="s">
        <v>106</v>
      </c>
      <c r="AQ187" s="47" t="s">
        <v>106</v>
      </c>
      <c r="AR187" s="47" t="s">
        <v>106</v>
      </c>
      <c r="AS187" s="47" t="s">
        <v>106</v>
      </c>
      <c r="AT187" s="47" t="s">
        <v>106</v>
      </c>
      <c r="BG187" s="48" t="str">
        <f t="shared" si="29"/>
        <v/>
      </c>
      <c r="BH187" s="48" t="str">
        <f t="shared" si="30"/>
        <v/>
      </c>
      <c r="BI187" s="49" t="s">
        <v>106</v>
      </c>
      <c r="BJ187" s="50"/>
      <c r="BK187" s="50"/>
      <c r="BM187" s="48" t="str">
        <f t="shared" si="31"/>
        <v/>
      </c>
      <c r="BR187" t="str">
        <f t="shared" si="27"/>
        <v>R1CFANSHAWE WARD</v>
      </c>
      <c r="BS187" s="11" t="s">
        <v>774</v>
      </c>
      <c r="BT187" s="11" t="s">
        <v>775</v>
      </c>
      <c r="BU187" s="11" t="s">
        <v>774</v>
      </c>
      <c r="BV187" s="11" t="s">
        <v>775</v>
      </c>
      <c r="BW187" s="11" t="s">
        <v>721</v>
      </c>
      <c r="BX187" s="11"/>
      <c r="BZ187" t="s">
        <v>763</v>
      </c>
      <c r="CA187" s="13" t="s">
        <v>776</v>
      </c>
      <c r="CB187" s="12">
        <v>0</v>
      </c>
      <c r="CC187" s="12"/>
      <c r="CD187" s="12" t="s">
        <v>112</v>
      </c>
      <c r="CE187" s="12" t="e">
        <v>#N/A</v>
      </c>
      <c r="CF187" s="12" t="s">
        <v>113</v>
      </c>
      <c r="CG187" s="12" t="e">
        <v>#N/A</v>
      </c>
      <c r="CH187" s="12" t="s">
        <v>114</v>
      </c>
      <c r="CI187" s="12" t="s">
        <v>115</v>
      </c>
      <c r="CJ187" s="12" t="s">
        <v>116</v>
      </c>
      <c r="CK187" s="12"/>
      <c r="CL187" s="12" t="s">
        <v>117</v>
      </c>
      <c r="CM187" s="12" t="e">
        <v>#N/A</v>
      </c>
    </row>
    <row r="188" spans="1:91" ht="15" hidden="1">
      <c r="A188" s="37" t="str">
        <f t="shared" si="32"/>
        <v/>
      </c>
      <c r="B188" s="38">
        <v>0</v>
      </c>
      <c r="C188" s="38"/>
      <c r="D188" s="59" t="str">
        <f t="shared" si="28"/>
        <v/>
      </c>
      <c r="E188" s="64"/>
      <c r="F188" s="41"/>
      <c r="G188" s="65"/>
      <c r="H188" s="52"/>
      <c r="I188" s="45"/>
      <c r="J188" s="56"/>
      <c r="K188" s="56"/>
      <c r="L188" s="56"/>
      <c r="M188" s="56"/>
      <c r="N188" s="56"/>
      <c r="O188" s="56"/>
      <c r="P188" s="56"/>
      <c r="Q188" s="56"/>
      <c r="R188" s="56"/>
      <c r="S188" s="55"/>
      <c r="T188" s="56"/>
      <c r="U188" s="56"/>
      <c r="V188" s="55"/>
      <c r="W188" s="55"/>
      <c r="X188" s="55"/>
      <c r="Y188" s="55"/>
      <c r="Z188" s="55"/>
      <c r="AA188" s="55"/>
      <c r="AB188" s="55"/>
      <c r="AC188" s="55"/>
      <c r="AD188" s="46" t="s">
        <v>106</v>
      </c>
      <c r="AE188" s="46" t="s">
        <v>106</v>
      </c>
      <c r="AF188" s="46"/>
      <c r="AG188" s="46" t="s">
        <v>106</v>
      </c>
      <c r="AH188" s="46" t="s">
        <v>106</v>
      </c>
      <c r="AI188" s="46" t="s">
        <v>106</v>
      </c>
      <c r="AJ188" s="46" t="s">
        <v>106</v>
      </c>
      <c r="AK188" s="47" t="s">
        <v>106</v>
      </c>
      <c r="AL188" s="47" t="s">
        <v>106</v>
      </c>
      <c r="AM188" s="47" t="s">
        <v>106</v>
      </c>
      <c r="AN188" s="47" t="s">
        <v>106</v>
      </c>
      <c r="AO188" s="47" t="s">
        <v>106</v>
      </c>
      <c r="AP188" s="47" t="s">
        <v>106</v>
      </c>
      <c r="AQ188" s="47" t="s">
        <v>106</v>
      </c>
      <c r="AR188" s="47" t="s">
        <v>106</v>
      </c>
      <c r="AS188" s="47" t="s">
        <v>106</v>
      </c>
      <c r="AT188" s="47" t="s">
        <v>106</v>
      </c>
      <c r="BG188" s="48" t="str">
        <f t="shared" si="29"/>
        <v/>
      </c>
      <c r="BH188" s="48" t="str">
        <f t="shared" si="30"/>
        <v/>
      </c>
      <c r="BI188" s="49" t="s">
        <v>106</v>
      </c>
      <c r="BJ188" s="50"/>
      <c r="BK188" s="50"/>
      <c r="BM188" s="48" t="str">
        <f t="shared" si="31"/>
        <v/>
      </c>
      <c r="BR188" t="str">
        <f t="shared" si="27"/>
        <v>R1CFAREHAM COMMUNITY HOSPITAL</v>
      </c>
      <c r="BS188" s="11" t="s">
        <v>777</v>
      </c>
      <c r="BT188" s="11" t="s">
        <v>778</v>
      </c>
      <c r="BU188" s="11" t="s">
        <v>777</v>
      </c>
      <c r="BV188" s="11" t="s">
        <v>778</v>
      </c>
      <c r="BW188" s="11" t="s">
        <v>721</v>
      </c>
      <c r="BX188" s="11"/>
      <c r="BZ188" t="s">
        <v>763</v>
      </c>
      <c r="CA188" s="13" t="s">
        <v>779</v>
      </c>
      <c r="CB188" s="12">
        <v>0</v>
      </c>
      <c r="CC188" s="12"/>
      <c r="CD188" s="12" t="s">
        <v>112</v>
      </c>
      <c r="CE188" s="12" t="e">
        <v>#N/A</v>
      </c>
      <c r="CF188" s="12" t="s">
        <v>113</v>
      </c>
      <c r="CG188" s="12" t="e">
        <v>#N/A</v>
      </c>
      <c r="CH188" s="12" t="s">
        <v>114</v>
      </c>
      <c r="CI188" s="12" t="s">
        <v>115</v>
      </c>
      <c r="CJ188" s="12" t="s">
        <v>116</v>
      </c>
      <c r="CK188" s="12"/>
      <c r="CL188" s="12" t="s">
        <v>117</v>
      </c>
      <c r="CM188" s="12" t="e">
        <v>#N/A</v>
      </c>
    </row>
    <row r="189" spans="1:91" ht="15" hidden="1">
      <c r="A189" s="37" t="str">
        <f t="shared" si="32"/>
        <v/>
      </c>
      <c r="B189" s="38">
        <v>0</v>
      </c>
      <c r="C189" s="38"/>
      <c r="D189" s="59" t="str">
        <f t="shared" si="28"/>
        <v/>
      </c>
      <c r="E189" s="64"/>
      <c r="F189" s="41"/>
      <c r="G189" s="65"/>
      <c r="H189" s="52"/>
      <c r="I189" s="45"/>
      <c r="J189" s="56"/>
      <c r="K189" s="56"/>
      <c r="L189" s="56"/>
      <c r="M189" s="56"/>
      <c r="N189" s="56"/>
      <c r="O189" s="56"/>
      <c r="P189" s="56"/>
      <c r="Q189" s="56"/>
      <c r="R189" s="56"/>
      <c r="S189" s="55"/>
      <c r="T189" s="56"/>
      <c r="U189" s="56"/>
      <c r="V189" s="55"/>
      <c r="W189" s="55"/>
      <c r="X189" s="55"/>
      <c r="Y189" s="55"/>
      <c r="Z189" s="55"/>
      <c r="AA189" s="55"/>
      <c r="AB189" s="55"/>
      <c r="AC189" s="55"/>
      <c r="AD189" s="46" t="s">
        <v>106</v>
      </c>
      <c r="AE189" s="46" t="s">
        <v>106</v>
      </c>
      <c r="AF189" s="46"/>
      <c r="AG189" s="46" t="s">
        <v>106</v>
      </c>
      <c r="AH189" s="46" t="s">
        <v>106</v>
      </c>
      <c r="AI189" s="46" t="s">
        <v>106</v>
      </c>
      <c r="AJ189" s="46" t="s">
        <v>106</v>
      </c>
      <c r="AK189" s="47" t="s">
        <v>106</v>
      </c>
      <c r="AL189" s="47" t="s">
        <v>106</v>
      </c>
      <c r="AM189" s="47" t="s">
        <v>106</v>
      </c>
      <c r="AN189" s="47" t="s">
        <v>106</v>
      </c>
      <c r="AO189" s="47" t="s">
        <v>106</v>
      </c>
      <c r="AP189" s="47" t="s">
        <v>106</v>
      </c>
      <c r="AQ189" s="47" t="s">
        <v>106</v>
      </c>
      <c r="AR189" s="47" t="s">
        <v>106</v>
      </c>
      <c r="AS189" s="47" t="s">
        <v>106</v>
      </c>
      <c r="AT189" s="47" t="s">
        <v>106</v>
      </c>
      <c r="BG189" s="48" t="str">
        <f t="shared" si="29"/>
        <v/>
      </c>
      <c r="BH189" s="48" t="str">
        <f t="shared" si="30"/>
        <v/>
      </c>
      <c r="BI189" s="49" t="s">
        <v>106</v>
      </c>
      <c r="BJ189" s="50"/>
      <c r="BK189" s="50"/>
      <c r="BM189" s="48" t="str">
        <f t="shared" si="31"/>
        <v/>
      </c>
      <c r="BR189" t="str">
        <f t="shared" si="27"/>
        <v>R1CFAREHAM REACH UNIT</v>
      </c>
      <c r="BS189" s="11" t="s">
        <v>780</v>
      </c>
      <c r="BT189" s="11" t="s">
        <v>781</v>
      </c>
      <c r="BU189" s="11" t="s">
        <v>780</v>
      </c>
      <c r="BV189" s="11" t="s">
        <v>781</v>
      </c>
      <c r="BW189" s="11" t="s">
        <v>721</v>
      </c>
      <c r="BX189" s="11"/>
      <c r="BZ189" t="s">
        <v>763</v>
      </c>
      <c r="CA189" s="13" t="s">
        <v>782</v>
      </c>
      <c r="CB189" s="12">
        <v>0</v>
      </c>
      <c r="CC189" s="12"/>
      <c r="CD189" s="12" t="s">
        <v>112</v>
      </c>
      <c r="CE189" s="12" t="e">
        <v>#N/A</v>
      </c>
      <c r="CF189" s="12" t="s">
        <v>113</v>
      </c>
      <c r="CG189" s="12" t="e">
        <v>#N/A</v>
      </c>
      <c r="CH189" s="12" t="s">
        <v>114</v>
      </c>
      <c r="CI189" s="12" t="s">
        <v>115</v>
      </c>
      <c r="CJ189" s="12" t="s">
        <v>116</v>
      </c>
      <c r="CK189" s="12"/>
      <c r="CL189" s="12" t="s">
        <v>117</v>
      </c>
      <c r="CM189" s="12" t="e">
        <v>#N/A</v>
      </c>
    </row>
    <row r="190" spans="1:91" ht="15" hidden="1">
      <c r="A190" s="37" t="str">
        <f t="shared" si="32"/>
        <v/>
      </c>
      <c r="B190" s="38">
        <v>0</v>
      </c>
      <c r="C190" s="38"/>
      <c r="D190" s="59" t="str">
        <f t="shared" si="28"/>
        <v/>
      </c>
      <c r="E190" s="64"/>
      <c r="F190" s="41"/>
      <c r="G190" s="65"/>
      <c r="H190" s="52"/>
      <c r="I190" s="45"/>
      <c r="J190" s="56"/>
      <c r="K190" s="56"/>
      <c r="L190" s="56"/>
      <c r="M190" s="56"/>
      <c r="N190" s="56"/>
      <c r="O190" s="56"/>
      <c r="P190" s="56"/>
      <c r="Q190" s="56"/>
      <c r="R190" s="56"/>
      <c r="S190" s="55"/>
      <c r="T190" s="56"/>
      <c r="U190" s="56"/>
      <c r="V190" s="55"/>
      <c r="W190" s="55"/>
      <c r="X190" s="55"/>
      <c r="Y190" s="55"/>
      <c r="Z190" s="55"/>
      <c r="AA190" s="55"/>
      <c r="AB190" s="55"/>
      <c r="AC190" s="55"/>
      <c r="AD190" s="46" t="s">
        <v>106</v>
      </c>
      <c r="AE190" s="46" t="s">
        <v>106</v>
      </c>
      <c r="AF190" s="46"/>
      <c r="AG190" s="46" t="s">
        <v>106</v>
      </c>
      <c r="AH190" s="46" t="s">
        <v>106</v>
      </c>
      <c r="AI190" s="46" t="s">
        <v>106</v>
      </c>
      <c r="AJ190" s="46" t="s">
        <v>106</v>
      </c>
      <c r="AK190" s="47" t="s">
        <v>106</v>
      </c>
      <c r="AL190" s="47" t="s">
        <v>106</v>
      </c>
      <c r="AM190" s="47" t="s">
        <v>106</v>
      </c>
      <c r="AN190" s="47" t="s">
        <v>106</v>
      </c>
      <c r="AO190" s="47" t="s">
        <v>106</v>
      </c>
      <c r="AP190" s="47" t="s">
        <v>106</v>
      </c>
      <c r="AQ190" s="47" t="s">
        <v>106</v>
      </c>
      <c r="AR190" s="47" t="s">
        <v>106</v>
      </c>
      <c r="AS190" s="47" t="s">
        <v>106</v>
      </c>
      <c r="AT190" s="47" t="s">
        <v>106</v>
      </c>
      <c r="BG190" s="48" t="str">
        <f t="shared" si="29"/>
        <v/>
      </c>
      <c r="BH190" s="48" t="str">
        <f t="shared" si="30"/>
        <v/>
      </c>
      <c r="BI190" s="49" t="s">
        <v>106</v>
      </c>
      <c r="BJ190" s="50"/>
      <c r="BK190" s="50"/>
      <c r="BM190" s="48" t="str">
        <f t="shared" si="31"/>
        <v/>
      </c>
      <c r="BR190" t="str">
        <f t="shared" si="27"/>
        <v>R1CFENWICK HOSPITAL</v>
      </c>
      <c r="BS190" s="11" t="s">
        <v>783</v>
      </c>
      <c r="BT190" s="11" t="s">
        <v>784</v>
      </c>
      <c r="BU190" s="11" t="s">
        <v>783</v>
      </c>
      <c r="BV190" s="11" t="s">
        <v>784</v>
      </c>
      <c r="BW190" s="11" t="s">
        <v>721</v>
      </c>
      <c r="BX190" s="11"/>
      <c r="BZ190" t="s">
        <v>763</v>
      </c>
      <c r="CA190" s="13" t="s">
        <v>785</v>
      </c>
      <c r="CB190" s="12">
        <v>0</v>
      </c>
      <c r="CC190" s="12"/>
      <c r="CD190" s="12" t="s">
        <v>112</v>
      </c>
      <c r="CE190" s="12" t="e">
        <v>#N/A</v>
      </c>
      <c r="CF190" s="12" t="s">
        <v>113</v>
      </c>
      <c r="CG190" s="12" t="e">
        <v>#N/A</v>
      </c>
      <c r="CH190" s="12" t="s">
        <v>114</v>
      </c>
      <c r="CI190" s="12" t="s">
        <v>115</v>
      </c>
      <c r="CJ190" s="12" t="s">
        <v>116</v>
      </c>
      <c r="CK190" s="12"/>
      <c r="CL190" s="12" t="s">
        <v>117</v>
      </c>
      <c r="CM190" s="12" t="e">
        <v>#N/A</v>
      </c>
    </row>
    <row r="191" spans="1:91" ht="15" hidden="1">
      <c r="A191" s="37" t="str">
        <f t="shared" si="32"/>
        <v/>
      </c>
      <c r="B191" s="38">
        <v>0</v>
      </c>
      <c r="C191" s="38"/>
      <c r="D191" s="59" t="str">
        <f t="shared" si="28"/>
        <v/>
      </c>
      <c r="E191" s="64"/>
      <c r="F191" s="41"/>
      <c r="G191" s="65"/>
      <c r="H191" s="52"/>
      <c r="I191" s="45"/>
      <c r="J191" s="56"/>
      <c r="K191" s="56"/>
      <c r="L191" s="56"/>
      <c r="M191" s="56"/>
      <c r="N191" s="56"/>
      <c r="O191" s="56"/>
      <c r="P191" s="56"/>
      <c r="Q191" s="56"/>
      <c r="R191" s="56"/>
      <c r="S191" s="55"/>
      <c r="T191" s="56"/>
      <c r="U191" s="56"/>
      <c r="V191" s="55"/>
      <c r="W191" s="55"/>
      <c r="X191" s="55"/>
      <c r="Y191" s="55"/>
      <c r="Z191" s="55"/>
      <c r="AA191" s="55"/>
      <c r="AB191" s="55"/>
      <c r="AC191" s="55"/>
      <c r="AD191" s="46" t="s">
        <v>106</v>
      </c>
      <c r="AE191" s="46" t="s">
        <v>106</v>
      </c>
      <c r="AF191" s="46"/>
      <c r="AG191" s="46" t="s">
        <v>106</v>
      </c>
      <c r="AH191" s="46" t="s">
        <v>106</v>
      </c>
      <c r="AI191" s="46" t="s">
        <v>106</v>
      </c>
      <c r="AJ191" s="46" t="s">
        <v>106</v>
      </c>
      <c r="AK191" s="47" t="s">
        <v>106</v>
      </c>
      <c r="AL191" s="47" t="s">
        <v>106</v>
      </c>
      <c r="AM191" s="47" t="s">
        <v>106</v>
      </c>
      <c r="AN191" s="47" t="s">
        <v>106</v>
      </c>
      <c r="AO191" s="47" t="s">
        <v>106</v>
      </c>
      <c r="AP191" s="47" t="s">
        <v>106</v>
      </c>
      <c r="AQ191" s="47" t="s">
        <v>106</v>
      </c>
      <c r="AR191" s="47" t="s">
        <v>106</v>
      </c>
      <c r="AS191" s="47" t="s">
        <v>106</v>
      </c>
      <c r="AT191" s="47" t="s">
        <v>106</v>
      </c>
      <c r="BG191" s="48" t="str">
        <f t="shared" si="29"/>
        <v/>
      </c>
      <c r="BH191" s="48" t="str">
        <f t="shared" si="30"/>
        <v/>
      </c>
      <c r="BI191" s="49" t="s">
        <v>106</v>
      </c>
      <c r="BJ191" s="50"/>
      <c r="BK191" s="50"/>
      <c r="BM191" s="48" t="str">
        <f t="shared" si="31"/>
        <v/>
      </c>
      <c r="BR191" t="str">
        <f t="shared" si="27"/>
        <v>R1CFLEET COMMUNITY HOSPITAL</v>
      </c>
      <c r="BS191" s="11" t="s">
        <v>786</v>
      </c>
      <c r="BT191" s="11" t="s">
        <v>787</v>
      </c>
      <c r="BU191" s="11" t="s">
        <v>786</v>
      </c>
      <c r="BV191" s="11" t="s">
        <v>787</v>
      </c>
      <c r="BW191" s="11" t="s">
        <v>721</v>
      </c>
      <c r="BX191" s="11"/>
      <c r="BZ191" t="s">
        <v>763</v>
      </c>
      <c r="CA191" s="13" t="s">
        <v>788</v>
      </c>
      <c r="CB191" s="12">
        <v>0</v>
      </c>
      <c r="CC191" s="12"/>
      <c r="CD191" s="12" t="s">
        <v>112</v>
      </c>
      <c r="CE191" s="12" t="e">
        <v>#N/A</v>
      </c>
      <c r="CF191" s="12" t="s">
        <v>113</v>
      </c>
      <c r="CG191" s="12" t="e">
        <v>#N/A</v>
      </c>
      <c r="CH191" s="12" t="s">
        <v>114</v>
      </c>
      <c r="CI191" s="12" t="s">
        <v>115</v>
      </c>
      <c r="CJ191" s="12" t="s">
        <v>116</v>
      </c>
      <c r="CK191" s="12"/>
      <c r="CL191" s="12" t="s">
        <v>117</v>
      </c>
      <c r="CM191" s="12" t="e">
        <v>#N/A</v>
      </c>
    </row>
    <row r="192" spans="1:91" ht="15" hidden="1">
      <c r="A192" s="37" t="str">
        <f t="shared" si="32"/>
        <v/>
      </c>
      <c r="B192" s="38">
        <v>0</v>
      </c>
      <c r="C192" s="38"/>
      <c r="D192" s="59" t="str">
        <f t="shared" si="28"/>
        <v/>
      </c>
      <c r="E192" s="64"/>
      <c r="F192" s="41"/>
      <c r="G192" s="65"/>
      <c r="H192" s="52"/>
      <c r="I192" s="45"/>
      <c r="J192" s="56"/>
      <c r="K192" s="56"/>
      <c r="L192" s="56"/>
      <c r="M192" s="56"/>
      <c r="N192" s="56"/>
      <c r="O192" s="56"/>
      <c r="P192" s="56"/>
      <c r="Q192" s="56"/>
      <c r="R192" s="56"/>
      <c r="S192" s="55"/>
      <c r="T192" s="56"/>
      <c r="U192" s="56"/>
      <c r="V192" s="55"/>
      <c r="W192" s="55"/>
      <c r="X192" s="55"/>
      <c r="Y192" s="55"/>
      <c r="Z192" s="55"/>
      <c r="AA192" s="55"/>
      <c r="AB192" s="55"/>
      <c r="AC192" s="55"/>
      <c r="AD192" s="46" t="s">
        <v>106</v>
      </c>
      <c r="AE192" s="46" t="s">
        <v>106</v>
      </c>
      <c r="AF192" s="46"/>
      <c r="AG192" s="46" t="s">
        <v>106</v>
      </c>
      <c r="AH192" s="46" t="s">
        <v>106</v>
      </c>
      <c r="AI192" s="46" t="s">
        <v>106</v>
      </c>
      <c r="AJ192" s="46" t="s">
        <v>106</v>
      </c>
      <c r="AK192" s="47" t="s">
        <v>106</v>
      </c>
      <c r="AL192" s="47" t="s">
        <v>106</v>
      </c>
      <c r="AM192" s="47" t="s">
        <v>106</v>
      </c>
      <c r="AN192" s="47" t="s">
        <v>106</v>
      </c>
      <c r="AO192" s="47" t="s">
        <v>106</v>
      </c>
      <c r="AP192" s="47" t="s">
        <v>106</v>
      </c>
      <c r="AQ192" s="47" t="s">
        <v>106</v>
      </c>
      <c r="AR192" s="47" t="s">
        <v>106</v>
      </c>
      <c r="AS192" s="47" t="s">
        <v>106</v>
      </c>
      <c r="AT192" s="47" t="s">
        <v>106</v>
      </c>
      <c r="BG192" s="48" t="str">
        <f t="shared" si="29"/>
        <v/>
      </c>
      <c r="BH192" s="48" t="str">
        <f t="shared" si="30"/>
        <v/>
      </c>
      <c r="BI192" s="49" t="s">
        <v>106</v>
      </c>
      <c r="BJ192" s="50"/>
      <c r="BK192" s="50"/>
      <c r="BM192" s="48" t="str">
        <f t="shared" si="31"/>
        <v/>
      </c>
      <c r="BR192" t="str">
        <f t="shared" si="27"/>
        <v>R1CFRITH COTTAGE DAS</v>
      </c>
      <c r="BS192" s="11" t="s">
        <v>789</v>
      </c>
      <c r="BT192" s="11" t="s">
        <v>790</v>
      </c>
      <c r="BU192" s="11" t="s">
        <v>789</v>
      </c>
      <c r="BV192" s="11" t="s">
        <v>790</v>
      </c>
      <c r="BW192" s="11" t="s">
        <v>721</v>
      </c>
      <c r="BX192" s="11"/>
      <c r="BZ192" t="s">
        <v>763</v>
      </c>
      <c r="CA192" s="13" t="s">
        <v>791</v>
      </c>
      <c r="CB192" s="12">
        <v>0</v>
      </c>
      <c r="CC192" s="12"/>
      <c r="CD192" s="12" t="s">
        <v>112</v>
      </c>
      <c r="CE192" s="12" t="e">
        <v>#N/A</v>
      </c>
      <c r="CF192" s="12" t="s">
        <v>113</v>
      </c>
      <c r="CG192" s="12" t="e">
        <v>#N/A</v>
      </c>
      <c r="CH192" s="12" t="s">
        <v>114</v>
      </c>
      <c r="CI192" s="12" t="s">
        <v>115</v>
      </c>
      <c r="CJ192" s="12" t="s">
        <v>116</v>
      </c>
      <c r="CK192" s="12"/>
      <c r="CL192" s="12" t="s">
        <v>117</v>
      </c>
      <c r="CM192" s="12" t="e">
        <v>#N/A</v>
      </c>
    </row>
    <row r="193" spans="1:91" ht="15" hidden="1">
      <c r="A193" s="37" t="str">
        <f t="shared" si="32"/>
        <v/>
      </c>
      <c r="B193" s="38">
        <v>0</v>
      </c>
      <c r="C193" s="38"/>
      <c r="D193" s="59" t="str">
        <f t="shared" si="28"/>
        <v/>
      </c>
      <c r="E193" s="64"/>
      <c r="F193" s="41"/>
      <c r="G193" s="65"/>
      <c r="H193" s="52"/>
      <c r="I193" s="45"/>
      <c r="J193" s="56"/>
      <c r="K193" s="56"/>
      <c r="L193" s="56"/>
      <c r="M193" s="56"/>
      <c r="N193" s="56"/>
      <c r="O193" s="56"/>
      <c r="P193" s="56"/>
      <c r="Q193" s="56"/>
      <c r="R193" s="56"/>
      <c r="S193" s="55"/>
      <c r="T193" s="56"/>
      <c r="U193" s="56"/>
      <c r="V193" s="55"/>
      <c r="W193" s="55"/>
      <c r="X193" s="55"/>
      <c r="Y193" s="55"/>
      <c r="Z193" s="55"/>
      <c r="AA193" s="55"/>
      <c r="AB193" s="55"/>
      <c r="AC193" s="55"/>
      <c r="AD193" s="46" t="s">
        <v>106</v>
      </c>
      <c r="AE193" s="46" t="s">
        <v>106</v>
      </c>
      <c r="AF193" s="46"/>
      <c r="AG193" s="46" t="s">
        <v>106</v>
      </c>
      <c r="AH193" s="46" t="s">
        <v>106</v>
      </c>
      <c r="AI193" s="46" t="s">
        <v>106</v>
      </c>
      <c r="AJ193" s="46" t="s">
        <v>106</v>
      </c>
      <c r="AK193" s="47" t="s">
        <v>106</v>
      </c>
      <c r="AL193" s="47" t="s">
        <v>106</v>
      </c>
      <c r="AM193" s="47" t="s">
        <v>106</v>
      </c>
      <c r="AN193" s="47" t="s">
        <v>106</v>
      </c>
      <c r="AO193" s="47" t="s">
        <v>106</v>
      </c>
      <c r="AP193" s="47" t="s">
        <v>106</v>
      </c>
      <c r="AQ193" s="47" t="s">
        <v>106</v>
      </c>
      <c r="AR193" s="47" t="s">
        <v>106</v>
      </c>
      <c r="AS193" s="47" t="s">
        <v>106</v>
      </c>
      <c r="AT193" s="47" t="s">
        <v>106</v>
      </c>
      <c r="BG193" s="48" t="str">
        <f t="shared" si="29"/>
        <v/>
      </c>
      <c r="BH193" s="48" t="str">
        <f t="shared" si="30"/>
        <v/>
      </c>
      <c r="BI193" s="49" t="s">
        <v>106</v>
      </c>
      <c r="BJ193" s="50"/>
      <c r="BK193" s="50"/>
      <c r="BM193" s="48" t="str">
        <f t="shared" si="31"/>
        <v/>
      </c>
      <c r="BR193" t="str">
        <f t="shared" ref="BR193:BR214" si="33">CONCATENATE(LEFT(BS193, 3),BT193)</f>
        <v>R1CGOSPORT WAR MEMORIAL HOSPITAL</v>
      </c>
      <c r="BS193" s="11" t="s">
        <v>792</v>
      </c>
      <c r="BT193" s="11" t="s">
        <v>793</v>
      </c>
      <c r="BU193" s="11" t="s">
        <v>792</v>
      </c>
      <c r="BV193" s="11" t="s">
        <v>793</v>
      </c>
      <c r="BW193" s="11" t="s">
        <v>721</v>
      </c>
      <c r="BX193" s="11"/>
      <c r="BZ193" t="s">
        <v>763</v>
      </c>
      <c r="CA193" s="13" t="s">
        <v>794</v>
      </c>
      <c r="CB193" s="12">
        <v>0</v>
      </c>
      <c r="CC193" s="12"/>
      <c r="CD193" s="12" t="s">
        <v>112</v>
      </c>
      <c r="CE193" s="12" t="e">
        <v>#N/A</v>
      </c>
      <c r="CF193" s="12" t="s">
        <v>113</v>
      </c>
      <c r="CG193" s="12" t="e">
        <v>#N/A</v>
      </c>
      <c r="CH193" s="12" t="s">
        <v>114</v>
      </c>
      <c r="CI193" s="12" t="s">
        <v>115</v>
      </c>
      <c r="CJ193" s="12" t="s">
        <v>116</v>
      </c>
      <c r="CK193" s="12"/>
      <c r="CL193" s="12" t="s">
        <v>117</v>
      </c>
      <c r="CM193" s="12" t="e">
        <v>#N/A</v>
      </c>
    </row>
    <row r="194" spans="1:91" ht="15" hidden="1">
      <c r="A194" s="37" t="str">
        <f t="shared" si="32"/>
        <v/>
      </c>
      <c r="B194" s="38">
        <v>0</v>
      </c>
      <c r="C194" s="38"/>
      <c r="D194" s="59" t="str">
        <f t="shared" si="28"/>
        <v/>
      </c>
      <c r="E194" s="64"/>
      <c r="F194" s="41"/>
      <c r="G194" s="65"/>
      <c r="H194" s="52"/>
      <c r="I194" s="45"/>
      <c r="J194" s="56"/>
      <c r="K194" s="56"/>
      <c r="L194" s="56"/>
      <c r="M194" s="56"/>
      <c r="N194" s="56"/>
      <c r="O194" s="56"/>
      <c r="P194" s="56"/>
      <c r="Q194" s="56"/>
      <c r="R194" s="56"/>
      <c r="S194" s="55"/>
      <c r="T194" s="56"/>
      <c r="U194" s="56"/>
      <c r="V194" s="55"/>
      <c r="W194" s="55"/>
      <c r="X194" s="55"/>
      <c r="Y194" s="55"/>
      <c r="Z194" s="55"/>
      <c r="AA194" s="55"/>
      <c r="AB194" s="55"/>
      <c r="AC194" s="55"/>
      <c r="AD194" s="46" t="s">
        <v>106</v>
      </c>
      <c r="AE194" s="46" t="s">
        <v>106</v>
      </c>
      <c r="AF194" s="46"/>
      <c r="AG194" s="46" t="s">
        <v>106</v>
      </c>
      <c r="AH194" s="46" t="s">
        <v>106</v>
      </c>
      <c r="AI194" s="46" t="s">
        <v>106</v>
      </c>
      <c r="AJ194" s="46" t="s">
        <v>106</v>
      </c>
      <c r="AK194" s="47" t="s">
        <v>106</v>
      </c>
      <c r="AL194" s="47" t="s">
        <v>106</v>
      </c>
      <c r="AM194" s="47" t="s">
        <v>106</v>
      </c>
      <c r="AN194" s="47" t="s">
        <v>106</v>
      </c>
      <c r="AO194" s="47" t="s">
        <v>106</v>
      </c>
      <c r="AP194" s="47" t="s">
        <v>106</v>
      </c>
      <c r="AQ194" s="47" t="s">
        <v>106</v>
      </c>
      <c r="AR194" s="47" t="s">
        <v>106</v>
      </c>
      <c r="AS194" s="47" t="s">
        <v>106</v>
      </c>
      <c r="AT194" s="47" t="s">
        <v>106</v>
      </c>
      <c r="BG194" s="48" t="str">
        <f t="shared" si="29"/>
        <v/>
      </c>
      <c r="BH194" s="48" t="str">
        <f t="shared" si="30"/>
        <v/>
      </c>
      <c r="BI194" s="49" t="s">
        <v>106</v>
      </c>
      <c r="BJ194" s="50"/>
      <c r="BK194" s="50"/>
      <c r="BM194" s="48" t="str">
        <f t="shared" si="31"/>
        <v/>
      </c>
      <c r="BR194" t="str">
        <f t="shared" si="33"/>
        <v>R1CHAVANT WAR MEMORIAL HOSPITAL</v>
      </c>
      <c r="BS194" s="11" t="s">
        <v>795</v>
      </c>
      <c r="BT194" s="11" t="s">
        <v>796</v>
      </c>
      <c r="BU194" s="11" t="s">
        <v>795</v>
      </c>
      <c r="BV194" s="11" t="s">
        <v>796</v>
      </c>
      <c r="BW194" s="11" t="s">
        <v>721</v>
      </c>
      <c r="BX194" s="11"/>
      <c r="BZ194" t="s">
        <v>763</v>
      </c>
      <c r="CA194" s="13" t="s">
        <v>797</v>
      </c>
      <c r="CB194" s="12">
        <v>0</v>
      </c>
      <c r="CC194" s="12"/>
      <c r="CD194" s="12" t="s">
        <v>112</v>
      </c>
      <c r="CE194" s="12" t="e">
        <v>#N/A</v>
      </c>
      <c r="CF194" s="12" t="s">
        <v>113</v>
      </c>
      <c r="CG194" s="12" t="e">
        <v>#N/A</v>
      </c>
      <c r="CH194" s="12" t="s">
        <v>114</v>
      </c>
      <c r="CI194" s="12" t="s">
        <v>115</v>
      </c>
      <c r="CJ194" s="12" t="s">
        <v>116</v>
      </c>
      <c r="CK194" s="12"/>
      <c r="CL194" s="12" t="s">
        <v>117</v>
      </c>
      <c r="CM194" s="12" t="e">
        <v>#N/A</v>
      </c>
    </row>
    <row r="195" spans="1:91" ht="15" hidden="1">
      <c r="A195" s="37" t="str">
        <f t="shared" si="32"/>
        <v/>
      </c>
      <c r="B195" s="38">
        <v>0</v>
      </c>
      <c r="C195" s="38"/>
      <c r="D195" s="59" t="str">
        <f t="shared" si="28"/>
        <v/>
      </c>
      <c r="E195" s="64"/>
      <c r="F195" s="41"/>
      <c r="G195" s="65"/>
      <c r="H195" s="52"/>
      <c r="I195" s="45"/>
      <c r="J195" s="56"/>
      <c r="K195" s="56"/>
      <c r="L195" s="56"/>
      <c r="M195" s="56"/>
      <c r="N195" s="56"/>
      <c r="O195" s="56"/>
      <c r="P195" s="56"/>
      <c r="Q195" s="56"/>
      <c r="R195" s="56"/>
      <c r="S195" s="55"/>
      <c r="T195" s="56"/>
      <c r="U195" s="56"/>
      <c r="V195" s="55"/>
      <c r="W195" s="55"/>
      <c r="X195" s="55"/>
      <c r="Y195" s="55"/>
      <c r="Z195" s="55"/>
      <c r="AA195" s="55"/>
      <c r="AB195" s="55"/>
      <c r="AC195" s="55"/>
      <c r="AD195" s="46" t="s">
        <v>106</v>
      </c>
      <c r="AE195" s="46" t="s">
        <v>106</v>
      </c>
      <c r="AF195" s="46"/>
      <c r="AG195" s="46" t="s">
        <v>106</v>
      </c>
      <c r="AH195" s="46" t="s">
        <v>106</v>
      </c>
      <c r="AI195" s="46" t="s">
        <v>106</v>
      </c>
      <c r="AJ195" s="46" t="s">
        <v>106</v>
      </c>
      <c r="AK195" s="47" t="s">
        <v>106</v>
      </c>
      <c r="AL195" s="47" t="s">
        <v>106</v>
      </c>
      <c r="AM195" s="47" t="s">
        <v>106</v>
      </c>
      <c r="AN195" s="47" t="s">
        <v>106</v>
      </c>
      <c r="AO195" s="47" t="s">
        <v>106</v>
      </c>
      <c r="AP195" s="47" t="s">
        <v>106</v>
      </c>
      <c r="AQ195" s="47" t="s">
        <v>106</v>
      </c>
      <c r="AR195" s="47" t="s">
        <v>106</v>
      </c>
      <c r="AS195" s="47" t="s">
        <v>106</v>
      </c>
      <c r="AT195" s="47" t="s">
        <v>106</v>
      </c>
      <c r="BG195" s="48" t="str">
        <f t="shared" si="29"/>
        <v/>
      </c>
      <c r="BH195" s="48" t="str">
        <f t="shared" si="30"/>
        <v/>
      </c>
      <c r="BI195" s="49" t="s">
        <v>106</v>
      </c>
      <c r="BJ195" s="50"/>
      <c r="BK195" s="50"/>
      <c r="BM195" s="48" t="str">
        <f t="shared" si="31"/>
        <v/>
      </c>
      <c r="BR195" t="str">
        <f t="shared" si="33"/>
        <v>R1CHOOK SHADIE AT THE BASE</v>
      </c>
      <c r="BS195" s="11" t="s">
        <v>798</v>
      </c>
      <c r="BT195" s="11" t="s">
        <v>799</v>
      </c>
      <c r="BU195" s="11" t="s">
        <v>798</v>
      </c>
      <c r="BV195" s="11" t="s">
        <v>799</v>
      </c>
      <c r="BW195" s="11" t="s">
        <v>721</v>
      </c>
      <c r="BX195" s="11"/>
      <c r="BZ195" t="s">
        <v>763</v>
      </c>
      <c r="CA195" s="13" t="s">
        <v>800</v>
      </c>
      <c r="CB195" s="12">
        <v>0</v>
      </c>
      <c r="CC195" s="12"/>
      <c r="CD195" s="12" t="s">
        <v>112</v>
      </c>
      <c r="CE195" s="12" t="e">
        <v>#N/A</v>
      </c>
      <c r="CF195" s="12" t="s">
        <v>113</v>
      </c>
      <c r="CG195" s="12" t="e">
        <v>#N/A</v>
      </c>
      <c r="CH195" s="12" t="s">
        <v>114</v>
      </c>
      <c r="CI195" s="12" t="s">
        <v>115</v>
      </c>
      <c r="CJ195" s="12" t="s">
        <v>116</v>
      </c>
      <c r="CK195" s="12"/>
      <c r="CL195" s="12" t="s">
        <v>117</v>
      </c>
      <c r="CM195" s="12" t="e">
        <v>#N/A</v>
      </c>
    </row>
    <row r="196" spans="1:91" ht="15" hidden="1">
      <c r="A196" s="37" t="str">
        <f t="shared" si="32"/>
        <v/>
      </c>
      <c r="B196" s="38">
        <v>0</v>
      </c>
      <c r="C196" s="38"/>
      <c r="D196" s="59" t="str">
        <f t="shared" si="28"/>
        <v/>
      </c>
      <c r="E196" s="64"/>
      <c r="F196" s="41"/>
      <c r="G196" s="65"/>
      <c r="H196" s="52"/>
      <c r="I196" s="45"/>
      <c r="J196" s="56"/>
      <c r="K196" s="56"/>
      <c r="L196" s="56"/>
      <c r="M196" s="56"/>
      <c r="N196" s="56"/>
      <c r="O196" s="56"/>
      <c r="P196" s="56"/>
      <c r="Q196" s="56"/>
      <c r="R196" s="56"/>
      <c r="S196" s="55"/>
      <c r="T196" s="56"/>
      <c r="U196" s="56"/>
      <c r="V196" s="55"/>
      <c r="W196" s="55"/>
      <c r="X196" s="55"/>
      <c r="Y196" s="55"/>
      <c r="Z196" s="55"/>
      <c r="AA196" s="55"/>
      <c r="AB196" s="55"/>
      <c r="AC196" s="55"/>
      <c r="AD196" s="46" t="s">
        <v>106</v>
      </c>
      <c r="AE196" s="46" t="s">
        <v>106</v>
      </c>
      <c r="AF196" s="46"/>
      <c r="AG196" s="46" t="s">
        <v>106</v>
      </c>
      <c r="AH196" s="46" t="s">
        <v>106</v>
      </c>
      <c r="AI196" s="46" t="s">
        <v>106</v>
      </c>
      <c r="AJ196" s="46" t="s">
        <v>106</v>
      </c>
      <c r="AK196" s="47" t="s">
        <v>106</v>
      </c>
      <c r="AL196" s="47" t="s">
        <v>106</v>
      </c>
      <c r="AM196" s="47" t="s">
        <v>106</v>
      </c>
      <c r="AN196" s="47" t="s">
        <v>106</v>
      </c>
      <c r="AO196" s="47" t="s">
        <v>106</v>
      </c>
      <c r="AP196" s="47" t="s">
        <v>106</v>
      </c>
      <c r="AQ196" s="47" t="s">
        <v>106</v>
      </c>
      <c r="AR196" s="47" t="s">
        <v>106</v>
      </c>
      <c r="AS196" s="47" t="s">
        <v>106</v>
      </c>
      <c r="AT196" s="47" t="s">
        <v>106</v>
      </c>
      <c r="BG196" s="48" t="str">
        <f t="shared" si="29"/>
        <v/>
      </c>
      <c r="BH196" s="48" t="str">
        <f t="shared" si="30"/>
        <v/>
      </c>
      <c r="BI196" s="49" t="s">
        <v>106</v>
      </c>
      <c r="BJ196" s="50"/>
      <c r="BK196" s="50"/>
      <c r="BM196" s="48" t="str">
        <f t="shared" si="31"/>
        <v/>
      </c>
      <c r="BR196" t="str">
        <f t="shared" si="33"/>
        <v>R1CHUNTERCOMBE MANOR HOSPITAL</v>
      </c>
      <c r="BS196" s="11" t="s">
        <v>801</v>
      </c>
      <c r="BT196" s="11" t="s">
        <v>802</v>
      </c>
      <c r="BU196" s="11" t="s">
        <v>801</v>
      </c>
      <c r="BV196" s="11" t="s">
        <v>802</v>
      </c>
      <c r="BW196" s="11" t="s">
        <v>721</v>
      </c>
      <c r="BX196" s="11"/>
      <c r="BZ196" t="s">
        <v>763</v>
      </c>
      <c r="CA196" s="13" t="s">
        <v>803</v>
      </c>
      <c r="CB196" s="12">
        <v>0</v>
      </c>
      <c r="CC196" s="12"/>
      <c r="CD196" s="12" t="s">
        <v>112</v>
      </c>
      <c r="CE196" s="12" t="e">
        <v>#N/A</v>
      </c>
      <c r="CF196" s="12" t="s">
        <v>113</v>
      </c>
      <c r="CG196" s="12" t="e">
        <v>#N/A</v>
      </c>
      <c r="CH196" s="12" t="s">
        <v>114</v>
      </c>
      <c r="CI196" s="12" t="s">
        <v>115</v>
      </c>
      <c r="CJ196" s="12" t="s">
        <v>116</v>
      </c>
      <c r="CK196" s="12"/>
      <c r="CL196" s="12" t="s">
        <v>117</v>
      </c>
      <c r="CM196" s="12" t="e">
        <v>#N/A</v>
      </c>
    </row>
    <row r="197" spans="1:91" ht="15" hidden="1">
      <c r="A197" s="37" t="str">
        <f t="shared" si="32"/>
        <v/>
      </c>
      <c r="B197" s="38">
        <v>0</v>
      </c>
      <c r="C197" s="38"/>
      <c r="D197" s="59" t="str">
        <f t="shared" si="28"/>
        <v/>
      </c>
      <c r="E197" s="64"/>
      <c r="F197" s="41"/>
      <c r="G197" s="65"/>
      <c r="H197" s="52"/>
      <c r="I197" s="45"/>
      <c r="J197" s="56"/>
      <c r="K197" s="56"/>
      <c r="L197" s="56"/>
      <c r="M197" s="56"/>
      <c r="N197" s="56"/>
      <c r="O197" s="56"/>
      <c r="P197" s="56"/>
      <c r="Q197" s="56"/>
      <c r="R197" s="56"/>
      <c r="S197" s="55"/>
      <c r="T197" s="56"/>
      <c r="U197" s="56"/>
      <c r="V197" s="55"/>
      <c r="W197" s="55"/>
      <c r="X197" s="55"/>
      <c r="Y197" s="55"/>
      <c r="Z197" s="55"/>
      <c r="AA197" s="55"/>
      <c r="AB197" s="55"/>
      <c r="AC197" s="55"/>
      <c r="AD197" s="46" t="s">
        <v>106</v>
      </c>
      <c r="AE197" s="46" t="s">
        <v>106</v>
      </c>
      <c r="AF197" s="46"/>
      <c r="AG197" s="46" t="s">
        <v>106</v>
      </c>
      <c r="AH197" s="46" t="s">
        <v>106</v>
      </c>
      <c r="AI197" s="46" t="s">
        <v>106</v>
      </c>
      <c r="AJ197" s="46" t="s">
        <v>106</v>
      </c>
      <c r="AK197" s="47" t="s">
        <v>106</v>
      </c>
      <c r="AL197" s="47" t="s">
        <v>106</v>
      </c>
      <c r="AM197" s="47" t="s">
        <v>106</v>
      </c>
      <c r="AN197" s="47" t="s">
        <v>106</v>
      </c>
      <c r="AO197" s="47" t="s">
        <v>106</v>
      </c>
      <c r="AP197" s="47" t="s">
        <v>106</v>
      </c>
      <c r="AQ197" s="47" t="s">
        <v>106</v>
      </c>
      <c r="AR197" s="47" t="s">
        <v>106</v>
      </c>
      <c r="AS197" s="47" t="s">
        <v>106</v>
      </c>
      <c r="AT197" s="47" t="s">
        <v>106</v>
      </c>
      <c r="BG197" s="48" t="str">
        <f t="shared" si="29"/>
        <v/>
      </c>
      <c r="BH197" s="48" t="str">
        <f t="shared" si="30"/>
        <v/>
      </c>
      <c r="BI197" s="49" t="s">
        <v>106</v>
      </c>
      <c r="BJ197" s="50"/>
      <c r="BK197" s="50"/>
      <c r="BM197" s="48" t="str">
        <f t="shared" si="31"/>
        <v/>
      </c>
      <c r="BR197" t="str">
        <f t="shared" si="33"/>
        <v>R1CHYTHE HOSPITAL</v>
      </c>
      <c r="BS197" s="11" t="s">
        <v>804</v>
      </c>
      <c r="BT197" s="11" t="s">
        <v>805</v>
      </c>
      <c r="BU197" s="11" t="s">
        <v>804</v>
      </c>
      <c r="BV197" s="11" t="s">
        <v>805</v>
      </c>
      <c r="BW197" s="11" t="s">
        <v>721</v>
      </c>
      <c r="BX197" s="11"/>
      <c r="BZ197" t="s">
        <v>763</v>
      </c>
      <c r="CA197" s="13" t="s">
        <v>806</v>
      </c>
      <c r="CB197" s="12">
        <v>0</v>
      </c>
      <c r="CC197" s="12"/>
      <c r="CD197" s="12" t="s">
        <v>112</v>
      </c>
      <c r="CE197" s="12" t="e">
        <v>#N/A</v>
      </c>
      <c r="CF197" s="12" t="s">
        <v>113</v>
      </c>
      <c r="CG197" s="12" t="e">
        <v>#N/A</v>
      </c>
      <c r="CH197" s="12" t="s">
        <v>114</v>
      </c>
      <c r="CI197" s="12" t="s">
        <v>115</v>
      </c>
      <c r="CJ197" s="12" t="s">
        <v>116</v>
      </c>
      <c r="CK197" s="12"/>
      <c r="CL197" s="12" t="s">
        <v>117</v>
      </c>
      <c r="CM197" s="12" t="e">
        <v>#N/A</v>
      </c>
    </row>
    <row r="198" spans="1:91" ht="15" hidden="1">
      <c r="A198" s="37" t="str">
        <f t="shared" si="32"/>
        <v/>
      </c>
      <c r="B198" s="38">
        <v>0</v>
      </c>
      <c r="C198" s="38"/>
      <c r="D198" s="59" t="str">
        <f t="shared" si="28"/>
        <v/>
      </c>
      <c r="E198" s="64"/>
      <c r="F198" s="41"/>
      <c r="G198" s="65"/>
      <c r="H198" s="52"/>
      <c r="I198" s="45"/>
      <c r="J198" s="56"/>
      <c r="K198" s="56"/>
      <c r="L198" s="56"/>
      <c r="M198" s="56"/>
      <c r="N198" s="56"/>
      <c r="O198" s="56"/>
      <c r="P198" s="56"/>
      <c r="Q198" s="56"/>
      <c r="R198" s="56"/>
      <c r="S198" s="55"/>
      <c r="T198" s="56"/>
      <c r="U198" s="56"/>
      <c r="V198" s="55"/>
      <c r="W198" s="55"/>
      <c r="X198" s="55"/>
      <c r="Y198" s="55"/>
      <c r="Z198" s="55"/>
      <c r="AA198" s="55"/>
      <c r="AB198" s="55"/>
      <c r="AC198" s="55"/>
      <c r="AD198" s="46" t="s">
        <v>106</v>
      </c>
      <c r="AE198" s="46" t="s">
        <v>106</v>
      </c>
      <c r="AF198" s="46"/>
      <c r="AG198" s="46" t="s">
        <v>106</v>
      </c>
      <c r="AH198" s="46" t="s">
        <v>106</v>
      </c>
      <c r="AI198" s="46" t="s">
        <v>106</v>
      </c>
      <c r="AJ198" s="46" t="s">
        <v>106</v>
      </c>
      <c r="AK198" s="47" t="s">
        <v>106</v>
      </c>
      <c r="AL198" s="47" t="s">
        <v>106</v>
      </c>
      <c r="AM198" s="47" t="s">
        <v>106</v>
      </c>
      <c r="AN198" s="47" t="s">
        <v>106</v>
      </c>
      <c r="AO198" s="47" t="s">
        <v>106</v>
      </c>
      <c r="AP198" s="47" t="s">
        <v>106</v>
      </c>
      <c r="AQ198" s="47" t="s">
        <v>106</v>
      </c>
      <c r="AR198" s="47" t="s">
        <v>106</v>
      </c>
      <c r="AS198" s="47" t="s">
        <v>106</v>
      </c>
      <c r="AT198" s="47" t="s">
        <v>106</v>
      </c>
      <c r="BG198" s="48" t="str">
        <f t="shared" si="29"/>
        <v/>
      </c>
      <c r="BH198" s="48" t="str">
        <f t="shared" si="30"/>
        <v/>
      </c>
      <c r="BI198" s="49" t="s">
        <v>106</v>
      </c>
      <c r="BJ198" s="50"/>
      <c r="BK198" s="50"/>
      <c r="BM198" s="48" t="str">
        <f t="shared" si="31"/>
        <v/>
      </c>
      <c r="BR198" t="str">
        <f t="shared" si="33"/>
        <v>R1CINSCAPE</v>
      </c>
      <c r="BS198" s="11" t="s">
        <v>807</v>
      </c>
      <c r="BT198" s="11" t="s">
        <v>808</v>
      </c>
      <c r="BU198" s="11" t="s">
        <v>807</v>
      </c>
      <c r="BV198" s="11" t="s">
        <v>808</v>
      </c>
      <c r="BW198" s="11" t="s">
        <v>721</v>
      </c>
      <c r="BX198" s="11"/>
      <c r="BZ198" t="s">
        <v>763</v>
      </c>
      <c r="CA198" s="13" t="s">
        <v>809</v>
      </c>
      <c r="CB198" s="12">
        <v>0</v>
      </c>
      <c r="CC198" s="12"/>
      <c r="CD198" s="12" t="s">
        <v>112</v>
      </c>
      <c r="CE198" s="12" t="e">
        <v>#N/A</v>
      </c>
      <c r="CF198" s="12" t="s">
        <v>113</v>
      </c>
      <c r="CG198" s="12" t="e">
        <v>#N/A</v>
      </c>
      <c r="CH198" s="12" t="s">
        <v>114</v>
      </c>
      <c r="CI198" s="12" t="s">
        <v>115</v>
      </c>
      <c r="CJ198" s="12" t="s">
        <v>116</v>
      </c>
      <c r="CK198" s="12"/>
      <c r="CL198" s="12" t="s">
        <v>117</v>
      </c>
      <c r="CM198" s="12" t="e">
        <v>#N/A</v>
      </c>
    </row>
    <row r="199" spans="1:91" ht="15" hidden="1">
      <c r="A199" s="37" t="str">
        <f t="shared" si="32"/>
        <v/>
      </c>
      <c r="B199" s="38">
        <v>0</v>
      </c>
      <c r="C199" s="38"/>
      <c r="D199" s="59" t="str">
        <f t="shared" si="28"/>
        <v/>
      </c>
      <c r="E199" s="64"/>
      <c r="F199" s="41"/>
      <c r="G199" s="65"/>
      <c r="H199" s="52"/>
      <c r="I199" s="45"/>
      <c r="J199" s="56"/>
      <c r="K199" s="56"/>
      <c r="L199" s="56"/>
      <c r="M199" s="56"/>
      <c r="N199" s="56"/>
      <c r="O199" s="56"/>
      <c r="P199" s="56"/>
      <c r="Q199" s="56"/>
      <c r="R199" s="56"/>
      <c r="S199" s="55"/>
      <c r="T199" s="56"/>
      <c r="U199" s="56"/>
      <c r="V199" s="55"/>
      <c r="W199" s="55"/>
      <c r="X199" s="55"/>
      <c r="Y199" s="55"/>
      <c r="Z199" s="55"/>
      <c r="AA199" s="55"/>
      <c r="AB199" s="55"/>
      <c r="AC199" s="55"/>
      <c r="AD199" s="46" t="s">
        <v>106</v>
      </c>
      <c r="AE199" s="46" t="s">
        <v>106</v>
      </c>
      <c r="AF199" s="46"/>
      <c r="AG199" s="46" t="s">
        <v>106</v>
      </c>
      <c r="AH199" s="46" t="s">
        <v>106</v>
      </c>
      <c r="AI199" s="46" t="s">
        <v>106</v>
      </c>
      <c r="AJ199" s="46" t="s">
        <v>106</v>
      </c>
      <c r="AK199" s="47" t="s">
        <v>106</v>
      </c>
      <c r="AL199" s="47" t="s">
        <v>106</v>
      </c>
      <c r="AM199" s="47" t="s">
        <v>106</v>
      </c>
      <c r="AN199" s="47" t="s">
        <v>106</v>
      </c>
      <c r="AO199" s="47" t="s">
        <v>106</v>
      </c>
      <c r="AP199" s="47" t="s">
        <v>106</v>
      </c>
      <c r="AQ199" s="47" t="s">
        <v>106</v>
      </c>
      <c r="AR199" s="47" t="s">
        <v>106</v>
      </c>
      <c r="AS199" s="47" t="s">
        <v>106</v>
      </c>
      <c r="AT199" s="47" t="s">
        <v>106</v>
      </c>
      <c r="BG199" s="48" t="str">
        <f t="shared" si="29"/>
        <v/>
      </c>
      <c r="BH199" s="48" t="str">
        <f t="shared" si="30"/>
        <v/>
      </c>
      <c r="BI199" s="49" t="s">
        <v>106</v>
      </c>
      <c r="BJ199" s="50"/>
      <c r="BK199" s="50"/>
      <c r="BM199" s="48" t="str">
        <f t="shared" si="31"/>
        <v/>
      </c>
      <c r="BR199" t="str">
        <f t="shared" si="33"/>
        <v>R1CINTEGRATED DRUG TREATMENT</v>
      </c>
      <c r="BS199" s="11" t="s">
        <v>810</v>
      </c>
      <c r="BT199" s="11" t="s">
        <v>811</v>
      </c>
      <c r="BU199" s="11" t="s">
        <v>810</v>
      </c>
      <c r="BV199" s="11" t="s">
        <v>811</v>
      </c>
      <c r="BW199" s="11" t="s">
        <v>721</v>
      </c>
      <c r="BX199" s="11"/>
      <c r="BZ199" t="s">
        <v>763</v>
      </c>
      <c r="CA199" s="13" t="s">
        <v>812</v>
      </c>
      <c r="CB199" s="12">
        <v>0</v>
      </c>
      <c r="CC199" s="12"/>
      <c r="CD199" s="12" t="s">
        <v>112</v>
      </c>
      <c r="CE199" s="12" t="e">
        <v>#N/A</v>
      </c>
      <c r="CF199" s="12" t="s">
        <v>113</v>
      </c>
      <c r="CG199" s="12" t="e">
        <v>#N/A</v>
      </c>
      <c r="CH199" s="12" t="s">
        <v>114</v>
      </c>
      <c r="CI199" s="12" t="s">
        <v>115</v>
      </c>
      <c r="CJ199" s="12" t="s">
        <v>116</v>
      </c>
      <c r="CK199" s="12"/>
      <c r="CL199" s="12" t="s">
        <v>117</v>
      </c>
      <c r="CM199" s="12" t="e">
        <v>#N/A</v>
      </c>
    </row>
    <row r="200" spans="1:91" ht="14.25" hidden="1" customHeight="1">
      <c r="A200" s="37" t="str">
        <f t="shared" si="32"/>
        <v/>
      </c>
      <c r="B200" s="38">
        <v>0</v>
      </c>
      <c r="C200" s="38"/>
      <c r="D200" s="59" t="str">
        <f t="shared" si="28"/>
        <v/>
      </c>
      <c r="E200" s="64"/>
      <c r="F200" s="41"/>
      <c r="G200" s="65"/>
      <c r="H200" s="52"/>
      <c r="I200" s="45"/>
      <c r="J200" s="56"/>
      <c r="K200" s="56"/>
      <c r="L200" s="56"/>
      <c r="M200" s="56"/>
      <c r="N200" s="56"/>
      <c r="O200" s="56"/>
      <c r="P200" s="56"/>
      <c r="Q200" s="56"/>
      <c r="R200" s="56"/>
      <c r="S200" s="55"/>
      <c r="T200" s="56"/>
      <c r="U200" s="56"/>
      <c r="V200" s="55"/>
      <c r="W200" s="55"/>
      <c r="X200" s="55"/>
      <c r="Y200" s="55"/>
      <c r="Z200" s="55"/>
      <c r="AA200" s="55"/>
      <c r="AB200" s="55"/>
      <c r="AC200" s="55"/>
      <c r="AD200" s="46" t="s">
        <v>106</v>
      </c>
      <c r="AE200" s="46" t="s">
        <v>106</v>
      </c>
      <c r="AF200" s="46"/>
      <c r="AG200" s="46" t="s">
        <v>106</v>
      </c>
      <c r="AH200" s="46" t="s">
        <v>106</v>
      </c>
      <c r="AI200" s="46" t="s">
        <v>106</v>
      </c>
      <c r="AJ200" s="46" t="s">
        <v>106</v>
      </c>
      <c r="AK200" s="47" t="s">
        <v>106</v>
      </c>
      <c r="AL200" s="47" t="s">
        <v>106</v>
      </c>
      <c r="AM200" s="47" t="s">
        <v>106</v>
      </c>
      <c r="AN200" s="47" t="s">
        <v>106</v>
      </c>
      <c r="AO200" s="47" t="s">
        <v>106</v>
      </c>
      <c r="AP200" s="47" t="s">
        <v>106</v>
      </c>
      <c r="AQ200" s="47" t="s">
        <v>106</v>
      </c>
      <c r="AR200" s="47" t="s">
        <v>106</v>
      </c>
      <c r="AS200" s="47" t="s">
        <v>106</v>
      </c>
      <c r="AT200" s="47" t="s">
        <v>106</v>
      </c>
      <c r="BG200" s="48" t="str">
        <f t="shared" si="29"/>
        <v/>
      </c>
      <c r="BH200" s="48" t="str">
        <f t="shared" si="30"/>
        <v/>
      </c>
      <c r="BI200" s="49" t="s">
        <v>106</v>
      </c>
      <c r="BJ200" s="50"/>
      <c r="BK200" s="50"/>
      <c r="BM200" s="48" t="str">
        <f t="shared" si="31"/>
        <v/>
      </c>
      <c r="BR200" t="str">
        <f t="shared" si="33"/>
        <v>R1CJUBILEE HOUSE</v>
      </c>
      <c r="BS200" s="11" t="s">
        <v>813</v>
      </c>
      <c r="BT200" s="11" t="s">
        <v>814</v>
      </c>
      <c r="BU200" s="11" t="s">
        <v>813</v>
      </c>
      <c r="BV200" s="11" t="s">
        <v>814</v>
      </c>
      <c r="BW200" s="11" t="s">
        <v>721</v>
      </c>
      <c r="BX200" s="11"/>
      <c r="BZ200" t="s">
        <v>763</v>
      </c>
      <c r="CA200" s="13" t="s">
        <v>815</v>
      </c>
      <c r="CB200" s="12">
        <v>0</v>
      </c>
      <c r="CC200" s="12"/>
      <c r="CD200" s="12" t="s">
        <v>112</v>
      </c>
      <c r="CE200" s="12" t="e">
        <v>#N/A</v>
      </c>
      <c r="CF200" s="12" t="s">
        <v>113</v>
      </c>
      <c r="CG200" s="12" t="e">
        <v>#N/A</v>
      </c>
      <c r="CH200" s="12" t="s">
        <v>114</v>
      </c>
      <c r="CI200" s="12" t="s">
        <v>115</v>
      </c>
      <c r="CJ200" s="12" t="s">
        <v>116</v>
      </c>
      <c r="CK200" s="12"/>
      <c r="CL200" s="12" t="s">
        <v>117</v>
      </c>
      <c r="CM200" s="12" t="e">
        <v>#N/A</v>
      </c>
    </row>
    <row r="201" spans="1:91" ht="15" hidden="1">
      <c r="A201" s="37" t="str">
        <f t="shared" si="32"/>
        <v/>
      </c>
      <c r="B201" s="38">
        <v>0</v>
      </c>
      <c r="C201" s="38"/>
      <c r="D201" s="59" t="str">
        <f t="shared" si="28"/>
        <v/>
      </c>
      <c r="E201" s="64"/>
      <c r="F201" s="41"/>
      <c r="G201" s="65"/>
      <c r="H201" s="52"/>
      <c r="I201" s="45"/>
      <c r="J201" s="56"/>
      <c r="K201" s="56"/>
      <c r="L201" s="56"/>
      <c r="M201" s="56"/>
      <c r="N201" s="56"/>
      <c r="O201" s="56"/>
      <c r="P201" s="56"/>
      <c r="Q201" s="56"/>
      <c r="R201" s="56"/>
      <c r="S201" s="55"/>
      <c r="T201" s="56"/>
      <c r="U201" s="56"/>
      <c r="V201" s="55"/>
      <c r="W201" s="55"/>
      <c r="X201" s="55"/>
      <c r="Y201" s="55"/>
      <c r="Z201" s="55"/>
      <c r="AA201" s="55"/>
      <c r="AB201" s="55"/>
      <c r="AC201" s="55"/>
      <c r="AD201" s="46" t="s">
        <v>106</v>
      </c>
      <c r="AE201" s="46" t="s">
        <v>106</v>
      </c>
      <c r="AF201" s="46"/>
      <c r="AG201" s="46" t="s">
        <v>106</v>
      </c>
      <c r="AH201" s="46" t="s">
        <v>106</v>
      </c>
      <c r="AI201" s="46" t="s">
        <v>106</v>
      </c>
      <c r="AJ201" s="46" t="s">
        <v>106</v>
      </c>
      <c r="AK201" s="47" t="s">
        <v>106</v>
      </c>
      <c r="AL201" s="47" t="s">
        <v>106</v>
      </c>
      <c r="AM201" s="47" t="s">
        <v>106</v>
      </c>
      <c r="AN201" s="47" t="s">
        <v>106</v>
      </c>
      <c r="AO201" s="47" t="s">
        <v>106</v>
      </c>
      <c r="AP201" s="47" t="s">
        <v>106</v>
      </c>
      <c r="AQ201" s="47" t="s">
        <v>106</v>
      </c>
      <c r="AR201" s="47" t="s">
        <v>106</v>
      </c>
      <c r="AS201" s="47" t="s">
        <v>106</v>
      </c>
      <c r="AT201" s="47" t="s">
        <v>106</v>
      </c>
      <c r="BG201" s="48" t="str">
        <f t="shared" si="29"/>
        <v/>
      </c>
      <c r="BH201" s="48" t="str">
        <f t="shared" si="30"/>
        <v/>
      </c>
      <c r="BI201" s="49" t="s">
        <v>106</v>
      </c>
      <c r="BJ201" s="50"/>
      <c r="BK201" s="50"/>
      <c r="BM201" s="48" t="str">
        <f t="shared" si="31"/>
        <v/>
      </c>
      <c r="BR201" t="str">
        <f t="shared" si="33"/>
        <v>R1CLOWER MOUNTBATTON GALLERY</v>
      </c>
      <c r="BS201" s="11" t="s">
        <v>816</v>
      </c>
      <c r="BT201" s="11" t="s">
        <v>817</v>
      </c>
      <c r="BU201" s="11" t="s">
        <v>816</v>
      </c>
      <c r="BV201" s="11" t="s">
        <v>817</v>
      </c>
      <c r="BW201" s="11" t="s">
        <v>721</v>
      </c>
      <c r="BX201" s="11"/>
      <c r="BZ201" t="s">
        <v>763</v>
      </c>
      <c r="CA201" s="13" t="s">
        <v>818</v>
      </c>
      <c r="CB201" s="12">
        <v>0</v>
      </c>
      <c r="CC201" s="12"/>
      <c r="CD201" s="12" t="s">
        <v>112</v>
      </c>
      <c r="CE201" s="12" t="e">
        <v>#N/A</v>
      </c>
      <c r="CF201" s="12" t="s">
        <v>113</v>
      </c>
      <c r="CG201" s="12" t="e">
        <v>#N/A</v>
      </c>
      <c r="CH201" s="12" t="s">
        <v>114</v>
      </c>
      <c r="CI201" s="12" t="s">
        <v>115</v>
      </c>
      <c r="CJ201" s="12" t="s">
        <v>116</v>
      </c>
      <c r="CK201" s="12"/>
      <c r="CL201" s="12" t="s">
        <v>117</v>
      </c>
      <c r="CM201" s="12" t="e">
        <v>#N/A</v>
      </c>
    </row>
    <row r="202" spans="1:91" ht="15" hidden="1">
      <c r="A202" s="37" t="str">
        <f t="shared" si="32"/>
        <v/>
      </c>
      <c r="B202" s="38">
        <v>0</v>
      </c>
      <c r="C202" s="38"/>
      <c r="D202" s="59" t="str">
        <f t="shared" si="28"/>
        <v/>
      </c>
      <c r="E202" s="64"/>
      <c r="F202" s="41"/>
      <c r="G202" s="65"/>
      <c r="H202" s="52"/>
      <c r="I202" s="45"/>
      <c r="J202" s="56"/>
      <c r="K202" s="56"/>
      <c r="L202" s="56"/>
      <c r="M202" s="56"/>
      <c r="N202" s="56"/>
      <c r="O202" s="56"/>
      <c r="P202" s="56"/>
      <c r="Q202" s="56"/>
      <c r="R202" s="56"/>
      <c r="S202" s="55"/>
      <c r="T202" s="56"/>
      <c r="U202" s="56"/>
      <c r="V202" s="55"/>
      <c r="W202" s="55"/>
      <c r="X202" s="55"/>
      <c r="Y202" s="55"/>
      <c r="Z202" s="55"/>
      <c r="AA202" s="55"/>
      <c r="AB202" s="55"/>
      <c r="AC202" s="55"/>
      <c r="AD202" s="46" t="s">
        <v>106</v>
      </c>
      <c r="AE202" s="46" t="s">
        <v>106</v>
      </c>
      <c r="AF202" s="46"/>
      <c r="AG202" s="46" t="s">
        <v>106</v>
      </c>
      <c r="AH202" s="46" t="s">
        <v>106</v>
      </c>
      <c r="AI202" s="46" t="s">
        <v>106</v>
      </c>
      <c r="AJ202" s="46" t="s">
        <v>106</v>
      </c>
      <c r="AK202" s="47" t="s">
        <v>106</v>
      </c>
      <c r="AL202" s="47" t="s">
        <v>106</v>
      </c>
      <c r="AM202" s="47" t="s">
        <v>106</v>
      </c>
      <c r="AN202" s="47" t="s">
        <v>106</v>
      </c>
      <c r="AO202" s="47" t="s">
        <v>106</v>
      </c>
      <c r="AP202" s="47" t="s">
        <v>106</v>
      </c>
      <c r="AQ202" s="47" t="s">
        <v>106</v>
      </c>
      <c r="AR202" s="47" t="s">
        <v>106</v>
      </c>
      <c r="AS202" s="47" t="s">
        <v>106</v>
      </c>
      <c r="AT202" s="47" t="s">
        <v>106</v>
      </c>
      <c r="BG202" s="48" t="str">
        <f t="shared" si="29"/>
        <v/>
      </c>
      <c r="BH202" s="48" t="str">
        <f t="shared" si="30"/>
        <v/>
      </c>
      <c r="BI202" s="49" t="s">
        <v>106</v>
      </c>
      <c r="BJ202" s="50"/>
      <c r="BK202" s="50"/>
      <c r="BM202" s="48" t="str">
        <f t="shared" si="31"/>
        <v/>
      </c>
      <c r="BR202" t="str">
        <f t="shared" si="33"/>
        <v>R1CLYMINGTON NEW FOREST HOSPITAL</v>
      </c>
      <c r="BS202" s="11" t="s">
        <v>819</v>
      </c>
      <c r="BT202" s="11" t="s">
        <v>820</v>
      </c>
      <c r="BU202" s="11" t="s">
        <v>819</v>
      </c>
      <c r="BV202" s="11" t="s">
        <v>820</v>
      </c>
      <c r="BW202" s="11" t="s">
        <v>721</v>
      </c>
      <c r="BX202" s="11"/>
      <c r="BZ202" t="s">
        <v>763</v>
      </c>
      <c r="CA202" s="13" t="s">
        <v>821</v>
      </c>
      <c r="CB202" s="12">
        <v>0</v>
      </c>
      <c r="CC202" s="12"/>
      <c r="CD202" s="12" t="s">
        <v>112</v>
      </c>
      <c r="CE202" s="12" t="e">
        <v>#N/A</v>
      </c>
      <c r="CF202" s="12" t="s">
        <v>113</v>
      </c>
      <c r="CG202" s="12" t="e">
        <v>#N/A</v>
      </c>
      <c r="CH202" s="12" t="s">
        <v>114</v>
      </c>
      <c r="CI202" s="12" t="s">
        <v>115</v>
      </c>
      <c r="CJ202" s="12" t="s">
        <v>116</v>
      </c>
      <c r="CK202" s="12"/>
      <c r="CL202" s="12" t="s">
        <v>117</v>
      </c>
      <c r="CM202" s="12" t="e">
        <v>#N/A</v>
      </c>
    </row>
    <row r="203" spans="1:91" ht="15" hidden="1">
      <c r="A203" s="37" t="str">
        <f t="shared" si="32"/>
        <v/>
      </c>
      <c r="B203" s="38">
        <v>0</v>
      </c>
      <c r="C203" s="38"/>
      <c r="D203" s="59" t="str">
        <f t="shared" si="28"/>
        <v/>
      </c>
      <c r="E203" s="64"/>
      <c r="F203" s="41"/>
      <c r="G203" s="65"/>
      <c r="H203" s="52"/>
      <c r="I203" s="45"/>
      <c r="J203" s="56"/>
      <c r="K203" s="56"/>
      <c r="L203" s="56"/>
      <c r="M203" s="56"/>
      <c r="N203" s="56"/>
      <c r="O203" s="56"/>
      <c r="P203" s="56"/>
      <c r="Q203" s="56"/>
      <c r="R203" s="56"/>
      <c r="S203" s="55"/>
      <c r="T203" s="56"/>
      <c r="U203" s="56"/>
      <c r="V203" s="55"/>
      <c r="W203" s="55"/>
      <c r="X203" s="55"/>
      <c r="Y203" s="55"/>
      <c r="Z203" s="55"/>
      <c r="AA203" s="55"/>
      <c r="AB203" s="55"/>
      <c r="AC203" s="55"/>
      <c r="AD203" s="46" t="s">
        <v>106</v>
      </c>
      <c r="AE203" s="46" t="s">
        <v>106</v>
      </c>
      <c r="AF203" s="46"/>
      <c r="AG203" s="46" t="s">
        <v>106</v>
      </c>
      <c r="AH203" s="46" t="s">
        <v>106</v>
      </c>
      <c r="AI203" s="46" t="s">
        <v>106</v>
      </c>
      <c r="AJ203" s="46" t="s">
        <v>106</v>
      </c>
      <c r="AK203" s="47" t="s">
        <v>106</v>
      </c>
      <c r="AL203" s="47" t="s">
        <v>106</v>
      </c>
      <c r="AM203" s="47" t="s">
        <v>106</v>
      </c>
      <c r="AN203" s="47" t="s">
        <v>106</v>
      </c>
      <c r="AO203" s="47" t="s">
        <v>106</v>
      </c>
      <c r="AP203" s="47" t="s">
        <v>106</v>
      </c>
      <c r="AQ203" s="47" t="s">
        <v>106</v>
      </c>
      <c r="AR203" s="47" t="s">
        <v>106</v>
      </c>
      <c r="AS203" s="47" t="s">
        <v>106</v>
      </c>
      <c r="AT203" s="47" t="s">
        <v>106</v>
      </c>
      <c r="BG203" s="48" t="str">
        <f t="shared" si="29"/>
        <v/>
      </c>
      <c r="BH203" s="48" t="str">
        <f t="shared" si="30"/>
        <v/>
      </c>
      <c r="BI203" s="49" t="s">
        <v>106</v>
      </c>
      <c r="BJ203" s="50"/>
      <c r="BK203" s="50"/>
      <c r="BM203" s="48" t="str">
        <f t="shared" si="31"/>
        <v/>
      </c>
      <c r="BR203" t="str">
        <f t="shared" si="33"/>
        <v>R1CMILFORD WAR MEMORIAL HOSPITAL</v>
      </c>
      <c r="BS203" s="11" t="s">
        <v>822</v>
      </c>
      <c r="BT203" s="11" t="s">
        <v>823</v>
      </c>
      <c r="BU203" s="11" t="s">
        <v>822</v>
      </c>
      <c r="BV203" s="11" t="s">
        <v>823</v>
      </c>
      <c r="BW203" s="11" t="s">
        <v>721</v>
      </c>
      <c r="BX203" s="11"/>
      <c r="BZ203" t="s">
        <v>824</v>
      </c>
      <c r="CA203" s="13" t="s">
        <v>825</v>
      </c>
      <c r="CB203" s="12">
        <v>0</v>
      </c>
      <c r="CC203" s="12"/>
      <c r="CD203" s="12" t="s">
        <v>112</v>
      </c>
      <c r="CE203" s="12" t="e">
        <v>#N/A</v>
      </c>
      <c r="CF203" s="12" t="s">
        <v>113</v>
      </c>
      <c r="CG203" s="12" t="e">
        <v>#N/A</v>
      </c>
      <c r="CH203" s="12" t="s">
        <v>114</v>
      </c>
      <c r="CI203" s="12" t="s">
        <v>115</v>
      </c>
      <c r="CJ203" s="12" t="s">
        <v>116</v>
      </c>
      <c r="CK203" s="12"/>
      <c r="CL203" s="12" t="s">
        <v>117</v>
      </c>
      <c r="CM203" s="12" t="e">
        <v>#N/A</v>
      </c>
    </row>
    <row r="204" spans="1:91" ht="15" hidden="1">
      <c r="A204" s="37" t="str">
        <f t="shared" si="32"/>
        <v/>
      </c>
      <c r="B204" s="38">
        <v>0</v>
      </c>
      <c r="C204" s="38"/>
      <c r="D204" s="59" t="str">
        <f t="shared" si="28"/>
        <v/>
      </c>
      <c r="E204" s="64"/>
      <c r="F204" s="41"/>
      <c r="G204" s="65"/>
      <c r="H204" s="52"/>
      <c r="I204" s="45"/>
      <c r="J204" s="56"/>
      <c r="K204" s="56"/>
      <c r="L204" s="56"/>
      <c r="M204" s="56"/>
      <c r="N204" s="56"/>
      <c r="O204" s="56"/>
      <c r="P204" s="56"/>
      <c r="Q204" s="56"/>
      <c r="R204" s="56"/>
      <c r="S204" s="55"/>
      <c r="T204" s="56"/>
      <c r="U204" s="56"/>
      <c r="V204" s="55"/>
      <c r="W204" s="55"/>
      <c r="X204" s="55"/>
      <c r="Y204" s="55"/>
      <c r="Z204" s="55"/>
      <c r="AA204" s="55"/>
      <c r="AB204" s="55"/>
      <c r="AC204" s="55"/>
      <c r="AD204" s="46" t="s">
        <v>106</v>
      </c>
      <c r="AE204" s="46" t="s">
        <v>106</v>
      </c>
      <c r="AF204" s="46"/>
      <c r="AG204" s="46" t="s">
        <v>106</v>
      </c>
      <c r="AH204" s="46" t="s">
        <v>106</v>
      </c>
      <c r="AI204" s="46" t="s">
        <v>106</v>
      </c>
      <c r="AJ204" s="46" t="s">
        <v>106</v>
      </c>
      <c r="AK204" s="47" t="s">
        <v>106</v>
      </c>
      <c r="AL204" s="47" t="s">
        <v>106</v>
      </c>
      <c r="AM204" s="47" t="s">
        <v>106</v>
      </c>
      <c r="AN204" s="47" t="s">
        <v>106</v>
      </c>
      <c r="AO204" s="47" t="s">
        <v>106</v>
      </c>
      <c r="AP204" s="47" t="s">
        <v>106</v>
      </c>
      <c r="AQ204" s="47" t="s">
        <v>106</v>
      </c>
      <c r="AR204" s="47" t="s">
        <v>106</v>
      </c>
      <c r="AS204" s="47" t="s">
        <v>106</v>
      </c>
      <c r="AT204" s="47" t="s">
        <v>106</v>
      </c>
      <c r="BG204" s="48" t="str">
        <f t="shared" si="29"/>
        <v/>
      </c>
      <c r="BH204" s="48" t="str">
        <f t="shared" si="30"/>
        <v/>
      </c>
      <c r="BI204" s="49" t="s">
        <v>106</v>
      </c>
      <c r="BJ204" s="50"/>
      <c r="BK204" s="50"/>
      <c r="BM204" s="48" t="str">
        <f t="shared" si="31"/>
        <v/>
      </c>
      <c r="BR204" t="str">
        <f t="shared" si="33"/>
        <v>R1CMINOR INJURIES UNIT</v>
      </c>
      <c r="BS204" s="11" t="s">
        <v>826</v>
      </c>
      <c r="BT204" s="11" t="s">
        <v>827</v>
      </c>
      <c r="BU204" s="11" t="s">
        <v>826</v>
      </c>
      <c r="BV204" s="11" t="s">
        <v>827</v>
      </c>
      <c r="BW204" s="11" t="s">
        <v>721</v>
      </c>
      <c r="BX204" s="11"/>
      <c r="BZ204" t="s">
        <v>824</v>
      </c>
      <c r="CA204" s="13" t="s">
        <v>828</v>
      </c>
      <c r="CB204" s="12">
        <v>0</v>
      </c>
      <c r="CC204" s="12"/>
      <c r="CD204" s="12" t="s">
        <v>112</v>
      </c>
      <c r="CE204" s="12" t="e">
        <v>#N/A</v>
      </c>
      <c r="CF204" s="12" t="s">
        <v>113</v>
      </c>
      <c r="CG204" s="12" t="e">
        <v>#N/A</v>
      </c>
      <c r="CH204" s="12" t="s">
        <v>114</v>
      </c>
      <c r="CI204" s="12" t="s">
        <v>115</v>
      </c>
      <c r="CJ204" s="12" t="s">
        <v>116</v>
      </c>
      <c r="CK204" s="12"/>
      <c r="CL204" s="12" t="s">
        <v>117</v>
      </c>
      <c r="CM204" s="12" t="e">
        <v>#N/A</v>
      </c>
    </row>
    <row r="205" spans="1:91" ht="15" hidden="1">
      <c r="A205" s="37" t="str">
        <f t="shared" si="32"/>
        <v/>
      </c>
      <c r="B205" s="38">
        <v>0</v>
      </c>
      <c r="C205" s="38"/>
      <c r="D205" s="59" t="str">
        <f t="shared" si="28"/>
        <v/>
      </c>
      <c r="E205" s="64"/>
      <c r="F205" s="41"/>
      <c r="G205" s="65"/>
      <c r="H205" s="52"/>
      <c r="I205" s="45"/>
      <c r="J205" s="56"/>
      <c r="K205" s="56"/>
      <c r="L205" s="56"/>
      <c r="M205" s="56"/>
      <c r="N205" s="56"/>
      <c r="O205" s="56"/>
      <c r="P205" s="56"/>
      <c r="Q205" s="56"/>
      <c r="R205" s="56"/>
      <c r="S205" s="55"/>
      <c r="T205" s="56"/>
      <c r="U205" s="56"/>
      <c r="V205" s="55"/>
      <c r="W205" s="55"/>
      <c r="X205" s="55"/>
      <c r="Y205" s="55"/>
      <c r="Z205" s="55"/>
      <c r="AA205" s="55"/>
      <c r="AB205" s="55"/>
      <c r="AC205" s="55"/>
      <c r="AD205" s="46" t="s">
        <v>106</v>
      </c>
      <c r="AE205" s="46" t="s">
        <v>106</v>
      </c>
      <c r="AF205" s="46"/>
      <c r="AG205" s="46" t="s">
        <v>106</v>
      </c>
      <c r="AH205" s="46" t="s">
        <v>106</v>
      </c>
      <c r="AI205" s="46" t="s">
        <v>106</v>
      </c>
      <c r="AJ205" s="46" t="s">
        <v>106</v>
      </c>
      <c r="AK205" s="47" t="s">
        <v>106</v>
      </c>
      <c r="AL205" s="47" t="s">
        <v>106</v>
      </c>
      <c r="AM205" s="47" t="s">
        <v>106</v>
      </c>
      <c r="AN205" s="47" t="s">
        <v>106</v>
      </c>
      <c r="AO205" s="47" t="s">
        <v>106</v>
      </c>
      <c r="AP205" s="47" t="s">
        <v>106</v>
      </c>
      <c r="AQ205" s="47" t="s">
        <v>106</v>
      </c>
      <c r="AR205" s="47" t="s">
        <v>106</v>
      </c>
      <c r="AS205" s="47" t="s">
        <v>106</v>
      </c>
      <c r="AT205" s="47" t="s">
        <v>106</v>
      </c>
      <c r="BG205" s="48" t="str">
        <f t="shared" si="29"/>
        <v/>
      </c>
      <c r="BH205" s="48" t="str">
        <f t="shared" si="30"/>
        <v/>
      </c>
      <c r="BI205" s="49" t="s">
        <v>106</v>
      </c>
      <c r="BJ205" s="50"/>
      <c r="BK205" s="50"/>
      <c r="BM205" s="48" t="str">
        <f t="shared" si="31"/>
        <v/>
      </c>
      <c r="BR205" t="str">
        <f t="shared" si="33"/>
        <v>R1CMOORGREEN HOSPITAL</v>
      </c>
      <c r="BS205" s="11" t="s">
        <v>829</v>
      </c>
      <c r="BT205" s="11" t="s">
        <v>830</v>
      </c>
      <c r="BU205" s="11" t="s">
        <v>829</v>
      </c>
      <c r="BV205" s="11" t="s">
        <v>830</v>
      </c>
      <c r="BW205" s="11" t="s">
        <v>721</v>
      </c>
      <c r="BX205" s="11"/>
      <c r="BZ205" t="s">
        <v>824</v>
      </c>
      <c r="CA205" s="13" t="s">
        <v>831</v>
      </c>
      <c r="CB205" s="12">
        <v>0</v>
      </c>
      <c r="CC205" s="12"/>
      <c r="CD205" s="12" t="s">
        <v>112</v>
      </c>
      <c r="CE205" s="12" t="e">
        <v>#N/A</v>
      </c>
      <c r="CF205" s="12" t="s">
        <v>113</v>
      </c>
      <c r="CG205" s="12" t="e">
        <v>#N/A</v>
      </c>
      <c r="CH205" s="12" t="s">
        <v>114</v>
      </c>
      <c r="CI205" s="12" t="s">
        <v>115</v>
      </c>
      <c r="CJ205" s="12" t="s">
        <v>116</v>
      </c>
      <c r="CK205" s="12"/>
      <c r="CL205" s="12" t="s">
        <v>117</v>
      </c>
      <c r="CM205" s="12" t="e">
        <v>#N/A</v>
      </c>
    </row>
    <row r="206" spans="1:91" ht="15" hidden="1">
      <c r="A206" s="37" t="str">
        <f t="shared" si="32"/>
        <v/>
      </c>
      <c r="B206" s="38">
        <v>0</v>
      </c>
      <c r="C206" s="38"/>
      <c r="D206" s="59" t="str">
        <f t="shared" ref="D206:D213" si="34">IF(ISNA(VLOOKUP($E$5&amp;E206,$BR:$BS,2,FALSE)),"",VLOOKUP($E$5&amp;E206,$BR:$BS,2,FALSE))</f>
        <v/>
      </c>
      <c r="E206" s="64"/>
      <c r="F206" s="41"/>
      <c r="G206" s="65"/>
      <c r="H206" s="52"/>
      <c r="I206" s="45"/>
      <c r="J206" s="56"/>
      <c r="K206" s="56"/>
      <c r="L206" s="56"/>
      <c r="M206" s="56"/>
      <c r="N206" s="56"/>
      <c r="O206" s="56"/>
      <c r="P206" s="56"/>
      <c r="Q206" s="56"/>
      <c r="R206" s="56"/>
      <c r="S206" s="55"/>
      <c r="T206" s="56"/>
      <c r="U206" s="56"/>
      <c r="V206" s="55"/>
      <c r="W206" s="55"/>
      <c r="X206" s="55"/>
      <c r="Y206" s="55"/>
      <c r="Z206" s="55"/>
      <c r="AA206" s="55"/>
      <c r="AB206" s="55"/>
      <c r="AC206" s="55"/>
      <c r="AD206" s="46" t="s">
        <v>106</v>
      </c>
      <c r="AE206" s="46" t="s">
        <v>106</v>
      </c>
      <c r="AF206" s="46"/>
      <c r="AG206" s="46" t="s">
        <v>106</v>
      </c>
      <c r="AH206" s="46" t="s">
        <v>106</v>
      </c>
      <c r="AI206" s="46" t="s">
        <v>106</v>
      </c>
      <c r="AJ206" s="46" t="s">
        <v>106</v>
      </c>
      <c r="AK206" s="47" t="s">
        <v>106</v>
      </c>
      <c r="AL206" s="47" t="s">
        <v>106</v>
      </c>
      <c r="AM206" s="47" t="s">
        <v>106</v>
      </c>
      <c r="AN206" s="47" t="s">
        <v>106</v>
      </c>
      <c r="AO206" s="47" t="s">
        <v>106</v>
      </c>
      <c r="AP206" s="47" t="s">
        <v>106</v>
      </c>
      <c r="AQ206" s="47" t="s">
        <v>106</v>
      </c>
      <c r="AR206" s="47" t="s">
        <v>106</v>
      </c>
      <c r="AS206" s="47" t="s">
        <v>106</v>
      </c>
      <c r="AT206" s="47" t="s">
        <v>106</v>
      </c>
      <c r="BG206" s="48" t="str">
        <f t="shared" si="29"/>
        <v/>
      </c>
      <c r="BH206" s="48" t="str">
        <f t="shared" si="30"/>
        <v/>
      </c>
      <c r="BI206" s="49" t="s">
        <v>106</v>
      </c>
      <c r="BJ206" s="50"/>
      <c r="BK206" s="50"/>
      <c r="BM206" s="48" t="str">
        <f t="shared" si="31"/>
        <v/>
      </c>
      <c r="BR206" t="str">
        <f t="shared" si="33"/>
        <v>R1CNEW FOREST DAS</v>
      </c>
      <c r="BS206" s="11" t="s">
        <v>832</v>
      </c>
      <c r="BT206" s="11" t="s">
        <v>833</v>
      </c>
      <c r="BU206" s="11" t="s">
        <v>832</v>
      </c>
      <c r="BV206" s="11" t="s">
        <v>833</v>
      </c>
      <c r="BW206" s="11" t="s">
        <v>721</v>
      </c>
      <c r="BX206" s="11"/>
      <c r="BZ206" t="s">
        <v>824</v>
      </c>
      <c r="CA206" s="13" t="s">
        <v>834</v>
      </c>
      <c r="CB206" s="12">
        <v>0</v>
      </c>
      <c r="CC206" s="12"/>
      <c r="CD206" s="12" t="s">
        <v>112</v>
      </c>
      <c r="CE206" s="12" t="e">
        <v>#N/A</v>
      </c>
      <c r="CF206" s="12" t="s">
        <v>113</v>
      </c>
      <c r="CG206" s="12" t="e">
        <v>#N/A</v>
      </c>
      <c r="CH206" s="12" t="s">
        <v>114</v>
      </c>
      <c r="CI206" s="12" t="s">
        <v>115</v>
      </c>
      <c r="CJ206" s="12" t="s">
        <v>116</v>
      </c>
      <c r="CK206" s="12"/>
      <c r="CL206" s="12" t="s">
        <v>117</v>
      </c>
      <c r="CM206" s="12" t="e">
        <v>#N/A</v>
      </c>
    </row>
    <row r="207" spans="1:91" ht="15" hidden="1">
      <c r="A207" s="37" t="str">
        <f t="shared" si="32"/>
        <v/>
      </c>
      <c r="B207" s="38">
        <v>0</v>
      </c>
      <c r="C207" s="38"/>
      <c r="D207" s="59" t="str">
        <f t="shared" si="34"/>
        <v/>
      </c>
      <c r="E207" s="64"/>
      <c r="F207" s="41"/>
      <c r="G207" s="65"/>
      <c r="H207" s="52"/>
      <c r="I207" s="45"/>
      <c r="J207" s="56"/>
      <c r="K207" s="56"/>
      <c r="L207" s="56"/>
      <c r="M207" s="56"/>
      <c r="N207" s="56"/>
      <c r="O207" s="56"/>
      <c r="P207" s="56"/>
      <c r="Q207" s="56"/>
      <c r="R207" s="56"/>
      <c r="S207" s="55"/>
      <c r="T207" s="56"/>
      <c r="U207" s="56"/>
      <c r="V207" s="55"/>
      <c r="W207" s="55"/>
      <c r="X207" s="55"/>
      <c r="Y207" s="55"/>
      <c r="Z207" s="55"/>
      <c r="AA207" s="55"/>
      <c r="AB207" s="55"/>
      <c r="AC207" s="55"/>
      <c r="AD207" s="46" t="s">
        <v>106</v>
      </c>
      <c r="AE207" s="46" t="s">
        <v>106</v>
      </c>
      <c r="AF207" s="46"/>
      <c r="AG207" s="46" t="s">
        <v>106</v>
      </c>
      <c r="AH207" s="46" t="s">
        <v>106</v>
      </c>
      <c r="AI207" s="46" t="s">
        <v>106</v>
      </c>
      <c r="AJ207" s="46" t="s">
        <v>106</v>
      </c>
      <c r="AK207" s="47" t="s">
        <v>106</v>
      </c>
      <c r="AL207" s="47" t="s">
        <v>106</v>
      </c>
      <c r="AM207" s="47" t="s">
        <v>106</v>
      </c>
      <c r="AN207" s="47" t="s">
        <v>106</v>
      </c>
      <c r="AO207" s="47" t="s">
        <v>106</v>
      </c>
      <c r="AP207" s="47" t="s">
        <v>106</v>
      </c>
      <c r="AQ207" s="47" t="s">
        <v>106</v>
      </c>
      <c r="AR207" s="47" t="s">
        <v>106</v>
      </c>
      <c r="AS207" s="47" t="s">
        <v>106</v>
      </c>
      <c r="AT207" s="47" t="s">
        <v>106</v>
      </c>
      <c r="BG207" s="48" t="str">
        <f t="shared" ref="BG207:BG213" si="35">IF(Q408=1,"No Site Selected","")</f>
        <v/>
      </c>
      <c r="BH207" s="48" t="str">
        <f t="shared" ref="BH207:BH213" si="36">IF(R408=1,"No Ward Name","")</f>
        <v/>
      </c>
      <c r="BI207" s="49" t="s">
        <v>106</v>
      </c>
      <c r="BJ207" s="50"/>
      <c r="BK207" s="50"/>
      <c r="BM207" s="48" t="str">
        <f t="shared" ref="BM207:BM213" si="37">IF(C408=1,"Incorrect Ward Name","")</f>
        <v/>
      </c>
      <c r="BR207" t="str">
        <f t="shared" si="33"/>
        <v>R1CNO LIMITS</v>
      </c>
      <c r="BS207" s="11" t="s">
        <v>835</v>
      </c>
      <c r="BT207" s="11" t="s">
        <v>836</v>
      </c>
      <c r="BU207" s="11" t="s">
        <v>835</v>
      </c>
      <c r="BV207" s="11" t="s">
        <v>836</v>
      </c>
      <c r="BW207" s="11" t="s">
        <v>721</v>
      </c>
      <c r="BX207" s="11"/>
      <c r="BZ207" t="s">
        <v>837</v>
      </c>
      <c r="CA207" s="13" t="s">
        <v>838</v>
      </c>
      <c r="CB207" s="12">
        <v>0</v>
      </c>
      <c r="CC207" s="12"/>
      <c r="CD207" s="12" t="s">
        <v>112</v>
      </c>
      <c r="CE207" s="12" t="e">
        <v>#N/A</v>
      </c>
      <c r="CF207" s="12" t="s">
        <v>113</v>
      </c>
      <c r="CG207" s="12" t="e">
        <v>#N/A</v>
      </c>
      <c r="CH207" s="12" t="s">
        <v>114</v>
      </c>
      <c r="CI207" s="12" t="s">
        <v>115</v>
      </c>
      <c r="CJ207" s="12" t="s">
        <v>116</v>
      </c>
      <c r="CK207" s="12"/>
      <c r="CL207" s="12" t="s">
        <v>117</v>
      </c>
      <c r="CM207" s="12" t="e">
        <v>#N/A</v>
      </c>
    </row>
    <row r="208" spans="1:91" ht="15" hidden="1">
      <c r="A208" s="37" t="str">
        <f t="shared" si="32"/>
        <v/>
      </c>
      <c r="B208" s="38">
        <v>0</v>
      </c>
      <c r="C208" s="38"/>
      <c r="D208" s="59" t="str">
        <f t="shared" si="34"/>
        <v/>
      </c>
      <c r="E208" s="64"/>
      <c r="F208" s="41"/>
      <c r="G208" s="65"/>
      <c r="H208" s="52"/>
      <c r="I208" s="45"/>
      <c r="J208" s="56"/>
      <c r="K208" s="56"/>
      <c r="L208" s="56"/>
      <c r="M208" s="56"/>
      <c r="N208" s="56"/>
      <c r="O208" s="56"/>
      <c r="P208" s="56"/>
      <c r="Q208" s="56"/>
      <c r="R208" s="56"/>
      <c r="S208" s="55"/>
      <c r="T208" s="56"/>
      <c r="U208" s="56"/>
      <c r="V208" s="55"/>
      <c r="W208" s="55"/>
      <c r="X208" s="55"/>
      <c r="Y208" s="55"/>
      <c r="Z208" s="55"/>
      <c r="AA208" s="55"/>
      <c r="AB208" s="55"/>
      <c r="AC208" s="55"/>
      <c r="AD208" s="46" t="s">
        <v>106</v>
      </c>
      <c r="AE208" s="46" t="s">
        <v>106</v>
      </c>
      <c r="AF208" s="46"/>
      <c r="AG208" s="46" t="s">
        <v>106</v>
      </c>
      <c r="AH208" s="46" t="s">
        <v>106</v>
      </c>
      <c r="AI208" s="46" t="s">
        <v>106</v>
      </c>
      <c r="AJ208" s="46" t="s">
        <v>106</v>
      </c>
      <c r="AK208" s="47" t="s">
        <v>106</v>
      </c>
      <c r="AL208" s="47" t="s">
        <v>106</v>
      </c>
      <c r="AM208" s="47" t="s">
        <v>106</v>
      </c>
      <c r="AN208" s="47" t="s">
        <v>106</v>
      </c>
      <c r="AO208" s="47" t="s">
        <v>106</v>
      </c>
      <c r="AP208" s="47" t="s">
        <v>106</v>
      </c>
      <c r="AQ208" s="47" t="s">
        <v>106</v>
      </c>
      <c r="AR208" s="47" t="s">
        <v>106</v>
      </c>
      <c r="AS208" s="47" t="s">
        <v>106</v>
      </c>
      <c r="AT208" s="47" t="s">
        <v>106</v>
      </c>
      <c r="BG208" s="48" t="str">
        <f t="shared" si="35"/>
        <v/>
      </c>
      <c r="BH208" s="48" t="str">
        <f t="shared" si="36"/>
        <v/>
      </c>
      <c r="BI208" s="49" t="s">
        <v>106</v>
      </c>
      <c r="BJ208" s="50"/>
      <c r="BK208" s="50"/>
      <c r="BM208" s="48" t="str">
        <f t="shared" si="37"/>
        <v/>
      </c>
      <c r="BR208" t="str">
        <f t="shared" si="33"/>
        <v>R1CNO LIMITS - SHIRLEY</v>
      </c>
      <c r="BS208" s="11" t="s">
        <v>839</v>
      </c>
      <c r="BT208" s="11" t="s">
        <v>840</v>
      </c>
      <c r="BU208" s="11" t="s">
        <v>839</v>
      </c>
      <c r="BV208" s="11" t="s">
        <v>840</v>
      </c>
      <c r="BW208" s="11" t="s">
        <v>721</v>
      </c>
      <c r="BX208" s="11"/>
      <c r="BZ208" t="s">
        <v>837</v>
      </c>
      <c r="CA208" s="13" t="s">
        <v>841</v>
      </c>
      <c r="CB208" s="12">
        <v>0</v>
      </c>
      <c r="CC208" s="12"/>
      <c r="CD208" s="12" t="s">
        <v>112</v>
      </c>
      <c r="CE208" s="12" t="e">
        <v>#N/A</v>
      </c>
      <c r="CF208" s="12" t="s">
        <v>113</v>
      </c>
      <c r="CG208" s="12" t="e">
        <v>#N/A</v>
      </c>
      <c r="CH208" s="12" t="s">
        <v>114</v>
      </c>
      <c r="CI208" s="12" t="s">
        <v>115</v>
      </c>
      <c r="CJ208" s="12" t="s">
        <v>116</v>
      </c>
      <c r="CK208" s="12"/>
      <c r="CL208" s="12" t="s">
        <v>117</v>
      </c>
      <c r="CM208" s="12" t="e">
        <v>#N/A</v>
      </c>
    </row>
    <row r="209" spans="1:91" ht="15" hidden="1">
      <c r="A209" s="37" t="str">
        <f>IF(Q410=1,"No Site Selected",IF(R410=1,"No Ward Name",""))</f>
        <v/>
      </c>
      <c r="B209" s="38">
        <v>0</v>
      </c>
      <c r="C209" s="38"/>
      <c r="D209" s="59" t="str">
        <f t="shared" si="34"/>
        <v/>
      </c>
      <c r="E209" s="64"/>
      <c r="F209" s="41"/>
      <c r="G209" s="65"/>
      <c r="H209" s="52"/>
      <c r="I209" s="45"/>
      <c r="J209" s="56"/>
      <c r="K209" s="56"/>
      <c r="L209" s="56"/>
      <c r="M209" s="56"/>
      <c r="N209" s="56"/>
      <c r="O209" s="56"/>
      <c r="P209" s="56"/>
      <c r="Q209" s="56"/>
      <c r="R209" s="56"/>
      <c r="S209" s="55"/>
      <c r="T209" s="56"/>
      <c r="U209" s="56"/>
      <c r="V209" s="55"/>
      <c r="W209" s="55"/>
      <c r="X209" s="55"/>
      <c r="Y209" s="55"/>
      <c r="Z209" s="55"/>
      <c r="AA209" s="55"/>
      <c r="AB209" s="55"/>
      <c r="AC209" s="55"/>
      <c r="AD209" s="46" t="s">
        <v>106</v>
      </c>
      <c r="AE209" s="46" t="s">
        <v>106</v>
      </c>
      <c r="AF209" s="46"/>
      <c r="AG209" s="46" t="s">
        <v>106</v>
      </c>
      <c r="AH209" s="46" t="s">
        <v>106</v>
      </c>
      <c r="AI209" s="46" t="s">
        <v>106</v>
      </c>
      <c r="AJ209" s="46" t="s">
        <v>106</v>
      </c>
      <c r="AK209" s="47" t="s">
        <v>106</v>
      </c>
      <c r="AL209" s="47" t="s">
        <v>106</v>
      </c>
      <c r="AM209" s="47" t="s">
        <v>106</v>
      </c>
      <c r="AN209" s="47" t="s">
        <v>106</v>
      </c>
      <c r="AO209" s="47" t="s">
        <v>106</v>
      </c>
      <c r="AP209" s="47" t="s">
        <v>106</v>
      </c>
      <c r="AQ209" s="47" t="s">
        <v>106</v>
      </c>
      <c r="AR209" s="47" t="s">
        <v>106</v>
      </c>
      <c r="AS209" s="47" t="s">
        <v>106</v>
      </c>
      <c r="AT209" s="47" t="s">
        <v>106</v>
      </c>
      <c r="BG209" s="48" t="str">
        <f t="shared" si="35"/>
        <v/>
      </c>
      <c r="BH209" s="48" t="str">
        <f t="shared" si="36"/>
        <v/>
      </c>
      <c r="BI209" s="49" t="s">
        <v>106</v>
      </c>
      <c r="BJ209" s="50"/>
      <c r="BK209" s="50"/>
      <c r="BM209" s="48" t="str">
        <f t="shared" si="37"/>
        <v/>
      </c>
      <c r="BR209" t="str">
        <f t="shared" si="33"/>
        <v>R1CNO LIMITS - SHOLING</v>
      </c>
      <c r="BS209" s="11" t="s">
        <v>842</v>
      </c>
      <c r="BT209" s="11" t="s">
        <v>843</v>
      </c>
      <c r="BU209" s="11" t="s">
        <v>842</v>
      </c>
      <c r="BV209" s="11" t="s">
        <v>843</v>
      </c>
      <c r="BW209" s="11" t="s">
        <v>721</v>
      </c>
      <c r="BX209" s="11"/>
      <c r="BZ209" t="s">
        <v>837</v>
      </c>
      <c r="CA209" s="13" t="s">
        <v>844</v>
      </c>
      <c r="CB209" s="12">
        <v>0</v>
      </c>
      <c r="CC209" s="12"/>
      <c r="CD209" s="12" t="s">
        <v>112</v>
      </c>
      <c r="CE209" s="12" t="e">
        <v>#N/A</v>
      </c>
      <c r="CF209" s="12" t="s">
        <v>113</v>
      </c>
      <c r="CG209" s="12" t="e">
        <v>#N/A</v>
      </c>
      <c r="CH209" s="12" t="s">
        <v>114</v>
      </c>
      <c r="CI209" s="12" t="s">
        <v>115</v>
      </c>
      <c r="CJ209" s="12" t="s">
        <v>116</v>
      </c>
      <c r="CK209" s="12"/>
      <c r="CL209" s="12" t="s">
        <v>117</v>
      </c>
      <c r="CM209" s="12" t="e">
        <v>#N/A</v>
      </c>
    </row>
    <row r="210" spans="1:91" ht="15" hidden="1">
      <c r="A210" s="37" t="str">
        <f>IF(Q411=1,"No Site Selected",IF(R411=1,"No Ward Name",""))</f>
        <v/>
      </c>
      <c r="B210" s="38">
        <v>0</v>
      </c>
      <c r="C210" s="38"/>
      <c r="D210" s="59" t="str">
        <f t="shared" si="34"/>
        <v/>
      </c>
      <c r="E210" s="64"/>
      <c r="F210" s="41"/>
      <c r="G210" s="65"/>
      <c r="H210" s="52"/>
      <c r="I210" s="45"/>
      <c r="J210" s="56"/>
      <c r="K210" s="56"/>
      <c r="L210" s="56"/>
      <c r="M210" s="56"/>
      <c r="N210" s="56"/>
      <c r="O210" s="56"/>
      <c r="P210" s="56"/>
      <c r="Q210" s="56"/>
      <c r="R210" s="56"/>
      <c r="S210" s="55"/>
      <c r="T210" s="56"/>
      <c r="U210" s="56"/>
      <c r="V210" s="55"/>
      <c r="W210" s="55"/>
      <c r="X210" s="55"/>
      <c r="Y210" s="55"/>
      <c r="Z210" s="55"/>
      <c r="AA210" s="55"/>
      <c r="AB210" s="55"/>
      <c r="AC210" s="55"/>
      <c r="AD210" s="46" t="s">
        <v>106</v>
      </c>
      <c r="AE210" s="46" t="s">
        <v>106</v>
      </c>
      <c r="AF210" s="46"/>
      <c r="AG210" s="46" t="s">
        <v>106</v>
      </c>
      <c r="AH210" s="46" t="s">
        <v>106</v>
      </c>
      <c r="AI210" s="46" t="s">
        <v>106</v>
      </c>
      <c r="AJ210" s="46" t="s">
        <v>106</v>
      </c>
      <c r="AK210" s="47" t="s">
        <v>106</v>
      </c>
      <c r="AL210" s="47" t="s">
        <v>106</v>
      </c>
      <c r="AM210" s="47" t="s">
        <v>106</v>
      </c>
      <c r="AN210" s="47" t="s">
        <v>106</v>
      </c>
      <c r="AO210" s="47" t="s">
        <v>106</v>
      </c>
      <c r="AP210" s="47" t="s">
        <v>106</v>
      </c>
      <c r="AQ210" s="47" t="s">
        <v>106</v>
      </c>
      <c r="AR210" s="47" t="s">
        <v>106</v>
      </c>
      <c r="AS210" s="47" t="s">
        <v>106</v>
      </c>
      <c r="AT210" s="47" t="s">
        <v>106</v>
      </c>
      <c r="BG210" s="48" t="str">
        <f t="shared" si="35"/>
        <v/>
      </c>
      <c r="BH210" s="48" t="str">
        <f t="shared" si="36"/>
        <v/>
      </c>
      <c r="BI210" s="49" t="s">
        <v>106</v>
      </c>
      <c r="BJ210" s="50"/>
      <c r="BK210" s="50"/>
      <c r="BM210" s="48" t="str">
        <f t="shared" si="37"/>
        <v/>
      </c>
      <c r="BR210" t="str">
        <f t="shared" si="33"/>
        <v>R1COAKRIDGE HALL FOR ALL</v>
      </c>
      <c r="BS210" s="11" t="s">
        <v>845</v>
      </c>
      <c r="BT210" s="11" t="s">
        <v>846</v>
      </c>
      <c r="BU210" s="11" t="s">
        <v>845</v>
      </c>
      <c r="BV210" s="11" t="s">
        <v>846</v>
      </c>
      <c r="BW210" s="11" t="s">
        <v>721</v>
      </c>
      <c r="BX210" s="11"/>
      <c r="BZ210" t="s">
        <v>837</v>
      </c>
      <c r="CA210" s="13" t="s">
        <v>847</v>
      </c>
      <c r="CB210" s="12">
        <v>0</v>
      </c>
      <c r="CC210" s="12"/>
      <c r="CD210" s="12" t="s">
        <v>112</v>
      </c>
      <c r="CE210" s="12" t="e">
        <v>#N/A</v>
      </c>
      <c r="CF210" s="12" t="s">
        <v>113</v>
      </c>
      <c r="CG210" s="12" t="e">
        <v>#N/A</v>
      </c>
      <c r="CH210" s="12" t="s">
        <v>114</v>
      </c>
      <c r="CI210" s="12" t="s">
        <v>115</v>
      </c>
      <c r="CJ210" s="12" t="s">
        <v>116</v>
      </c>
      <c r="CK210" s="12"/>
      <c r="CL210" s="12" t="s">
        <v>117</v>
      </c>
      <c r="CM210" s="12" t="e">
        <v>#N/A</v>
      </c>
    </row>
    <row r="211" spans="1:91" ht="15" hidden="1">
      <c r="A211" s="37" t="str">
        <f>IF(Q412=1,"No Site Selected",IF(R412=1,"No Ward Name",""))</f>
        <v/>
      </c>
      <c r="B211" s="38">
        <v>0</v>
      </c>
      <c r="C211" s="38"/>
      <c r="D211" s="59" t="str">
        <f t="shared" si="34"/>
        <v/>
      </c>
      <c r="E211" s="64"/>
      <c r="F211" s="41"/>
      <c r="G211" s="65"/>
      <c r="H211" s="52"/>
      <c r="I211" s="45"/>
      <c r="J211" s="56"/>
      <c r="K211" s="56"/>
      <c r="L211" s="56"/>
      <c r="M211" s="56"/>
      <c r="N211" s="56"/>
      <c r="O211" s="56"/>
      <c r="P211" s="56"/>
      <c r="Q211" s="56"/>
      <c r="R211" s="56"/>
      <c r="S211" s="55"/>
      <c r="T211" s="56"/>
      <c r="U211" s="56"/>
      <c r="V211" s="55"/>
      <c r="W211" s="55"/>
      <c r="X211" s="55"/>
      <c r="Y211" s="55"/>
      <c r="Z211" s="55"/>
      <c r="AA211" s="55"/>
      <c r="AB211" s="55"/>
      <c r="AC211" s="55"/>
      <c r="AD211" s="46" t="s">
        <v>106</v>
      </c>
      <c r="AE211" s="46" t="s">
        <v>106</v>
      </c>
      <c r="AF211" s="46"/>
      <c r="AG211" s="46" t="s">
        <v>106</v>
      </c>
      <c r="AH211" s="46" t="s">
        <v>106</v>
      </c>
      <c r="AI211" s="46" t="s">
        <v>106</v>
      </c>
      <c r="AJ211" s="46" t="s">
        <v>106</v>
      </c>
      <c r="AK211" s="47" t="s">
        <v>106</v>
      </c>
      <c r="AL211" s="47" t="s">
        <v>106</v>
      </c>
      <c r="AM211" s="47" t="s">
        <v>106</v>
      </c>
      <c r="AN211" s="47" t="s">
        <v>106</v>
      </c>
      <c r="AO211" s="47" t="s">
        <v>106</v>
      </c>
      <c r="AP211" s="47" t="s">
        <v>106</v>
      </c>
      <c r="AQ211" s="47" t="s">
        <v>106</v>
      </c>
      <c r="AR211" s="47" t="s">
        <v>106</v>
      </c>
      <c r="AS211" s="47" t="s">
        <v>106</v>
      </c>
      <c r="AT211" s="47" t="s">
        <v>106</v>
      </c>
      <c r="BG211" s="48" t="str">
        <f t="shared" si="35"/>
        <v/>
      </c>
      <c r="BH211" s="48" t="str">
        <f t="shared" si="36"/>
        <v/>
      </c>
      <c r="BI211" s="49" t="s">
        <v>106</v>
      </c>
      <c r="BJ211" s="50"/>
      <c r="BK211" s="50"/>
      <c r="BM211" s="48" t="str">
        <f t="shared" si="37"/>
        <v/>
      </c>
      <c r="BR211" t="str">
        <f t="shared" si="33"/>
        <v>R1COLDER PERS MENTAL HEALTH</v>
      </c>
      <c r="BS211" s="11" t="s">
        <v>848</v>
      </c>
      <c r="BT211" s="11" t="s">
        <v>849</v>
      </c>
      <c r="BU211" s="11" t="s">
        <v>848</v>
      </c>
      <c r="BV211" s="11" t="s">
        <v>849</v>
      </c>
      <c r="BW211" s="11" t="s">
        <v>721</v>
      </c>
      <c r="BX211" s="11"/>
      <c r="BZ211" t="s">
        <v>850</v>
      </c>
      <c r="CA211" s="13" t="s">
        <v>851</v>
      </c>
      <c r="CB211" s="12">
        <v>0</v>
      </c>
      <c r="CC211" s="12"/>
      <c r="CD211" s="12" t="s">
        <v>112</v>
      </c>
      <c r="CE211" s="12" t="e">
        <v>#N/A</v>
      </c>
      <c r="CF211" s="12" t="s">
        <v>113</v>
      </c>
      <c r="CG211" s="12" t="e">
        <v>#N/A</v>
      </c>
      <c r="CH211" s="12" t="s">
        <v>114</v>
      </c>
      <c r="CI211" s="12" t="s">
        <v>115</v>
      </c>
      <c r="CJ211" s="12" t="s">
        <v>116</v>
      </c>
      <c r="CK211" s="12"/>
      <c r="CL211" s="12" t="s">
        <v>117</v>
      </c>
      <c r="CM211" s="12" t="e">
        <v>#N/A</v>
      </c>
    </row>
    <row r="212" spans="1:91" ht="15" hidden="1">
      <c r="A212" s="37" t="str">
        <f>IF(Q413=1,"No Site Selected",IF(R413=1,"No Ward Name",""))</f>
        <v/>
      </c>
      <c r="B212" s="38">
        <v>0</v>
      </c>
      <c r="C212" s="38"/>
      <c r="D212" s="59" t="str">
        <f t="shared" si="34"/>
        <v/>
      </c>
      <c r="E212" s="64"/>
      <c r="F212" s="41"/>
      <c r="G212" s="65"/>
      <c r="H212" s="52"/>
      <c r="I212" s="45"/>
      <c r="J212" s="56"/>
      <c r="K212" s="56"/>
      <c r="L212" s="56"/>
      <c r="M212" s="56"/>
      <c r="N212" s="56"/>
      <c r="O212" s="56"/>
      <c r="P212" s="56"/>
      <c r="Q212" s="56"/>
      <c r="R212" s="56"/>
      <c r="S212" s="55"/>
      <c r="T212" s="56"/>
      <c r="U212" s="56"/>
      <c r="V212" s="55"/>
      <c r="W212" s="55"/>
      <c r="X212" s="55"/>
      <c r="Y212" s="55"/>
      <c r="Z212" s="55"/>
      <c r="AA212" s="55"/>
      <c r="AB212" s="55"/>
      <c r="AC212" s="55"/>
      <c r="AD212" s="46" t="s">
        <v>106</v>
      </c>
      <c r="AE212" s="46" t="s">
        <v>106</v>
      </c>
      <c r="AF212" s="46"/>
      <c r="AG212" s="46" t="s">
        <v>106</v>
      </c>
      <c r="AH212" s="46" t="s">
        <v>106</v>
      </c>
      <c r="AI212" s="46" t="s">
        <v>106</v>
      </c>
      <c r="AJ212" s="46" t="s">
        <v>106</v>
      </c>
      <c r="AK212" s="47" t="s">
        <v>106</v>
      </c>
      <c r="AL212" s="47" t="s">
        <v>106</v>
      </c>
      <c r="AM212" s="47" t="s">
        <v>106</v>
      </c>
      <c r="AN212" s="47" t="s">
        <v>106</v>
      </c>
      <c r="AO212" s="47" t="s">
        <v>106</v>
      </c>
      <c r="AP212" s="47" t="s">
        <v>106</v>
      </c>
      <c r="AQ212" s="47" t="s">
        <v>106</v>
      </c>
      <c r="AR212" s="47" t="s">
        <v>106</v>
      </c>
      <c r="AS212" s="47" t="s">
        <v>106</v>
      </c>
      <c r="AT212" s="47" t="s">
        <v>106</v>
      </c>
      <c r="BG212" s="48" t="str">
        <f t="shared" si="35"/>
        <v/>
      </c>
      <c r="BH212" s="48" t="str">
        <f t="shared" si="36"/>
        <v/>
      </c>
      <c r="BI212" s="49" t="s">
        <v>106</v>
      </c>
      <c r="BJ212" s="50"/>
      <c r="BK212" s="50"/>
      <c r="BM212" s="48" t="str">
        <f t="shared" si="37"/>
        <v/>
      </c>
      <c r="BR212" t="str">
        <f t="shared" si="33"/>
        <v>R1CPETERSFIELD HOSPITAL</v>
      </c>
      <c r="BS212" s="11" t="s">
        <v>852</v>
      </c>
      <c r="BT212" s="11" t="s">
        <v>853</v>
      </c>
      <c r="BU212" s="11" t="s">
        <v>852</v>
      </c>
      <c r="BV212" s="11" t="s">
        <v>853</v>
      </c>
      <c r="BW212" s="11" t="s">
        <v>721</v>
      </c>
      <c r="BX212" s="11"/>
      <c r="BZ212" t="s">
        <v>854</v>
      </c>
      <c r="CA212" s="13" t="s">
        <v>147</v>
      </c>
      <c r="CB212" s="12">
        <v>0</v>
      </c>
      <c r="CC212" s="12"/>
      <c r="CD212" s="12" t="s">
        <v>112</v>
      </c>
      <c r="CE212" s="12" t="e">
        <v>#N/A</v>
      </c>
      <c r="CF212" s="12" t="s">
        <v>113</v>
      </c>
      <c r="CG212" s="12" t="e">
        <v>#N/A</v>
      </c>
      <c r="CH212" s="12" t="s">
        <v>114</v>
      </c>
      <c r="CI212" s="12" t="s">
        <v>115</v>
      </c>
      <c r="CJ212" s="12" t="s">
        <v>116</v>
      </c>
      <c r="CK212" s="12"/>
      <c r="CL212" s="12" t="s">
        <v>117</v>
      </c>
      <c r="CM212" s="12" t="e">
        <v>#N/A</v>
      </c>
    </row>
    <row r="213" spans="1:91" ht="15" hidden="1">
      <c r="A213" s="37" t="str">
        <f>IF(Q414=1,"No Site Selected",IF(R414=1,"No Ward Name",""))</f>
        <v/>
      </c>
      <c r="B213" s="38">
        <v>0</v>
      </c>
      <c r="C213" s="38"/>
      <c r="D213" s="59" t="str">
        <f t="shared" si="34"/>
        <v/>
      </c>
      <c r="E213" s="64"/>
      <c r="F213" s="41"/>
      <c r="G213" s="65"/>
      <c r="H213" s="52"/>
      <c r="I213" s="45"/>
      <c r="J213" s="56"/>
      <c r="K213" s="56"/>
      <c r="L213" s="56"/>
      <c r="M213" s="56"/>
      <c r="N213" s="56"/>
      <c r="O213" s="56"/>
      <c r="P213" s="56"/>
      <c r="Q213" s="56"/>
      <c r="R213" s="56"/>
      <c r="S213" s="55"/>
      <c r="T213" s="56"/>
      <c r="U213" s="56"/>
      <c r="V213" s="55"/>
      <c r="W213" s="55"/>
      <c r="X213" s="55"/>
      <c r="Y213" s="55"/>
      <c r="Z213" s="55"/>
      <c r="AA213" s="55"/>
      <c r="AB213" s="55"/>
      <c r="AC213" s="55"/>
      <c r="AD213" s="46" t="s">
        <v>106</v>
      </c>
      <c r="AE213" s="46" t="s">
        <v>106</v>
      </c>
      <c r="AF213" s="46"/>
      <c r="AG213" s="46" t="s">
        <v>106</v>
      </c>
      <c r="AH213" s="46" t="s">
        <v>106</v>
      </c>
      <c r="AI213" s="46" t="s">
        <v>106</v>
      </c>
      <c r="AJ213" s="46" t="s">
        <v>106</v>
      </c>
      <c r="AK213" s="47" t="s">
        <v>106</v>
      </c>
      <c r="AL213" s="47" t="s">
        <v>106</v>
      </c>
      <c r="AM213" s="47" t="s">
        <v>106</v>
      </c>
      <c r="AN213" s="47" t="s">
        <v>106</v>
      </c>
      <c r="AO213" s="47" t="s">
        <v>106</v>
      </c>
      <c r="AP213" s="47" t="s">
        <v>106</v>
      </c>
      <c r="AQ213" s="47" t="s">
        <v>106</v>
      </c>
      <c r="AR213" s="47" t="s">
        <v>106</v>
      </c>
      <c r="AS213" s="47" t="s">
        <v>106</v>
      </c>
      <c r="AT213" s="47" t="s">
        <v>106</v>
      </c>
      <c r="BG213" s="48" t="str">
        <f t="shared" si="35"/>
        <v/>
      </c>
      <c r="BH213" s="48" t="str">
        <f t="shared" si="36"/>
        <v/>
      </c>
      <c r="BI213" s="49" t="s">
        <v>106</v>
      </c>
      <c r="BJ213" s="50"/>
      <c r="BK213" s="50"/>
      <c r="BM213" s="48" t="str">
        <f t="shared" si="37"/>
        <v/>
      </c>
      <c r="BR213" t="str">
        <f t="shared" si="33"/>
        <v>R1CPICKLES COPPICE</v>
      </c>
      <c r="BS213" s="11" t="s">
        <v>855</v>
      </c>
      <c r="BT213" s="11" t="s">
        <v>856</v>
      </c>
      <c r="BU213" s="11" t="s">
        <v>855</v>
      </c>
      <c r="BV213" s="11" t="s">
        <v>856</v>
      </c>
      <c r="BW213" s="11" t="s">
        <v>721</v>
      </c>
      <c r="BX213" s="11"/>
      <c r="BZ213" t="s">
        <v>854</v>
      </c>
      <c r="CA213" s="13" t="s">
        <v>857</v>
      </c>
      <c r="CB213" s="12">
        <v>0</v>
      </c>
      <c r="CC213" s="12"/>
      <c r="CD213" s="12" t="s">
        <v>112</v>
      </c>
      <c r="CE213" s="12" t="e">
        <v>#N/A</v>
      </c>
      <c r="CF213" s="12" t="s">
        <v>113</v>
      </c>
      <c r="CG213" s="12" t="e">
        <v>#N/A</v>
      </c>
      <c r="CH213" s="12" t="s">
        <v>114</v>
      </c>
      <c r="CI213" s="12" t="s">
        <v>115</v>
      </c>
      <c r="CJ213" s="12" t="s">
        <v>116</v>
      </c>
      <c r="CK213" s="12"/>
      <c r="CL213" s="12" t="s">
        <v>117</v>
      </c>
      <c r="CM213" s="12" t="e">
        <v>#N/A</v>
      </c>
    </row>
    <row r="214" spans="1:91" ht="13.5" customHeight="1">
      <c r="B214" s="12"/>
      <c r="C214" s="12"/>
      <c r="D214" s="71"/>
      <c r="E214" s="72"/>
      <c r="F214" s="73" t="s">
        <v>858</v>
      </c>
      <c r="G214" s="74"/>
      <c r="H214" s="74"/>
      <c r="I214" s="75">
        <f t="shared" ref="I214:S214" si="38">SUM(I14:I213)</f>
        <v>46134.883333333339</v>
      </c>
      <c r="J214" s="75">
        <f t="shared" si="38"/>
        <v>41551.816666666666</v>
      </c>
      <c r="K214" s="75">
        <f t="shared" si="38"/>
        <v>37247.483333333337</v>
      </c>
      <c r="L214" s="75">
        <f t="shared" si="38"/>
        <v>33211.036666666667</v>
      </c>
      <c r="M214" s="75">
        <f t="shared" si="38"/>
        <v>0</v>
      </c>
      <c r="N214" s="75">
        <f t="shared" si="38"/>
        <v>631.5</v>
      </c>
      <c r="O214" s="75">
        <f t="shared" si="38"/>
        <v>0</v>
      </c>
      <c r="P214" s="75">
        <f t="shared" si="38"/>
        <v>686.25</v>
      </c>
      <c r="Q214" s="75">
        <f t="shared" si="38"/>
        <v>44935.98333333333</v>
      </c>
      <c r="R214" s="75">
        <f t="shared" si="38"/>
        <v>39270.9</v>
      </c>
      <c r="S214" s="75">
        <f t="shared" si="38"/>
        <v>29451</v>
      </c>
      <c r="T214" s="75">
        <f>SUM(T14:T213)</f>
        <v>29216.833333333332</v>
      </c>
      <c r="U214" s="75">
        <f t="shared" ref="U214:X214" si="39">SUM(U14:U213)</f>
        <v>0</v>
      </c>
      <c r="V214" s="75">
        <f t="shared" si="39"/>
        <v>69</v>
      </c>
      <c r="W214" s="75">
        <f t="shared" si="39"/>
        <v>0</v>
      </c>
      <c r="X214" s="75">
        <f t="shared" si="39"/>
        <v>115</v>
      </c>
      <c r="Y214" s="75">
        <f>SUM(Y14:Y213)</f>
        <v>0</v>
      </c>
      <c r="Z214" s="75">
        <f t="shared" ref="Z214:AB214" si="40">SUM(Z14:Z213)</f>
        <v>0</v>
      </c>
      <c r="AA214" s="75">
        <f t="shared" si="40"/>
        <v>0</v>
      </c>
      <c r="AB214" s="75">
        <f t="shared" si="40"/>
        <v>0</v>
      </c>
      <c r="AC214" s="75">
        <f>SUM(AC14:AC213)</f>
        <v>16312</v>
      </c>
      <c r="AD214" s="46">
        <f t="shared" ref="AD214" si="41">(J214+R214)/AC214</f>
        <v>4.9548011688736313</v>
      </c>
      <c r="AE214" s="46">
        <f t="shared" ref="AE214" si="42">(L214+T214)/AC214</f>
        <v>3.8271131682197153</v>
      </c>
      <c r="AF214" s="46">
        <f>(N214+V214)/AC214</f>
        <v>4.2943845022069639E-2</v>
      </c>
      <c r="AG214" s="46">
        <f t="shared" ref="AG214" si="43">(P214+X214)/AC214</f>
        <v>4.9120279548798433E-2</v>
      </c>
      <c r="AH214" s="46">
        <f t="shared" ref="AH214" si="44">Z214/AC214</f>
        <v>0</v>
      </c>
      <c r="AI214" s="46">
        <f t="shared" ref="AI214" si="45">AB214/AC214</f>
        <v>0</v>
      </c>
      <c r="AJ214" s="46">
        <f t="shared" ref="AJ214" si="46">(J214+L214+N214+P214+R214+T214+V214+X214+Z214+AB214)/AC214</f>
        <v>8.8739784616642154</v>
      </c>
      <c r="AK214" s="47">
        <f t="shared" ref="AK214" si="47">J214/I214</f>
        <v>0.90065940703581837</v>
      </c>
      <c r="AL214" s="47">
        <f t="shared" ref="AL214" si="48">L214/K214</f>
        <v>0.89163169413235521</v>
      </c>
      <c r="AM214" s="47" t="str">
        <f t="shared" ref="AM214" si="49">IFERROR(N214/M214,"-")</f>
        <v>-</v>
      </c>
      <c r="AN214" s="47" t="str">
        <f t="shared" ref="AN214" si="50">IFERROR(P214/O214,"-")</f>
        <v>-</v>
      </c>
      <c r="AO214" s="47">
        <f t="shared" ref="AO214" si="51">R214/Q214</f>
        <v>0.87392991288718513</v>
      </c>
      <c r="AP214" s="47">
        <f t="shared" ref="AP214" si="52">T214/S214</f>
        <v>0.99204894004731015</v>
      </c>
      <c r="AQ214" s="47" t="str">
        <f t="shared" ref="AQ214" si="53">IFERROR(V214/U214,"-")</f>
        <v>-</v>
      </c>
      <c r="AR214" s="47" t="str">
        <f t="shared" ref="AR214" si="54">IFERROR(X214/W214,"-")</f>
        <v>-</v>
      </c>
      <c r="AS214" s="47" t="s">
        <v>105</v>
      </c>
      <c r="AT214" s="47" t="s">
        <v>105</v>
      </c>
      <c r="AU214" s="12"/>
      <c r="AV214" s="12"/>
      <c r="AW214" s="12"/>
      <c r="AY214" s="12"/>
      <c r="AZ214" s="12"/>
      <c r="BA214" s="12"/>
      <c r="BB214" s="12"/>
      <c r="BC214" s="12"/>
      <c r="BD214" s="12"/>
      <c r="BE214" s="12"/>
      <c r="BF214" s="12"/>
      <c r="BG214" s="30">
        <f>COUNTIF(BG14:BG213,"No Site Selected")</f>
        <v>0</v>
      </c>
      <c r="BH214" s="30">
        <f>COUNTIF(BH14:BH213,"No Ward Name")</f>
        <v>0</v>
      </c>
      <c r="BI214" s="12">
        <v>0</v>
      </c>
      <c r="BJ214" s="50"/>
      <c r="BK214" s="50"/>
      <c r="BM214" s="30">
        <f>COUNTIF(BM14:BM213,"Incorrect Ward Name")</f>
        <v>0</v>
      </c>
      <c r="BR214" t="str">
        <f t="shared" si="33"/>
        <v>R1CPRINCESS ANNE HOSPITAL</v>
      </c>
      <c r="BS214" s="11" t="s">
        <v>859</v>
      </c>
      <c r="BT214" s="11" t="s">
        <v>860</v>
      </c>
      <c r="BU214" s="11" t="s">
        <v>859</v>
      </c>
      <c r="BV214" s="11" t="s">
        <v>860</v>
      </c>
      <c r="BW214" s="11" t="s">
        <v>721</v>
      </c>
      <c r="BX214" s="11"/>
      <c r="BZ214" t="s">
        <v>854</v>
      </c>
      <c r="CA214" s="13" t="s">
        <v>861</v>
      </c>
    </row>
    <row r="215" spans="1:91" ht="15.75" customHeight="1">
      <c r="A215" s="12"/>
      <c r="B215" s="12"/>
      <c r="C215" s="12"/>
      <c r="D215" s="12"/>
      <c r="E215" s="51"/>
      <c r="F215" s="12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12"/>
      <c r="AW215" s="12"/>
      <c r="AX215" s="76"/>
      <c r="AY215" s="12"/>
      <c r="AZ215" s="12"/>
      <c r="BA215" s="12"/>
      <c r="BB215" s="12"/>
      <c r="BC215" s="12"/>
      <c r="BD215" s="12"/>
      <c r="BE215" s="12"/>
      <c r="BF215" s="12"/>
      <c r="BG215" s="12"/>
      <c r="BR215"/>
      <c r="BS215" s="11"/>
      <c r="BT215" s="11"/>
      <c r="BU215" s="11"/>
      <c r="BV215" s="11"/>
      <c r="BW215" s="11"/>
      <c r="BX215" s="11"/>
      <c r="BZ215"/>
      <c r="CA215" s="13"/>
    </row>
    <row r="216" spans="1:91" ht="15">
      <c r="A216" s="12"/>
      <c r="B216" s="12"/>
      <c r="C216" s="12"/>
      <c r="D216" s="12"/>
      <c r="E216" s="51"/>
      <c r="F216" s="12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12"/>
      <c r="AX216" s="76"/>
      <c r="BE216" s="12"/>
      <c r="BF216" s="12"/>
      <c r="BG216"/>
      <c r="BH216"/>
      <c r="BI216" s="12"/>
      <c r="BJ216" s="12"/>
      <c r="BK216" s="12"/>
      <c r="BR216"/>
      <c r="BS216" s="11"/>
      <c r="BT216" s="11"/>
      <c r="BU216" s="11"/>
      <c r="BV216" s="11"/>
      <c r="BW216" s="11"/>
      <c r="BX216" s="11"/>
      <c r="BZ216"/>
      <c r="CA216" s="13"/>
    </row>
    <row r="217" spans="1:91" ht="15">
      <c r="A217" s="12"/>
      <c r="B217" s="12"/>
      <c r="C217" s="12"/>
      <c r="D217" s="12"/>
      <c r="E217" s="51"/>
      <c r="F217" s="12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12"/>
      <c r="BD217" s="12"/>
      <c r="BE217" s="12"/>
      <c r="BF217" s="12"/>
      <c r="BG217"/>
      <c r="BH217"/>
      <c r="BI217" s="12"/>
      <c r="BJ217" s="12"/>
      <c r="BK217" s="12"/>
      <c r="BR217"/>
      <c r="BS217" s="11"/>
      <c r="BT217" s="11"/>
      <c r="BU217" s="11"/>
      <c r="BV217" s="11"/>
      <c r="BW217" s="11"/>
      <c r="BX217" s="11"/>
      <c r="BZ217"/>
      <c r="CA217" s="13"/>
    </row>
    <row r="218" spans="1:91" ht="15">
      <c r="A218" s="12"/>
      <c r="B218" s="12"/>
      <c r="C218" s="12"/>
      <c r="D218" s="12"/>
      <c r="E218" s="51"/>
      <c r="F218" s="12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12"/>
      <c r="BD218" s="12"/>
      <c r="BE218" s="12"/>
      <c r="BF218" s="12"/>
      <c r="BG218"/>
      <c r="BH218"/>
      <c r="BI218" s="12"/>
      <c r="BJ218" s="12"/>
      <c r="BK218" s="12"/>
      <c r="BR218"/>
      <c r="BS218" s="11"/>
      <c r="BT218" s="11"/>
      <c r="BU218" s="11"/>
      <c r="BV218" s="11"/>
      <c r="BW218" s="11"/>
      <c r="BX218" s="11"/>
      <c r="BZ218"/>
      <c r="CA218" s="13"/>
    </row>
    <row r="219" spans="1:91" ht="14.25" customHeight="1">
      <c r="A219" s="12"/>
      <c r="B219" s="12"/>
      <c r="C219" s="12"/>
      <c r="D219" s="12"/>
      <c r="E219" s="51"/>
      <c r="F219" s="12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12"/>
      <c r="BD219" s="12"/>
      <c r="BE219" s="12"/>
      <c r="BF219" s="12"/>
      <c r="BG219"/>
      <c r="BH219"/>
      <c r="BI219" s="12"/>
      <c r="BJ219" s="12"/>
      <c r="BK219" s="12"/>
      <c r="BR219"/>
      <c r="BS219" s="11"/>
      <c r="BT219" s="11"/>
      <c r="BU219" s="11"/>
      <c r="BV219" s="11"/>
      <c r="BW219" s="11"/>
      <c r="BX219" s="11"/>
      <c r="BZ219"/>
      <c r="CA219" s="13"/>
    </row>
    <row r="220" spans="1:91" ht="15">
      <c r="A220" s="12"/>
      <c r="B220" s="12"/>
      <c r="C220" s="12"/>
      <c r="D220" s="12"/>
      <c r="E220" s="51"/>
      <c r="F220" s="12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12"/>
      <c r="BD220" s="12"/>
      <c r="BE220" s="12"/>
      <c r="BF220" s="12"/>
      <c r="BG220"/>
      <c r="BH220"/>
      <c r="BI220" s="12"/>
      <c r="BJ220" s="12"/>
      <c r="BK220" s="12"/>
      <c r="BR220"/>
      <c r="BS220" s="11"/>
      <c r="BT220" s="11"/>
      <c r="BU220" s="11"/>
      <c r="BV220" s="11"/>
      <c r="BW220" s="11"/>
      <c r="BX220" s="11"/>
      <c r="BZ220"/>
      <c r="CA220" s="13"/>
    </row>
    <row r="221" spans="1:91" ht="15">
      <c r="A221" s="12"/>
      <c r="B221" s="12"/>
      <c r="C221" s="12"/>
      <c r="D221" s="12"/>
      <c r="E221" s="51"/>
      <c r="F221" s="12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12"/>
      <c r="BD221" s="12"/>
      <c r="BE221" s="12"/>
      <c r="BF221" s="12"/>
      <c r="BG221"/>
      <c r="BH221"/>
      <c r="BI221" s="12"/>
      <c r="BJ221" s="12"/>
      <c r="BK221" s="12"/>
      <c r="BR221"/>
      <c r="BS221" s="11"/>
      <c r="BT221" s="11"/>
      <c r="BU221" s="11"/>
      <c r="BV221" s="11"/>
      <c r="BW221" s="11"/>
      <c r="BX221" s="11"/>
      <c r="BZ221"/>
      <c r="CA221" s="13"/>
    </row>
    <row r="222" spans="1:91" ht="15">
      <c r="A222" s="12"/>
      <c r="B222" s="12"/>
      <c r="C222" s="12"/>
      <c r="D222" s="12"/>
      <c r="E222" s="51"/>
      <c r="F222" s="12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12"/>
      <c r="BD222" s="12"/>
      <c r="BE222" s="12"/>
      <c r="BF222" s="12"/>
      <c r="BG222"/>
      <c r="BH222"/>
      <c r="BI222" s="12"/>
      <c r="BJ222" s="12"/>
      <c r="BK222" s="12"/>
      <c r="BR222"/>
      <c r="BS222" s="11"/>
      <c r="BT222" s="11"/>
      <c r="BU222" s="11"/>
      <c r="BV222" s="11"/>
      <c r="BW222" s="11"/>
      <c r="BX222" s="11"/>
      <c r="BZ222"/>
      <c r="CA222" s="13"/>
    </row>
    <row r="223" spans="1:91" ht="15">
      <c r="A223" s="12"/>
      <c r="B223" s="12"/>
      <c r="C223" s="12"/>
      <c r="D223" s="12"/>
      <c r="E223" s="51"/>
      <c r="F223" s="12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12"/>
      <c r="BD223" s="12"/>
      <c r="BE223" s="12"/>
      <c r="BF223" s="12"/>
      <c r="BG223"/>
      <c r="BH223"/>
      <c r="BI223" s="12"/>
      <c r="BJ223" s="12"/>
      <c r="BK223" s="12"/>
      <c r="BR223"/>
      <c r="BS223" s="11"/>
      <c r="BT223" s="11"/>
      <c r="BU223" s="11"/>
      <c r="BV223" s="11"/>
      <c r="BW223" s="11"/>
      <c r="BX223" s="11"/>
      <c r="BZ223"/>
      <c r="CA223" s="13"/>
    </row>
    <row r="224" spans="1:91" ht="15">
      <c r="A224" s="12"/>
      <c r="B224" s="12"/>
      <c r="C224" s="12"/>
      <c r="D224" s="12"/>
      <c r="E224" s="51"/>
      <c r="F224" s="12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12"/>
      <c r="BD224" s="12"/>
      <c r="BE224" s="12"/>
      <c r="BF224" s="12"/>
      <c r="BG224"/>
      <c r="BH224"/>
      <c r="BI224" s="12"/>
      <c r="BJ224" s="12"/>
      <c r="BK224" s="12"/>
      <c r="BR224"/>
      <c r="BS224" s="11"/>
      <c r="BT224" s="11"/>
      <c r="BU224" s="11"/>
      <c r="BV224" s="11"/>
      <c r="BW224" s="11"/>
      <c r="BX224" s="11"/>
      <c r="BZ224"/>
      <c r="CA224" s="13"/>
    </row>
    <row r="225" spans="1:79" ht="15">
      <c r="A225" s="12"/>
      <c r="B225" s="12"/>
      <c r="C225" s="12"/>
      <c r="D225" s="12"/>
      <c r="E225" s="51"/>
      <c r="F225" s="12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12"/>
      <c r="BD225" s="12"/>
      <c r="BE225" s="12"/>
      <c r="BF225" s="12"/>
      <c r="BG225"/>
      <c r="BH225"/>
      <c r="BI225" s="12"/>
      <c r="BJ225" s="12"/>
      <c r="BK225" s="12"/>
      <c r="BR225"/>
      <c r="BS225" s="11"/>
      <c r="BT225" s="11"/>
      <c r="BU225" s="11"/>
      <c r="BV225" s="11"/>
      <c r="BW225" s="11"/>
      <c r="BX225" s="11"/>
      <c r="BZ225"/>
      <c r="CA225" s="13"/>
    </row>
    <row r="226" spans="1:79" ht="15">
      <c r="A226" s="12"/>
      <c r="B226" s="12"/>
      <c r="C226" s="12"/>
      <c r="D226" s="12"/>
      <c r="E226" s="51"/>
      <c r="F226" s="12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12"/>
      <c r="BD226" s="12"/>
      <c r="BG226"/>
      <c r="BH226"/>
      <c r="BI226" s="12"/>
      <c r="BJ226" s="12"/>
      <c r="BK226" s="12"/>
      <c r="BR226"/>
      <c r="BS226" s="11"/>
      <c r="BT226" s="11"/>
      <c r="BU226" s="11"/>
      <c r="BV226" s="11"/>
      <c r="BW226" s="11"/>
      <c r="BX226" s="11"/>
      <c r="BZ226"/>
      <c r="CA226" s="13"/>
    </row>
    <row r="227" spans="1:79" ht="15">
      <c r="A227" s="12"/>
      <c r="B227" s="12"/>
      <c r="C227" s="12"/>
      <c r="D227" s="12"/>
      <c r="E227" s="51"/>
      <c r="F227" s="12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12"/>
      <c r="BD227" s="12"/>
      <c r="BG227"/>
      <c r="BH227"/>
      <c r="BI227" s="12"/>
      <c r="BJ227" s="12"/>
      <c r="BK227" s="12"/>
      <c r="BR227"/>
      <c r="BS227" s="11"/>
      <c r="BT227" s="11"/>
      <c r="BU227" s="11"/>
      <c r="BV227" s="11"/>
      <c r="BW227" s="11"/>
      <c r="BX227" s="11"/>
      <c r="BZ227"/>
      <c r="CA227" s="13"/>
    </row>
    <row r="228" spans="1:79" ht="15">
      <c r="A228" s="12"/>
      <c r="B228" s="12"/>
      <c r="C228" s="12"/>
      <c r="D228" s="12"/>
      <c r="E228" s="51"/>
      <c r="F228" s="12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12"/>
      <c r="BD228" s="12"/>
      <c r="BG228"/>
      <c r="BH228"/>
      <c r="BI228" s="12"/>
      <c r="BJ228" s="12"/>
      <c r="BK228" s="12"/>
      <c r="BR228"/>
      <c r="BS228" s="11"/>
      <c r="BT228" s="11"/>
      <c r="BU228" s="11"/>
      <c r="BV228" s="11"/>
      <c r="BW228" s="11"/>
      <c r="BX228" s="11"/>
      <c r="BZ228"/>
      <c r="CA228" s="13"/>
    </row>
    <row r="229" spans="1:79" ht="15">
      <c r="A229" s="12"/>
      <c r="B229" s="12"/>
      <c r="C229" s="12"/>
      <c r="D229" s="12"/>
      <c r="E229" s="51"/>
      <c r="F229" s="12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12"/>
      <c r="BD229" s="12"/>
      <c r="BG229"/>
      <c r="BH229"/>
      <c r="BI229" s="12"/>
      <c r="BJ229" s="12"/>
      <c r="BK229" s="12"/>
      <c r="BR229"/>
      <c r="BS229" s="11"/>
      <c r="BT229" s="11"/>
      <c r="BU229" s="11"/>
      <c r="BV229" s="11"/>
      <c r="BW229" s="11"/>
      <c r="BX229" s="11"/>
      <c r="BZ229"/>
      <c r="CA229" s="13"/>
    </row>
    <row r="230" spans="1:79" ht="15">
      <c r="A230" s="12"/>
      <c r="B230" s="12"/>
      <c r="C230" s="12"/>
      <c r="D230" s="12"/>
      <c r="E230" s="51"/>
      <c r="F230" s="12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12"/>
      <c r="BD230" s="12"/>
      <c r="BG230"/>
      <c r="BH230"/>
      <c r="BI230" s="12"/>
      <c r="BJ230" s="12"/>
      <c r="BK230" s="12"/>
      <c r="BR230"/>
      <c r="BS230" s="11"/>
      <c r="BT230" s="11"/>
      <c r="BU230" s="11"/>
      <c r="BV230" s="11"/>
      <c r="BW230" s="11"/>
      <c r="BX230" s="11"/>
      <c r="BZ230"/>
      <c r="CA230" s="13"/>
    </row>
    <row r="231" spans="1:79" ht="15">
      <c r="A231" s="12"/>
      <c r="B231" s="12"/>
      <c r="C231" s="12"/>
      <c r="D231" s="12"/>
      <c r="E231" s="51"/>
      <c r="F231" s="12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12"/>
      <c r="BD231" s="12"/>
      <c r="BG231"/>
      <c r="BH231"/>
      <c r="BI231" s="12"/>
      <c r="BJ231" s="12"/>
      <c r="BK231" s="12"/>
      <c r="BR231"/>
      <c r="BS231" s="11"/>
      <c r="BT231" s="11"/>
      <c r="BU231" s="11"/>
      <c r="BV231" s="11"/>
      <c r="BW231" s="11"/>
      <c r="BX231" s="11"/>
      <c r="BZ231"/>
      <c r="CA231" s="13"/>
    </row>
    <row r="232" spans="1:79" ht="15">
      <c r="A232" s="12"/>
      <c r="B232" s="12"/>
      <c r="C232" s="12"/>
      <c r="D232" s="12"/>
      <c r="E232" s="51"/>
      <c r="F232" s="12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12"/>
      <c r="BD232" s="12"/>
      <c r="BG232"/>
      <c r="BH232"/>
      <c r="BI232" s="12"/>
      <c r="BJ232" s="12"/>
      <c r="BK232" s="12"/>
      <c r="BR232"/>
      <c r="BS232" s="11"/>
      <c r="BT232" s="11"/>
      <c r="BU232" s="11"/>
      <c r="BV232" s="11"/>
      <c r="BW232" s="11"/>
      <c r="BX232" s="11"/>
      <c r="BZ232"/>
      <c r="CA232" s="13"/>
    </row>
    <row r="233" spans="1:79" ht="15">
      <c r="A233" s="12"/>
      <c r="B233" s="12"/>
      <c r="C233" s="12"/>
      <c r="D233" s="12"/>
      <c r="E233" s="51"/>
      <c r="F233" s="12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12"/>
      <c r="BD233" s="12"/>
      <c r="BG233"/>
      <c r="BH233"/>
      <c r="BI233" s="12"/>
      <c r="BJ233" s="12"/>
      <c r="BK233" s="12"/>
      <c r="BR233"/>
      <c r="BS233" s="11"/>
      <c r="BT233" s="11"/>
      <c r="BU233" s="11"/>
      <c r="BV233" s="11"/>
      <c r="BW233" s="11"/>
      <c r="BX233" s="11"/>
      <c r="BZ233"/>
      <c r="CA233" s="13"/>
    </row>
    <row r="234" spans="1:79" ht="15">
      <c r="A234" s="12"/>
      <c r="B234" s="12"/>
      <c r="C234" s="12"/>
      <c r="D234" s="12"/>
      <c r="E234" s="51"/>
      <c r="F234" s="12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12"/>
      <c r="BD234" s="12"/>
      <c r="BG234"/>
      <c r="BH234"/>
      <c r="BI234" s="12"/>
      <c r="BJ234" s="12"/>
      <c r="BK234" s="12"/>
      <c r="BR234"/>
      <c r="BS234" s="11"/>
      <c r="BT234" s="11"/>
      <c r="BU234" s="11"/>
      <c r="BV234" s="11"/>
      <c r="BW234" s="11"/>
      <c r="BX234" s="11"/>
      <c r="BZ234"/>
      <c r="CA234" s="13"/>
    </row>
    <row r="235" spans="1:79" ht="15">
      <c r="A235" s="12"/>
      <c r="B235" s="12"/>
      <c r="C235" s="12"/>
      <c r="D235" s="12"/>
      <c r="E235" s="51"/>
      <c r="F235" s="12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12"/>
      <c r="BD235" s="12"/>
      <c r="BG235"/>
      <c r="BH235"/>
      <c r="BI235" s="12"/>
      <c r="BJ235" s="12"/>
      <c r="BK235" s="12"/>
      <c r="BR235"/>
      <c r="BS235" s="11"/>
      <c r="BT235" s="11"/>
      <c r="BU235" s="11"/>
      <c r="BV235" s="11"/>
      <c r="BW235" s="11"/>
      <c r="BX235" s="11"/>
      <c r="BZ235"/>
      <c r="CA235" s="13"/>
    </row>
    <row r="236" spans="1:79" ht="15">
      <c r="A236" s="12"/>
      <c r="B236" s="12"/>
      <c r="C236" s="12"/>
      <c r="D236" s="12"/>
      <c r="E236" s="51"/>
      <c r="F236" s="12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12"/>
      <c r="BD236" s="12"/>
      <c r="BG236"/>
      <c r="BH236"/>
      <c r="BI236" s="12"/>
      <c r="BJ236" s="12"/>
      <c r="BK236" s="12"/>
      <c r="BR236"/>
      <c r="BS236" s="11"/>
      <c r="BT236" s="11"/>
      <c r="BU236" s="11"/>
      <c r="BV236" s="11"/>
      <c r="BW236" s="11"/>
      <c r="BX236" s="11"/>
      <c r="BZ236"/>
      <c r="CA236" s="13"/>
    </row>
    <row r="237" spans="1:79" ht="15">
      <c r="A237" s="12"/>
      <c r="B237" s="12"/>
      <c r="C237" s="12"/>
      <c r="D237" s="12"/>
      <c r="E237" s="51"/>
      <c r="F237" s="12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12"/>
      <c r="BD237" s="12"/>
      <c r="BG237"/>
      <c r="BH237"/>
      <c r="BI237" s="12"/>
      <c r="BJ237" s="12"/>
      <c r="BK237" s="12"/>
      <c r="BR237"/>
      <c r="BS237" s="11"/>
      <c r="BT237" s="11"/>
      <c r="BU237" s="11"/>
      <c r="BV237" s="11"/>
      <c r="BW237" s="11"/>
      <c r="BX237" s="11"/>
      <c r="BZ237"/>
      <c r="CA237" s="13"/>
    </row>
    <row r="238" spans="1:79" ht="15">
      <c r="A238" s="12"/>
      <c r="B238" s="12"/>
      <c r="C238" s="12"/>
      <c r="D238" s="12"/>
      <c r="E238" s="51"/>
      <c r="F238" s="12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12"/>
      <c r="BD238" s="12"/>
      <c r="BG238"/>
      <c r="BH238"/>
      <c r="BI238" s="12"/>
      <c r="BJ238" s="12"/>
      <c r="BK238" s="12"/>
      <c r="BR238"/>
      <c r="BS238" s="11"/>
      <c r="BT238" s="11"/>
      <c r="BU238" s="11"/>
      <c r="BV238" s="11"/>
      <c r="BW238" s="11"/>
      <c r="BX238" s="11"/>
      <c r="BZ238"/>
      <c r="CA238" s="13"/>
    </row>
    <row r="239" spans="1:79" ht="15">
      <c r="A239" s="12"/>
      <c r="B239" s="12"/>
      <c r="C239" s="12"/>
      <c r="D239" s="12"/>
      <c r="E239" s="51"/>
      <c r="F239" s="12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12"/>
      <c r="BD239" s="12"/>
      <c r="BG239"/>
      <c r="BH239"/>
      <c r="BI239" s="12"/>
      <c r="BJ239" s="12"/>
      <c r="BK239" s="12"/>
      <c r="BR239"/>
      <c r="BS239" s="11"/>
      <c r="BT239" s="11"/>
      <c r="BU239" s="11"/>
      <c r="BV239" s="11"/>
      <c r="BW239" s="11"/>
      <c r="BX239" s="11"/>
      <c r="BZ239"/>
      <c r="CA239" s="13"/>
    </row>
    <row r="240" spans="1:79" ht="15">
      <c r="A240" s="12"/>
      <c r="B240" s="12"/>
      <c r="C240" s="12"/>
      <c r="D240" s="12"/>
      <c r="E240" s="51"/>
      <c r="F240" s="12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12"/>
      <c r="BD240" s="12"/>
      <c r="BG240"/>
      <c r="BH240"/>
      <c r="BI240" s="12"/>
      <c r="BJ240" s="12"/>
      <c r="BK240" s="12"/>
      <c r="BR240"/>
      <c r="BS240" s="11"/>
      <c r="BT240" s="11"/>
      <c r="BU240" s="11"/>
      <c r="BV240" s="11"/>
      <c r="BW240" s="11"/>
      <c r="BX240" s="11"/>
      <c r="BZ240"/>
      <c r="CA240" s="13"/>
    </row>
    <row r="241" spans="1:79" ht="15">
      <c r="A241" s="12"/>
      <c r="B241" s="12"/>
      <c r="C241" s="12"/>
      <c r="D241" s="12"/>
      <c r="E241" s="51"/>
      <c r="F241" s="12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12"/>
      <c r="BD241" s="12"/>
      <c r="BG241"/>
      <c r="BH241"/>
      <c r="BI241" s="12"/>
      <c r="BJ241" s="12"/>
      <c r="BK241" s="12"/>
      <c r="BR241"/>
      <c r="BS241" s="11"/>
      <c r="BT241" s="11"/>
      <c r="BU241" s="11"/>
      <c r="BV241" s="11"/>
      <c r="BW241" s="11"/>
      <c r="BX241" s="11"/>
      <c r="BZ241"/>
      <c r="CA241" s="13"/>
    </row>
    <row r="242" spans="1:79" ht="15">
      <c r="A242" s="12"/>
      <c r="B242" s="12"/>
      <c r="C242" s="12"/>
      <c r="D242" s="12"/>
      <c r="E242" s="51"/>
      <c r="F242" s="12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12"/>
      <c r="BD242" s="12"/>
      <c r="BG242"/>
      <c r="BH242"/>
      <c r="BI242" s="12"/>
      <c r="BJ242" s="12"/>
      <c r="BK242" s="12"/>
      <c r="BR242"/>
      <c r="BS242" s="11"/>
      <c r="BT242" s="11"/>
      <c r="BU242" s="11"/>
      <c r="BV242" s="11"/>
      <c r="BW242" s="11"/>
      <c r="BX242" s="11"/>
      <c r="BZ242"/>
      <c r="CA242" s="13"/>
    </row>
    <row r="243" spans="1:79" ht="15">
      <c r="A243" s="12"/>
      <c r="B243" s="12"/>
      <c r="C243" s="12"/>
      <c r="D243" s="12"/>
      <c r="E243" s="51"/>
      <c r="F243" s="12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12"/>
      <c r="BD243" s="12"/>
      <c r="BG243"/>
      <c r="BH243"/>
      <c r="BI243" s="12"/>
      <c r="BJ243" s="12"/>
      <c r="BK243" s="12"/>
      <c r="BR243"/>
      <c r="BS243" s="11"/>
      <c r="BT243" s="11"/>
      <c r="BU243" s="11"/>
      <c r="BV243" s="11"/>
      <c r="BW243" s="11"/>
      <c r="BX243" s="11"/>
      <c r="BZ243"/>
      <c r="CA243" s="13"/>
    </row>
    <row r="244" spans="1:79" ht="15">
      <c r="A244" s="12"/>
      <c r="B244" s="12"/>
      <c r="C244" s="12"/>
      <c r="D244" s="12"/>
      <c r="E244" s="51"/>
      <c r="F244" s="12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12"/>
      <c r="BD244" s="12"/>
      <c r="BG244"/>
      <c r="BH244"/>
      <c r="BI244" s="12"/>
      <c r="BJ244" s="12"/>
      <c r="BK244" s="12"/>
      <c r="BR244"/>
      <c r="BS244" s="11"/>
      <c r="BT244" s="11"/>
      <c r="BU244" s="11"/>
      <c r="BV244" s="11"/>
      <c r="BW244" s="11"/>
      <c r="BX244" s="11"/>
      <c r="BZ244"/>
      <c r="CA244" s="13"/>
    </row>
    <row r="245" spans="1:79" ht="15">
      <c r="A245" s="12"/>
      <c r="B245" s="12"/>
      <c r="C245" s="12"/>
      <c r="D245" s="12"/>
      <c r="E245" s="51"/>
      <c r="F245" s="12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12"/>
      <c r="BD245" s="12"/>
      <c r="BG245"/>
      <c r="BH245"/>
      <c r="BI245" s="12"/>
      <c r="BJ245" s="12"/>
      <c r="BK245" s="12"/>
      <c r="BR245"/>
      <c r="BS245" s="11"/>
      <c r="BT245" s="11"/>
      <c r="BU245" s="11"/>
      <c r="BV245" s="11"/>
      <c r="BW245" s="11"/>
      <c r="BX245" s="11"/>
      <c r="BZ245"/>
      <c r="CA245" s="13"/>
    </row>
    <row r="246" spans="1:79" ht="15">
      <c r="A246" s="12"/>
      <c r="B246" s="12"/>
      <c r="C246" s="12"/>
      <c r="D246" s="12"/>
      <c r="E246" s="51"/>
      <c r="F246" s="12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12"/>
      <c r="BD246" s="12"/>
      <c r="BG246"/>
      <c r="BH246"/>
      <c r="BI246" s="12"/>
      <c r="BJ246" s="12"/>
      <c r="BK246" s="12"/>
      <c r="BR246"/>
      <c r="BS246" s="11"/>
      <c r="BT246" s="11"/>
      <c r="BU246" s="11"/>
      <c r="BV246" s="11"/>
      <c r="BW246" s="11"/>
      <c r="BX246" s="11"/>
      <c r="BZ246"/>
      <c r="CA246" s="13"/>
    </row>
    <row r="247" spans="1:79" ht="15">
      <c r="A247" s="12"/>
      <c r="B247" s="12"/>
      <c r="C247" s="12"/>
      <c r="D247" s="12"/>
      <c r="E247" s="51"/>
      <c r="F247" s="12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12"/>
      <c r="BD247" s="12"/>
      <c r="BG247"/>
      <c r="BH247"/>
      <c r="BI247" s="12"/>
      <c r="BJ247" s="12"/>
      <c r="BK247" s="12"/>
      <c r="BR247"/>
      <c r="BS247" s="11"/>
      <c r="BT247" s="11"/>
      <c r="BU247" s="11"/>
      <c r="BV247" s="11"/>
      <c r="BW247" s="11"/>
      <c r="BX247" s="11"/>
      <c r="BZ247"/>
      <c r="CA247" s="13"/>
    </row>
    <row r="248" spans="1:79" ht="15">
      <c r="A248" s="12"/>
      <c r="B248" s="12"/>
      <c r="C248" s="12"/>
      <c r="D248" s="12"/>
      <c r="E248" s="51"/>
      <c r="F248" s="12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12"/>
      <c r="BD248" s="12"/>
      <c r="BG248"/>
      <c r="BH248"/>
      <c r="BI248" s="12"/>
      <c r="BJ248" s="12"/>
      <c r="BK248" s="12"/>
      <c r="BR248"/>
      <c r="BS248" s="11"/>
      <c r="BT248" s="11"/>
      <c r="BU248" s="11"/>
      <c r="BV248" s="11"/>
      <c r="BW248" s="11"/>
      <c r="BX248" s="11"/>
      <c r="BZ248"/>
      <c r="CA248" s="13"/>
    </row>
    <row r="249" spans="1:79" ht="15">
      <c r="A249" s="12"/>
      <c r="B249" s="12"/>
      <c r="C249" s="12"/>
      <c r="D249" s="12"/>
      <c r="E249" s="51"/>
      <c r="F249" s="12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12"/>
      <c r="BD249" s="12"/>
      <c r="BG249"/>
      <c r="BH249"/>
      <c r="BI249" s="12"/>
      <c r="BJ249" s="12"/>
      <c r="BK249" s="12"/>
      <c r="BR249"/>
      <c r="BS249" s="11"/>
      <c r="BT249" s="11"/>
      <c r="BU249" s="11"/>
      <c r="BV249" s="11"/>
      <c r="BW249" s="11"/>
      <c r="BX249" s="11"/>
      <c r="BZ249"/>
      <c r="CA249" s="13"/>
    </row>
    <row r="250" spans="1:79" ht="15">
      <c r="A250" s="12"/>
      <c r="B250" s="12"/>
      <c r="C250" s="12"/>
      <c r="D250" s="12"/>
      <c r="E250" s="51"/>
      <c r="F250" s="12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12"/>
      <c r="BD250" s="12"/>
      <c r="BG250"/>
      <c r="BH250"/>
      <c r="BI250" s="12"/>
      <c r="BJ250" s="12"/>
      <c r="BK250" s="12"/>
      <c r="BR250"/>
      <c r="BS250" s="11"/>
      <c r="BT250" s="11"/>
      <c r="BU250" s="11"/>
      <c r="BV250" s="11"/>
      <c r="BW250" s="11"/>
      <c r="BX250" s="11"/>
      <c r="BZ250"/>
      <c r="CA250" s="13"/>
    </row>
    <row r="251" spans="1:79" ht="15">
      <c r="A251" s="12"/>
      <c r="B251" s="12"/>
      <c r="C251" s="12"/>
      <c r="D251" s="12"/>
      <c r="E251" s="51"/>
      <c r="F251" s="12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12"/>
      <c r="BD251" s="12"/>
      <c r="BG251"/>
      <c r="BH251"/>
      <c r="BI251" s="12"/>
      <c r="BJ251" s="12"/>
      <c r="BK251" s="12"/>
      <c r="BR251"/>
      <c r="BS251" s="11"/>
      <c r="BT251" s="11"/>
      <c r="BU251" s="11"/>
      <c r="BV251" s="11"/>
      <c r="BW251" s="11"/>
      <c r="BX251" s="11"/>
      <c r="BZ251"/>
      <c r="CA251" s="13"/>
    </row>
    <row r="252" spans="1:79" ht="15">
      <c r="A252" s="12"/>
      <c r="B252" s="12"/>
      <c r="C252" s="12"/>
      <c r="D252" s="12"/>
      <c r="E252" s="51"/>
      <c r="F252" s="12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12"/>
      <c r="BD252" s="12"/>
      <c r="BG252"/>
      <c r="BH252"/>
      <c r="BI252" s="12"/>
      <c r="BJ252" s="12"/>
      <c r="BK252" s="12"/>
      <c r="BR252"/>
      <c r="BS252" s="11"/>
      <c r="BT252" s="11"/>
      <c r="BU252" s="11"/>
      <c r="BV252" s="11"/>
      <c r="BW252" s="11"/>
      <c r="BX252" s="11"/>
      <c r="BZ252"/>
      <c r="CA252" s="13"/>
    </row>
    <row r="253" spans="1:79" ht="15">
      <c r="A253" s="12"/>
      <c r="B253" s="12"/>
      <c r="C253" s="12"/>
      <c r="D253" s="12"/>
      <c r="E253" s="51"/>
      <c r="F253" s="12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12"/>
      <c r="BD253" s="12"/>
      <c r="BG253"/>
      <c r="BH253"/>
      <c r="BI253" s="12"/>
      <c r="BJ253" s="12"/>
      <c r="BK253" s="12"/>
      <c r="BR253"/>
      <c r="BS253" s="11"/>
      <c r="BT253" s="11"/>
      <c r="BU253" s="11"/>
      <c r="BV253" s="11"/>
      <c r="BW253" s="11"/>
      <c r="BX253" s="11"/>
      <c r="BZ253"/>
      <c r="CA253" s="13"/>
    </row>
    <row r="254" spans="1:79" ht="15">
      <c r="A254" s="12"/>
      <c r="B254" s="12"/>
      <c r="C254" s="12"/>
      <c r="D254" s="12"/>
      <c r="E254" s="51"/>
      <c r="F254" s="12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12"/>
      <c r="BD254" s="12"/>
      <c r="BG254"/>
      <c r="BH254"/>
      <c r="BI254" s="12"/>
      <c r="BJ254" s="12"/>
      <c r="BK254" s="12"/>
      <c r="BR254"/>
      <c r="BS254" s="11"/>
      <c r="BT254" s="11"/>
      <c r="BU254" s="11"/>
      <c r="BV254" s="11"/>
      <c r="BW254" s="11"/>
      <c r="BX254" s="11"/>
      <c r="BZ254"/>
      <c r="CA254" s="13"/>
    </row>
    <row r="255" spans="1:79" ht="15">
      <c r="A255" s="12"/>
      <c r="B255" s="12"/>
      <c r="C255" s="12"/>
      <c r="D255" s="12"/>
      <c r="E255" s="51"/>
      <c r="F255" s="12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12"/>
      <c r="BD255" s="12"/>
      <c r="BG255"/>
      <c r="BH255"/>
      <c r="BI255" s="12"/>
      <c r="BJ255" s="12"/>
      <c r="BK255" s="12"/>
      <c r="BR255"/>
      <c r="BS255" s="11"/>
      <c r="BT255" s="11"/>
      <c r="BU255" s="11"/>
      <c r="BV255" s="11"/>
      <c r="BW255" s="11"/>
      <c r="BX255" s="11"/>
      <c r="BZ255"/>
      <c r="CA255" s="13"/>
    </row>
    <row r="256" spans="1:79" ht="15">
      <c r="A256" s="12"/>
      <c r="B256" s="12"/>
      <c r="C256" s="12"/>
      <c r="D256" s="12"/>
      <c r="E256" s="51"/>
      <c r="F256" s="12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12"/>
      <c r="BD256" s="12"/>
      <c r="BG256"/>
      <c r="BH256"/>
      <c r="BI256" s="12"/>
      <c r="BJ256" s="12"/>
      <c r="BK256" s="12"/>
      <c r="BR256"/>
      <c r="BS256" s="11"/>
      <c r="BT256" s="11"/>
      <c r="BU256" s="11"/>
      <c r="BV256" s="11"/>
      <c r="BW256" s="11"/>
      <c r="BX256" s="11"/>
      <c r="BZ256"/>
      <c r="CA256" s="13"/>
    </row>
    <row r="257" spans="1:79" ht="13.15" customHeight="1">
      <c r="A257" s="12"/>
      <c r="B257" s="12"/>
      <c r="C257" s="12"/>
      <c r="D257" s="12"/>
      <c r="E257" s="51"/>
      <c r="F257" s="12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12"/>
      <c r="BD257" s="12"/>
      <c r="BG257"/>
      <c r="BH257"/>
      <c r="BI257" s="12"/>
      <c r="BJ257" s="12"/>
      <c r="BK257" s="12"/>
      <c r="BR257"/>
      <c r="BS257" s="11"/>
      <c r="BT257" s="11"/>
      <c r="BU257" s="11"/>
      <c r="BV257" s="11"/>
      <c r="BW257" s="11"/>
      <c r="BX257" s="11"/>
      <c r="BZ257"/>
      <c r="CA257" s="13"/>
    </row>
    <row r="258" spans="1:79" ht="15">
      <c r="A258" s="12" t="e">
        <v>#N/A</v>
      </c>
      <c r="B258" s="12" t="e">
        <v>#N/A</v>
      </c>
      <c r="C258" s="12">
        <v>0</v>
      </c>
      <c r="D258" s="12">
        <v>0</v>
      </c>
      <c r="E258" s="51">
        <v>0</v>
      </c>
      <c r="F258" s="12" t="s">
        <v>106</v>
      </c>
      <c r="G258" s="51" t="s">
        <v>106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>
        <v>0</v>
      </c>
      <c r="AD258" s="51"/>
      <c r="AE258" s="51"/>
      <c r="AF258" s="51"/>
      <c r="AG258" s="51"/>
      <c r="AH258" s="51"/>
      <c r="AI258" s="51"/>
      <c r="AJ258" s="51"/>
      <c r="AK258" s="51">
        <v>0</v>
      </c>
      <c r="AL258" s="51">
        <v>0</v>
      </c>
      <c r="AM258" s="51">
        <v>0</v>
      </c>
      <c r="AN258" s="51">
        <v>0</v>
      </c>
      <c r="AO258" s="51">
        <v>0</v>
      </c>
      <c r="AP258" s="51">
        <v>0</v>
      </c>
      <c r="AQ258" s="51">
        <v>0</v>
      </c>
      <c r="AR258" s="51">
        <v>0</v>
      </c>
      <c r="AS258" s="51">
        <v>0</v>
      </c>
      <c r="AT258" s="51">
        <v>0</v>
      </c>
      <c r="AU258" s="12">
        <v>0</v>
      </c>
      <c r="AY258" s="1">
        <f t="shared" ref="AY258:AY279" si="55">IF(AK56="",0, IF(AK56="-",0,IF(AK56&gt;100%,1,0)))</f>
        <v>0</v>
      </c>
      <c r="BA258" s="1">
        <f t="shared" ref="BA258:BA280" si="56">IF(AL56="",0, IF(AL56="-",0,IF(AL56&gt;100%,1,0)))</f>
        <v>0</v>
      </c>
      <c r="BB258" s="1">
        <f t="shared" ref="BB258:BC296" si="57">IF(AO56="",0, IF(AO56="-",0,IF(AO56&gt;100%,1,0)))</f>
        <v>0</v>
      </c>
      <c r="BC258" s="1">
        <f t="shared" si="57"/>
        <v>0</v>
      </c>
      <c r="BD258" s="12"/>
      <c r="BG258" t="str">
        <f t="shared" ref="BG258:BG283" si="58">CONCATENATE(D56,E56,F56)</f>
        <v/>
      </c>
      <c r="BH258" t="str">
        <f t="shared" ref="BH258:BH279" si="59">IF(BG258="","",(IF(COUNTIF($BG$216:$BG$414,BG258)&gt;1,1,0))=1)</f>
        <v/>
      </c>
      <c r="BI258" s="12">
        <v>0</v>
      </c>
      <c r="BJ258" s="12" t="b">
        <v>0</v>
      </c>
      <c r="BK258" s="12">
        <v>0</v>
      </c>
      <c r="BL258" s="1">
        <f t="shared" ref="BL258:BL280" si="60">IF(G56="",0,IF(G56=H56,1,0))</f>
        <v>0</v>
      </c>
      <c r="BR258" t="str">
        <f t="shared" ref="BR258:BR320" si="61">CONCATENATE(LEFT(BS258, 3),BT258)</f>
        <v>R1DLUDLOW HOSP OPD1</v>
      </c>
      <c r="BS258" s="11" t="s">
        <v>884</v>
      </c>
      <c r="BT258" s="11" t="s">
        <v>885</v>
      </c>
      <c r="BU258" s="11" t="s">
        <v>884</v>
      </c>
      <c r="BV258" s="11" t="s">
        <v>885</v>
      </c>
      <c r="BW258" s="11" t="s">
        <v>871</v>
      </c>
      <c r="BX258" s="11"/>
      <c r="BZ258" t="s">
        <v>879</v>
      </c>
      <c r="CA258" s="13" t="s">
        <v>886</v>
      </c>
    </row>
    <row r="259" spans="1:79" ht="15">
      <c r="A259" s="12" t="e">
        <v>#N/A</v>
      </c>
      <c r="B259" s="12" t="e">
        <v>#N/A</v>
      </c>
      <c r="C259" s="12">
        <v>0</v>
      </c>
      <c r="D259" s="12">
        <v>0</v>
      </c>
      <c r="E259" s="51">
        <v>0</v>
      </c>
      <c r="F259" s="12" t="s">
        <v>106</v>
      </c>
      <c r="G259" s="51" t="s">
        <v>106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>
        <v>0</v>
      </c>
      <c r="AD259" s="51"/>
      <c r="AE259" s="51"/>
      <c r="AF259" s="51"/>
      <c r="AG259" s="51"/>
      <c r="AH259" s="51"/>
      <c r="AI259" s="51"/>
      <c r="AJ259" s="51"/>
      <c r="AK259" s="51">
        <v>0</v>
      </c>
      <c r="AL259" s="51">
        <v>0</v>
      </c>
      <c r="AM259" s="51">
        <v>0</v>
      </c>
      <c r="AN259" s="51">
        <v>0</v>
      </c>
      <c r="AO259" s="51">
        <v>0</v>
      </c>
      <c r="AP259" s="51">
        <v>0</v>
      </c>
      <c r="AQ259" s="51">
        <v>0</v>
      </c>
      <c r="AR259" s="51">
        <v>0</v>
      </c>
      <c r="AS259" s="51">
        <v>0</v>
      </c>
      <c r="AT259" s="51">
        <v>0</v>
      </c>
      <c r="AU259" s="12">
        <v>0</v>
      </c>
      <c r="AY259" s="1">
        <f t="shared" si="55"/>
        <v>0</v>
      </c>
      <c r="BA259" s="1">
        <f t="shared" si="56"/>
        <v>0</v>
      </c>
      <c r="BB259" s="1">
        <f t="shared" si="57"/>
        <v>0</v>
      </c>
      <c r="BC259" s="1">
        <f t="shared" si="57"/>
        <v>0</v>
      </c>
      <c r="BD259" s="12"/>
      <c r="BG259" t="str">
        <f t="shared" si="58"/>
        <v/>
      </c>
      <c r="BH259" t="str">
        <f t="shared" si="59"/>
        <v/>
      </c>
      <c r="BI259" s="12">
        <v>0</v>
      </c>
      <c r="BJ259" s="12" t="b">
        <v>0</v>
      </c>
      <c r="BK259" s="12">
        <v>0</v>
      </c>
      <c r="BL259" s="1">
        <f t="shared" si="60"/>
        <v>0</v>
      </c>
      <c r="BR259" t="str">
        <f t="shared" si="61"/>
        <v>R1DLUDLOW HOSPITAL</v>
      </c>
      <c r="BS259" s="11" t="s">
        <v>887</v>
      </c>
      <c r="BT259" s="11" t="s">
        <v>888</v>
      </c>
      <c r="BU259" s="11" t="s">
        <v>887</v>
      </c>
      <c r="BV259" s="11" t="s">
        <v>888</v>
      </c>
      <c r="BW259" s="11" t="s">
        <v>871</v>
      </c>
      <c r="BX259" s="11"/>
      <c r="BZ259" t="s">
        <v>879</v>
      </c>
      <c r="CA259" s="13" t="s">
        <v>889</v>
      </c>
    </row>
    <row r="260" spans="1:79" ht="15">
      <c r="A260" s="12" t="e">
        <v>#N/A</v>
      </c>
      <c r="B260" s="12" t="e">
        <v>#N/A</v>
      </c>
      <c r="C260" s="12">
        <v>0</v>
      </c>
      <c r="D260" s="12">
        <v>0</v>
      </c>
      <c r="E260" s="51">
        <v>0</v>
      </c>
      <c r="F260" s="12" t="s">
        <v>106</v>
      </c>
      <c r="G260" s="51" t="s">
        <v>106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0</v>
      </c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>
        <v>0</v>
      </c>
      <c r="AD260" s="51"/>
      <c r="AE260" s="51"/>
      <c r="AF260" s="51"/>
      <c r="AG260" s="51"/>
      <c r="AH260" s="51"/>
      <c r="AI260" s="51"/>
      <c r="AJ260" s="51"/>
      <c r="AK260" s="51">
        <v>0</v>
      </c>
      <c r="AL260" s="51">
        <v>0</v>
      </c>
      <c r="AM260" s="51">
        <v>0</v>
      </c>
      <c r="AN260" s="51">
        <v>0</v>
      </c>
      <c r="AO260" s="51">
        <v>0</v>
      </c>
      <c r="AP260" s="51">
        <v>0</v>
      </c>
      <c r="AQ260" s="51">
        <v>0</v>
      </c>
      <c r="AR260" s="51">
        <v>0</v>
      </c>
      <c r="AS260" s="51">
        <v>0</v>
      </c>
      <c r="AT260" s="51">
        <v>0</v>
      </c>
      <c r="AU260" s="12">
        <v>0</v>
      </c>
      <c r="AY260" s="1">
        <f t="shared" si="55"/>
        <v>0</v>
      </c>
      <c r="BA260" s="1">
        <f t="shared" si="56"/>
        <v>0</v>
      </c>
      <c r="BB260" s="1">
        <f t="shared" si="57"/>
        <v>0</v>
      </c>
      <c r="BC260" s="1">
        <f t="shared" si="57"/>
        <v>0</v>
      </c>
      <c r="BD260" s="12"/>
      <c r="BG260" t="str">
        <f t="shared" si="58"/>
        <v/>
      </c>
      <c r="BH260" t="str">
        <f t="shared" si="59"/>
        <v/>
      </c>
      <c r="BI260" s="12">
        <v>0</v>
      </c>
      <c r="BJ260" s="12" t="b">
        <v>0</v>
      </c>
      <c r="BK260" s="12">
        <v>0</v>
      </c>
      <c r="BL260" s="1">
        <f t="shared" si="60"/>
        <v>0</v>
      </c>
      <c r="BR260" t="str">
        <f t="shared" si="61"/>
        <v>R1DMARKET DRAYTON COTTAGE HOSPITAL</v>
      </c>
      <c r="BS260" s="11" t="s">
        <v>890</v>
      </c>
      <c r="BT260" s="11" t="s">
        <v>891</v>
      </c>
      <c r="BU260" s="11" t="s">
        <v>890</v>
      </c>
      <c r="BV260" s="11" t="s">
        <v>891</v>
      </c>
      <c r="BW260" s="11" t="s">
        <v>871</v>
      </c>
      <c r="BX260" s="11"/>
      <c r="BZ260" t="s">
        <v>879</v>
      </c>
      <c r="CA260" s="13" t="s">
        <v>892</v>
      </c>
    </row>
    <row r="261" spans="1:79" ht="15">
      <c r="A261" s="12" t="e">
        <v>#N/A</v>
      </c>
      <c r="B261" s="12" t="e">
        <v>#N/A</v>
      </c>
      <c r="C261" s="12">
        <v>0</v>
      </c>
      <c r="D261" s="12">
        <v>0</v>
      </c>
      <c r="E261" s="51">
        <v>0</v>
      </c>
      <c r="F261" s="12" t="s">
        <v>106</v>
      </c>
      <c r="G261" s="51" t="s">
        <v>106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>
        <v>0</v>
      </c>
      <c r="AD261" s="51"/>
      <c r="AE261" s="51"/>
      <c r="AF261" s="51"/>
      <c r="AG261" s="51"/>
      <c r="AH261" s="51"/>
      <c r="AI261" s="51"/>
      <c r="AJ261" s="51"/>
      <c r="AK261" s="51">
        <v>0</v>
      </c>
      <c r="AL261" s="51">
        <v>0</v>
      </c>
      <c r="AM261" s="51">
        <v>0</v>
      </c>
      <c r="AN261" s="51">
        <v>0</v>
      </c>
      <c r="AO261" s="51">
        <v>0</v>
      </c>
      <c r="AP261" s="51">
        <v>0</v>
      </c>
      <c r="AQ261" s="51">
        <v>0</v>
      </c>
      <c r="AR261" s="51">
        <v>0</v>
      </c>
      <c r="AS261" s="51">
        <v>0</v>
      </c>
      <c r="AT261" s="51">
        <v>0</v>
      </c>
      <c r="AU261" s="12">
        <v>0</v>
      </c>
      <c r="AY261" s="1">
        <f t="shared" si="55"/>
        <v>0</v>
      </c>
      <c r="BA261" s="1">
        <f t="shared" si="56"/>
        <v>0</v>
      </c>
      <c r="BB261" s="1">
        <f t="shared" si="57"/>
        <v>0</v>
      </c>
      <c r="BC261" s="1">
        <f t="shared" si="57"/>
        <v>0</v>
      </c>
      <c r="BD261" s="12"/>
      <c r="BG261" t="str">
        <f t="shared" si="58"/>
        <v/>
      </c>
      <c r="BH261" t="str">
        <f t="shared" si="59"/>
        <v/>
      </c>
      <c r="BI261" s="12">
        <v>0</v>
      </c>
      <c r="BJ261" s="12" t="b">
        <v>0</v>
      </c>
      <c r="BK261" s="12">
        <v>0</v>
      </c>
      <c r="BL261" s="1">
        <f t="shared" si="60"/>
        <v>0</v>
      </c>
      <c r="BR261" t="str">
        <f t="shared" si="61"/>
        <v>R1DNEWPORT (GP)</v>
      </c>
      <c r="BS261" s="11" t="s">
        <v>893</v>
      </c>
      <c r="BT261" s="11" t="s">
        <v>894</v>
      </c>
      <c r="BU261" s="11" t="s">
        <v>893</v>
      </c>
      <c r="BV261" s="11" t="s">
        <v>894</v>
      </c>
      <c r="BW261" s="11" t="s">
        <v>871</v>
      </c>
      <c r="BX261" s="11"/>
      <c r="BZ261" t="s">
        <v>879</v>
      </c>
      <c r="CA261" s="13" t="s">
        <v>895</v>
      </c>
    </row>
    <row r="262" spans="1:79" ht="15">
      <c r="A262" s="12" t="e">
        <v>#N/A</v>
      </c>
      <c r="B262" s="12" t="e">
        <v>#N/A</v>
      </c>
      <c r="C262" s="12">
        <v>0</v>
      </c>
      <c r="D262" s="12">
        <v>0</v>
      </c>
      <c r="E262" s="51">
        <v>0</v>
      </c>
      <c r="F262" s="12" t="s">
        <v>106</v>
      </c>
      <c r="G262" s="51" t="s">
        <v>106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>
        <v>0</v>
      </c>
      <c r="AD262" s="51"/>
      <c r="AE262" s="51"/>
      <c r="AF262" s="51"/>
      <c r="AG262" s="51"/>
      <c r="AH262" s="51"/>
      <c r="AI262" s="51"/>
      <c r="AJ262" s="51"/>
      <c r="AK262" s="51">
        <v>0</v>
      </c>
      <c r="AL262" s="51">
        <v>0</v>
      </c>
      <c r="AM262" s="51">
        <v>0</v>
      </c>
      <c r="AN262" s="51">
        <v>0</v>
      </c>
      <c r="AO262" s="51">
        <v>0</v>
      </c>
      <c r="AP262" s="51">
        <v>0</v>
      </c>
      <c r="AQ262" s="51">
        <v>0</v>
      </c>
      <c r="AR262" s="51">
        <v>0</v>
      </c>
      <c r="AS262" s="51">
        <v>0</v>
      </c>
      <c r="AT262" s="51">
        <v>0</v>
      </c>
      <c r="AU262" s="12">
        <v>0</v>
      </c>
      <c r="AY262" s="1">
        <f t="shared" si="55"/>
        <v>0</v>
      </c>
      <c r="BA262" s="1">
        <f t="shared" si="56"/>
        <v>0</v>
      </c>
      <c r="BB262" s="1">
        <f t="shared" si="57"/>
        <v>0</v>
      </c>
      <c r="BC262" s="1">
        <f t="shared" si="57"/>
        <v>0</v>
      </c>
      <c r="BD262" s="12"/>
      <c r="BG262" t="str">
        <f t="shared" si="58"/>
        <v/>
      </c>
      <c r="BH262" t="str">
        <f t="shared" si="59"/>
        <v/>
      </c>
      <c r="BI262" s="12">
        <v>0</v>
      </c>
      <c r="BJ262" s="12" t="b">
        <v>0</v>
      </c>
      <c r="BK262" s="12">
        <v>0</v>
      </c>
      <c r="BL262" s="1">
        <f t="shared" si="60"/>
        <v>0</v>
      </c>
      <c r="BR262" t="str">
        <f t="shared" si="61"/>
        <v>R1DNEWPORT HOSPITAL</v>
      </c>
      <c r="BS262" s="11" t="s">
        <v>896</v>
      </c>
      <c r="BT262" s="11" t="s">
        <v>897</v>
      </c>
      <c r="BU262" s="11" t="s">
        <v>896</v>
      </c>
      <c r="BV262" s="11" t="s">
        <v>897</v>
      </c>
      <c r="BW262" s="11" t="s">
        <v>871</v>
      </c>
      <c r="BX262" s="11"/>
      <c r="BZ262" t="s">
        <v>879</v>
      </c>
      <c r="CA262" s="13" t="s">
        <v>898</v>
      </c>
    </row>
    <row r="263" spans="1:79" ht="15">
      <c r="A263" s="12" t="e">
        <v>#N/A</v>
      </c>
      <c r="B263" s="12" t="e">
        <v>#N/A</v>
      </c>
      <c r="C263" s="12">
        <v>0</v>
      </c>
      <c r="D263" s="12">
        <v>0</v>
      </c>
      <c r="E263" s="51">
        <v>0</v>
      </c>
      <c r="F263" s="12" t="s">
        <v>106</v>
      </c>
      <c r="G263" s="51" t="s">
        <v>106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0</v>
      </c>
      <c r="R263" s="51">
        <v>0</v>
      </c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>
        <v>0</v>
      </c>
      <c r="AD263" s="51"/>
      <c r="AE263" s="51"/>
      <c r="AF263" s="51"/>
      <c r="AG263" s="51"/>
      <c r="AH263" s="51"/>
      <c r="AI263" s="51"/>
      <c r="AJ263" s="51"/>
      <c r="AK263" s="51">
        <v>0</v>
      </c>
      <c r="AL263" s="51">
        <v>0</v>
      </c>
      <c r="AM263" s="51">
        <v>0</v>
      </c>
      <c r="AN263" s="51">
        <v>0</v>
      </c>
      <c r="AO263" s="51">
        <v>0</v>
      </c>
      <c r="AP263" s="51">
        <v>0</v>
      </c>
      <c r="AQ263" s="51">
        <v>0</v>
      </c>
      <c r="AR263" s="51">
        <v>0</v>
      </c>
      <c r="AS263" s="51">
        <v>0</v>
      </c>
      <c r="AT263" s="51">
        <v>0</v>
      </c>
      <c r="AU263" s="12">
        <v>0</v>
      </c>
      <c r="AY263" s="1">
        <f t="shared" si="55"/>
        <v>0</v>
      </c>
      <c r="BA263" s="1">
        <f t="shared" si="56"/>
        <v>0</v>
      </c>
      <c r="BB263" s="1">
        <f t="shared" si="57"/>
        <v>0</v>
      </c>
      <c r="BC263" s="1">
        <f t="shared" si="57"/>
        <v>0</v>
      </c>
      <c r="BD263" s="12"/>
      <c r="BG263" t="str">
        <f t="shared" si="58"/>
        <v/>
      </c>
      <c r="BH263" t="str">
        <f t="shared" si="59"/>
        <v/>
      </c>
      <c r="BI263" s="12">
        <v>0</v>
      </c>
      <c r="BJ263" s="12" t="b">
        <v>0</v>
      </c>
      <c r="BK263" s="12">
        <v>0</v>
      </c>
      <c r="BL263" s="1">
        <f t="shared" si="60"/>
        <v>0</v>
      </c>
      <c r="BR263" t="str">
        <f t="shared" si="61"/>
        <v>R1DOCCUPATIONAL HEALTH DEPARTMENT - FENTON</v>
      </c>
      <c r="BS263" s="11" t="s">
        <v>899</v>
      </c>
      <c r="BT263" s="11" t="s">
        <v>900</v>
      </c>
      <c r="BU263" s="11" t="s">
        <v>899</v>
      </c>
      <c r="BV263" s="11" t="s">
        <v>900</v>
      </c>
      <c r="BW263" s="11" t="s">
        <v>871</v>
      </c>
      <c r="BX263" s="11"/>
      <c r="BZ263" t="s">
        <v>879</v>
      </c>
      <c r="CA263" s="13" t="s">
        <v>901</v>
      </c>
    </row>
    <row r="264" spans="1:79" ht="15">
      <c r="A264" s="12" t="e">
        <v>#N/A</v>
      </c>
      <c r="B264" s="12" t="e">
        <v>#N/A</v>
      </c>
      <c r="C264" s="12">
        <v>0</v>
      </c>
      <c r="D264" s="12">
        <v>0</v>
      </c>
      <c r="E264" s="51">
        <v>0</v>
      </c>
      <c r="F264" s="12" t="s">
        <v>106</v>
      </c>
      <c r="G264" s="51" t="s">
        <v>106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>
        <v>0</v>
      </c>
      <c r="AD264" s="51"/>
      <c r="AE264" s="51"/>
      <c r="AF264" s="51"/>
      <c r="AG264" s="51"/>
      <c r="AH264" s="51"/>
      <c r="AI264" s="51"/>
      <c r="AJ264" s="51"/>
      <c r="AK264" s="51">
        <v>0</v>
      </c>
      <c r="AL264" s="51">
        <v>0</v>
      </c>
      <c r="AM264" s="51">
        <v>0</v>
      </c>
      <c r="AN264" s="51">
        <v>0</v>
      </c>
      <c r="AO264" s="51">
        <v>0</v>
      </c>
      <c r="AP264" s="51">
        <v>0</v>
      </c>
      <c r="AQ264" s="51">
        <v>0</v>
      </c>
      <c r="AR264" s="51">
        <v>0</v>
      </c>
      <c r="AS264" s="51">
        <v>0</v>
      </c>
      <c r="AT264" s="51">
        <v>0</v>
      </c>
      <c r="AU264" s="12">
        <v>0</v>
      </c>
      <c r="AY264" s="1">
        <f t="shared" si="55"/>
        <v>0</v>
      </c>
      <c r="BA264" s="1">
        <f t="shared" si="56"/>
        <v>0</v>
      </c>
      <c r="BB264" s="1">
        <f t="shared" si="57"/>
        <v>0</v>
      </c>
      <c r="BC264" s="1">
        <f t="shared" si="57"/>
        <v>0</v>
      </c>
      <c r="BD264" s="12"/>
      <c r="BG264" t="str">
        <f t="shared" si="58"/>
        <v/>
      </c>
      <c r="BH264" t="str">
        <f t="shared" si="59"/>
        <v/>
      </c>
      <c r="BI264" s="12">
        <v>0</v>
      </c>
      <c r="BJ264" s="12" t="b">
        <v>0</v>
      </c>
      <c r="BK264" s="12">
        <v>0</v>
      </c>
      <c r="BL264" s="1">
        <f t="shared" si="60"/>
        <v>0</v>
      </c>
      <c r="BR264" t="str">
        <f t="shared" si="61"/>
        <v>R1DOCCUPATIONAL HEALTH FENTON</v>
      </c>
      <c r="BS264" s="11" t="s">
        <v>902</v>
      </c>
      <c r="BT264" s="11" t="s">
        <v>903</v>
      </c>
      <c r="BU264" s="11" t="s">
        <v>902</v>
      </c>
      <c r="BV264" s="11" t="s">
        <v>903</v>
      </c>
      <c r="BW264" s="11" t="s">
        <v>871</v>
      </c>
      <c r="BX264" s="11"/>
      <c r="BZ264" t="s">
        <v>879</v>
      </c>
      <c r="CA264" s="13" t="s">
        <v>904</v>
      </c>
    </row>
    <row r="265" spans="1:79" ht="15">
      <c r="A265" s="12" t="e">
        <v>#N/A</v>
      </c>
      <c r="B265" s="12" t="e">
        <v>#N/A</v>
      </c>
      <c r="C265" s="12">
        <v>0</v>
      </c>
      <c r="D265" s="12">
        <v>0</v>
      </c>
      <c r="E265" s="51">
        <v>0</v>
      </c>
      <c r="F265" s="12" t="s">
        <v>106</v>
      </c>
      <c r="G265" s="51" t="s">
        <v>106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>
        <v>0</v>
      </c>
      <c r="AD265" s="51"/>
      <c r="AE265" s="51"/>
      <c r="AF265" s="51"/>
      <c r="AG265" s="51"/>
      <c r="AH265" s="51"/>
      <c r="AI265" s="51"/>
      <c r="AJ265" s="51"/>
      <c r="AK265" s="51">
        <v>0</v>
      </c>
      <c r="AL265" s="51">
        <v>0</v>
      </c>
      <c r="AM265" s="51">
        <v>0</v>
      </c>
      <c r="AN265" s="51">
        <v>0</v>
      </c>
      <c r="AO265" s="51">
        <v>0</v>
      </c>
      <c r="AP265" s="51">
        <v>0</v>
      </c>
      <c r="AQ265" s="51">
        <v>0</v>
      </c>
      <c r="AR265" s="51">
        <v>0</v>
      </c>
      <c r="AS265" s="51">
        <v>0</v>
      </c>
      <c r="AT265" s="51">
        <v>0</v>
      </c>
      <c r="AU265" s="12">
        <v>0</v>
      </c>
      <c r="AY265" s="1">
        <f t="shared" si="55"/>
        <v>0</v>
      </c>
      <c r="BA265" s="1">
        <f t="shared" si="56"/>
        <v>0</v>
      </c>
      <c r="BB265" s="1">
        <f t="shared" si="57"/>
        <v>0</v>
      </c>
      <c r="BC265" s="1">
        <f t="shared" si="57"/>
        <v>0</v>
      </c>
      <c r="BD265" s="12"/>
      <c r="BG265" t="str">
        <f t="shared" si="58"/>
        <v/>
      </c>
      <c r="BH265" t="str">
        <f t="shared" si="59"/>
        <v/>
      </c>
      <c r="BI265" s="12">
        <v>0</v>
      </c>
      <c r="BJ265" s="12" t="b">
        <v>0</v>
      </c>
      <c r="BK265" s="12">
        <v>0</v>
      </c>
      <c r="BL265" s="1">
        <f t="shared" si="60"/>
        <v>0</v>
      </c>
      <c r="BR265" t="str">
        <f t="shared" si="61"/>
        <v>R1DOCCUPATIONAL HEALTH GAINS PARK</v>
      </c>
      <c r="BS265" s="11" t="s">
        <v>905</v>
      </c>
      <c r="BT265" s="11" t="s">
        <v>906</v>
      </c>
      <c r="BU265" s="11" t="s">
        <v>905</v>
      </c>
      <c r="BV265" s="11" t="s">
        <v>906</v>
      </c>
      <c r="BW265" s="11" t="s">
        <v>871</v>
      </c>
      <c r="BX265" s="11"/>
      <c r="BZ265" t="s">
        <v>879</v>
      </c>
      <c r="CA265" s="13" t="s">
        <v>907</v>
      </c>
    </row>
    <row r="266" spans="1:79" ht="15">
      <c r="A266" s="12" t="e">
        <v>#N/A</v>
      </c>
      <c r="B266" s="12" t="e">
        <v>#N/A</v>
      </c>
      <c r="C266" s="12">
        <v>0</v>
      </c>
      <c r="D266" s="12">
        <v>0</v>
      </c>
      <c r="E266" s="51">
        <v>0</v>
      </c>
      <c r="F266" s="12" t="s">
        <v>106</v>
      </c>
      <c r="G266" s="51" t="s">
        <v>106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>
        <v>0</v>
      </c>
      <c r="AD266" s="51"/>
      <c r="AE266" s="51"/>
      <c r="AF266" s="51"/>
      <c r="AG266" s="51"/>
      <c r="AH266" s="51"/>
      <c r="AI266" s="51"/>
      <c r="AJ266" s="51"/>
      <c r="AK266" s="51">
        <v>0</v>
      </c>
      <c r="AL266" s="51">
        <v>0</v>
      </c>
      <c r="AM266" s="51">
        <v>0</v>
      </c>
      <c r="AN266" s="51">
        <v>0</v>
      </c>
      <c r="AO266" s="51">
        <v>0</v>
      </c>
      <c r="AP266" s="51">
        <v>0</v>
      </c>
      <c r="AQ266" s="51">
        <v>0</v>
      </c>
      <c r="AR266" s="51">
        <v>0</v>
      </c>
      <c r="AS266" s="51">
        <v>0</v>
      </c>
      <c r="AT266" s="51">
        <v>0</v>
      </c>
      <c r="AU266" s="12">
        <v>0</v>
      </c>
      <c r="AY266" s="1">
        <f t="shared" si="55"/>
        <v>0</v>
      </c>
      <c r="BA266" s="1">
        <f t="shared" si="56"/>
        <v>0</v>
      </c>
      <c r="BB266" s="1">
        <f t="shared" si="57"/>
        <v>0</v>
      </c>
      <c r="BC266" s="1">
        <f t="shared" si="57"/>
        <v>0</v>
      </c>
      <c r="BD266" s="12"/>
      <c r="BG266" t="str">
        <f t="shared" si="58"/>
        <v/>
      </c>
      <c r="BH266" t="str">
        <f t="shared" si="59"/>
        <v/>
      </c>
      <c r="BI266" s="12">
        <v>0</v>
      </c>
      <c r="BJ266" s="12" t="b">
        <v>0</v>
      </c>
      <c r="BK266" s="12">
        <v>0</v>
      </c>
      <c r="BL266" s="1">
        <f t="shared" si="60"/>
        <v>0</v>
      </c>
      <c r="BR266" t="str">
        <f t="shared" si="61"/>
        <v>R1DOLDFIELD RESIDENTIAL HOME</v>
      </c>
      <c r="BS266" s="11" t="s">
        <v>908</v>
      </c>
      <c r="BT266" s="11" t="s">
        <v>909</v>
      </c>
      <c r="BU266" s="11" t="s">
        <v>908</v>
      </c>
      <c r="BV266" s="11" t="s">
        <v>909</v>
      </c>
      <c r="BW266" s="11" t="s">
        <v>871</v>
      </c>
      <c r="BX266" s="11"/>
      <c r="BZ266" t="s">
        <v>879</v>
      </c>
      <c r="CA266" s="13" t="s">
        <v>910</v>
      </c>
    </row>
    <row r="267" spans="1:79" ht="15">
      <c r="A267" s="12" t="e">
        <v>#N/A</v>
      </c>
      <c r="B267" s="12" t="e">
        <v>#N/A</v>
      </c>
      <c r="C267" s="12">
        <v>0</v>
      </c>
      <c r="D267" s="12">
        <v>0</v>
      </c>
      <c r="E267" s="51">
        <v>0</v>
      </c>
      <c r="F267" s="12" t="s">
        <v>106</v>
      </c>
      <c r="G267" s="51" t="s">
        <v>106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>
        <v>0</v>
      </c>
      <c r="AD267" s="51"/>
      <c r="AE267" s="51"/>
      <c r="AF267" s="51"/>
      <c r="AG267" s="51"/>
      <c r="AH267" s="51"/>
      <c r="AI267" s="51"/>
      <c r="AJ267" s="51"/>
      <c r="AK267" s="51">
        <v>0</v>
      </c>
      <c r="AL267" s="51">
        <v>0</v>
      </c>
      <c r="AM267" s="51">
        <v>0</v>
      </c>
      <c r="AN267" s="51">
        <v>0</v>
      </c>
      <c r="AO267" s="51">
        <v>0</v>
      </c>
      <c r="AP267" s="51">
        <v>0</v>
      </c>
      <c r="AQ267" s="51">
        <v>0</v>
      </c>
      <c r="AR267" s="51">
        <v>0</v>
      </c>
      <c r="AS267" s="51">
        <v>0</v>
      </c>
      <c r="AT267" s="51">
        <v>0</v>
      </c>
      <c r="AU267" s="12">
        <v>0</v>
      </c>
      <c r="AY267" s="1">
        <f t="shared" si="55"/>
        <v>0</v>
      </c>
      <c r="BA267" s="1">
        <f t="shared" si="56"/>
        <v>0</v>
      </c>
      <c r="BB267" s="1">
        <f t="shared" si="57"/>
        <v>0</v>
      </c>
      <c r="BC267" s="1">
        <f t="shared" si="57"/>
        <v>0</v>
      </c>
      <c r="BD267" s="12"/>
      <c r="BG267" t="str">
        <f t="shared" si="58"/>
        <v/>
      </c>
      <c r="BH267" t="str">
        <f t="shared" si="59"/>
        <v/>
      </c>
      <c r="BI267" s="12">
        <v>0</v>
      </c>
      <c r="BJ267" s="12" t="b">
        <v>0</v>
      </c>
      <c r="BK267" s="12">
        <v>0</v>
      </c>
      <c r="BL267" s="1">
        <f t="shared" si="60"/>
        <v>0</v>
      </c>
      <c r="BR267" t="str">
        <f t="shared" si="61"/>
        <v>R1DOSWESTRY SOCIAL &amp; HEALTH CARE</v>
      </c>
      <c r="BS267" s="11" t="s">
        <v>911</v>
      </c>
      <c r="BT267" s="11" t="s">
        <v>912</v>
      </c>
      <c r="BU267" s="11" t="s">
        <v>911</v>
      </c>
      <c r="BV267" s="11" t="s">
        <v>912</v>
      </c>
      <c r="BW267" s="11" t="s">
        <v>871</v>
      </c>
      <c r="BX267" s="11"/>
      <c r="BZ267" t="s">
        <v>913</v>
      </c>
      <c r="CA267" s="13" t="s">
        <v>914</v>
      </c>
    </row>
    <row r="268" spans="1:79" ht="15">
      <c r="A268" s="12" t="e">
        <v>#N/A</v>
      </c>
      <c r="B268" s="12" t="e">
        <v>#N/A</v>
      </c>
      <c r="C268" s="12">
        <v>0</v>
      </c>
      <c r="D268" s="12">
        <v>0</v>
      </c>
      <c r="E268" s="51">
        <v>0</v>
      </c>
      <c r="F268" s="12" t="s">
        <v>106</v>
      </c>
      <c r="G268" s="51" t="s">
        <v>106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>
        <v>0</v>
      </c>
      <c r="AD268" s="51"/>
      <c r="AE268" s="51"/>
      <c r="AF268" s="51"/>
      <c r="AG268" s="51"/>
      <c r="AH268" s="51"/>
      <c r="AI268" s="51"/>
      <c r="AJ268" s="51"/>
      <c r="AK268" s="51">
        <v>0</v>
      </c>
      <c r="AL268" s="51">
        <v>0</v>
      </c>
      <c r="AM268" s="51">
        <v>0</v>
      </c>
      <c r="AN268" s="51">
        <v>0</v>
      </c>
      <c r="AO268" s="51">
        <v>0</v>
      </c>
      <c r="AP268" s="51">
        <v>0</v>
      </c>
      <c r="AQ268" s="51">
        <v>0</v>
      </c>
      <c r="AR268" s="51">
        <v>0</v>
      </c>
      <c r="AS268" s="51">
        <v>0</v>
      </c>
      <c r="AT268" s="51">
        <v>0</v>
      </c>
      <c r="AU268" s="12">
        <v>0</v>
      </c>
      <c r="AY268" s="1">
        <f t="shared" si="55"/>
        <v>0</v>
      </c>
      <c r="BA268" s="1">
        <f t="shared" si="56"/>
        <v>0</v>
      </c>
      <c r="BB268" s="1">
        <f t="shared" si="57"/>
        <v>0</v>
      </c>
      <c r="BC268" s="1">
        <f t="shared" si="57"/>
        <v>0</v>
      </c>
      <c r="BD268" s="12"/>
      <c r="BG268" t="str">
        <f t="shared" si="58"/>
        <v/>
      </c>
      <c r="BH268" t="str">
        <f t="shared" si="59"/>
        <v/>
      </c>
      <c r="BI268" s="12">
        <v>0</v>
      </c>
      <c r="BJ268" s="12" t="b">
        <v>0</v>
      </c>
      <c r="BK268" s="12">
        <v>0</v>
      </c>
      <c r="BL268" s="1">
        <f t="shared" si="60"/>
        <v>0</v>
      </c>
      <c r="BR268" t="str">
        <f t="shared" si="61"/>
        <v>R1DPLAS NEWYDD</v>
      </c>
      <c r="BS268" s="11" t="s">
        <v>915</v>
      </c>
      <c r="BT268" s="11" t="s">
        <v>916</v>
      </c>
      <c r="BU268" s="11" t="s">
        <v>915</v>
      </c>
      <c r="BV268" s="11" t="s">
        <v>916</v>
      </c>
      <c r="BW268" s="11" t="s">
        <v>871</v>
      </c>
      <c r="BX268" s="11"/>
      <c r="BZ268" t="s">
        <v>913</v>
      </c>
      <c r="CA268" s="13" t="s">
        <v>917</v>
      </c>
    </row>
    <row r="269" spans="1:79" ht="15">
      <c r="A269" s="12" t="e">
        <v>#N/A</v>
      </c>
      <c r="B269" s="12" t="e">
        <v>#N/A</v>
      </c>
      <c r="C269" s="12">
        <v>0</v>
      </c>
      <c r="D269" s="12">
        <v>0</v>
      </c>
      <c r="E269" s="51">
        <v>0</v>
      </c>
      <c r="F269" s="12" t="s">
        <v>106</v>
      </c>
      <c r="G269" s="51" t="s">
        <v>106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>
        <v>0</v>
      </c>
      <c r="AD269" s="51"/>
      <c r="AE269" s="51"/>
      <c r="AF269" s="51"/>
      <c r="AG269" s="51"/>
      <c r="AH269" s="51"/>
      <c r="AI269" s="51"/>
      <c r="AJ269" s="51"/>
      <c r="AK269" s="51">
        <v>0</v>
      </c>
      <c r="AL269" s="51">
        <v>0</v>
      </c>
      <c r="AM269" s="51">
        <v>0</v>
      </c>
      <c r="AN269" s="51">
        <v>0</v>
      </c>
      <c r="AO269" s="51">
        <v>0</v>
      </c>
      <c r="AP269" s="51">
        <v>0</v>
      </c>
      <c r="AQ269" s="51">
        <v>0</v>
      </c>
      <c r="AR269" s="51">
        <v>0</v>
      </c>
      <c r="AS269" s="51">
        <v>0</v>
      </c>
      <c r="AT269" s="51">
        <v>0</v>
      </c>
      <c r="AU269" s="12">
        <v>0</v>
      </c>
      <c r="AY269" s="1">
        <f t="shared" si="55"/>
        <v>0</v>
      </c>
      <c r="BA269" s="1">
        <f t="shared" si="56"/>
        <v>0</v>
      </c>
      <c r="BB269" s="1">
        <f t="shared" si="57"/>
        <v>0</v>
      </c>
      <c r="BC269" s="1">
        <f t="shared" si="57"/>
        <v>0</v>
      </c>
      <c r="BD269" s="12"/>
      <c r="BG269" t="str">
        <f t="shared" si="58"/>
        <v/>
      </c>
      <c r="BH269" t="str">
        <f t="shared" si="59"/>
        <v/>
      </c>
      <c r="BI269" s="12">
        <v>0</v>
      </c>
      <c r="BJ269" s="12" t="b">
        <v>0</v>
      </c>
      <c r="BK269" s="12">
        <v>0</v>
      </c>
      <c r="BL269" s="1">
        <f t="shared" si="60"/>
        <v>0</v>
      </c>
      <c r="BR269" t="str">
        <f t="shared" si="61"/>
        <v>R1DPRINCESS ROYAL HOSPITAL</v>
      </c>
      <c r="BS269" s="11" t="s">
        <v>918</v>
      </c>
      <c r="BT269" s="11" t="s">
        <v>919</v>
      </c>
      <c r="BU269" s="11" t="s">
        <v>918</v>
      </c>
      <c r="BV269" s="11" t="s">
        <v>919</v>
      </c>
      <c r="BW269" s="11" t="s">
        <v>871</v>
      </c>
      <c r="BX269" s="11"/>
      <c r="BZ269" t="s">
        <v>913</v>
      </c>
      <c r="CA269" s="13" t="s">
        <v>920</v>
      </c>
    </row>
    <row r="270" spans="1:79" ht="15">
      <c r="A270" s="12" t="e">
        <v>#N/A</v>
      </c>
      <c r="B270" s="12" t="e">
        <v>#N/A</v>
      </c>
      <c r="C270" s="12">
        <v>0</v>
      </c>
      <c r="D270" s="12">
        <v>0</v>
      </c>
      <c r="E270" s="51">
        <v>0</v>
      </c>
      <c r="F270" s="12" t="s">
        <v>106</v>
      </c>
      <c r="G270" s="51" t="s">
        <v>106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>
        <v>0</v>
      </c>
      <c r="AD270" s="51"/>
      <c r="AE270" s="51"/>
      <c r="AF270" s="51"/>
      <c r="AG270" s="51"/>
      <c r="AH270" s="51"/>
      <c r="AI270" s="51"/>
      <c r="AJ270" s="51"/>
      <c r="AK270" s="51">
        <v>0</v>
      </c>
      <c r="AL270" s="51">
        <v>0</v>
      </c>
      <c r="AM270" s="51">
        <v>0</v>
      </c>
      <c r="AN270" s="51">
        <v>0</v>
      </c>
      <c r="AO270" s="51">
        <v>0</v>
      </c>
      <c r="AP270" s="51">
        <v>0</v>
      </c>
      <c r="AQ270" s="51">
        <v>0</v>
      </c>
      <c r="AR270" s="51">
        <v>0</v>
      </c>
      <c r="AS270" s="51">
        <v>0</v>
      </c>
      <c r="AT270" s="51">
        <v>0</v>
      </c>
      <c r="AU270" s="12">
        <v>0</v>
      </c>
      <c r="AY270" s="1">
        <f t="shared" si="55"/>
        <v>0</v>
      </c>
      <c r="BA270" s="1">
        <f t="shared" si="56"/>
        <v>0</v>
      </c>
      <c r="BB270" s="1">
        <f t="shared" si="57"/>
        <v>0</v>
      </c>
      <c r="BC270" s="1">
        <f t="shared" si="57"/>
        <v>0</v>
      </c>
      <c r="BD270" s="12"/>
      <c r="BG270" t="str">
        <f t="shared" si="58"/>
        <v/>
      </c>
      <c r="BH270" t="str">
        <f t="shared" si="59"/>
        <v/>
      </c>
      <c r="BI270" s="12">
        <v>0</v>
      </c>
      <c r="BJ270" s="12" t="b">
        <v>0</v>
      </c>
      <c r="BK270" s="12">
        <v>0</v>
      </c>
      <c r="BL270" s="1">
        <f t="shared" si="60"/>
        <v>0</v>
      </c>
      <c r="BR270" t="str">
        <f t="shared" si="61"/>
        <v>R1DROBERT JONES &amp; AGNES HUNT ORTHOPAEDIC HOSPITAL</v>
      </c>
      <c r="BS270" s="11" t="s">
        <v>921</v>
      </c>
      <c r="BT270" s="11" t="s">
        <v>922</v>
      </c>
      <c r="BU270" s="11" t="s">
        <v>921</v>
      </c>
      <c r="BV270" s="11" t="s">
        <v>922</v>
      </c>
      <c r="BW270" s="11" t="s">
        <v>871</v>
      </c>
      <c r="BX270" s="11"/>
      <c r="BZ270" t="s">
        <v>913</v>
      </c>
      <c r="CA270" s="13" t="s">
        <v>923</v>
      </c>
    </row>
    <row r="271" spans="1:79" ht="15">
      <c r="A271" s="12" t="e">
        <v>#N/A</v>
      </c>
      <c r="B271" s="12" t="e">
        <v>#N/A</v>
      </c>
      <c r="C271" s="12">
        <v>0</v>
      </c>
      <c r="D271" s="12">
        <v>0</v>
      </c>
      <c r="E271" s="51">
        <v>0</v>
      </c>
      <c r="F271" s="12" t="s">
        <v>106</v>
      </c>
      <c r="G271" s="51" t="s">
        <v>106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>
        <v>0</v>
      </c>
      <c r="AD271" s="51"/>
      <c r="AE271" s="51"/>
      <c r="AF271" s="51"/>
      <c r="AG271" s="51"/>
      <c r="AH271" s="51"/>
      <c r="AI271" s="51"/>
      <c r="AJ271" s="51"/>
      <c r="AK271" s="51">
        <v>0</v>
      </c>
      <c r="AL271" s="51">
        <v>0</v>
      </c>
      <c r="AM271" s="51">
        <v>0</v>
      </c>
      <c r="AN271" s="51">
        <v>0</v>
      </c>
      <c r="AO271" s="51">
        <v>0</v>
      </c>
      <c r="AP271" s="51">
        <v>0</v>
      </c>
      <c r="AQ271" s="51">
        <v>0</v>
      </c>
      <c r="AR271" s="51">
        <v>0</v>
      </c>
      <c r="AS271" s="51">
        <v>0</v>
      </c>
      <c r="AT271" s="51">
        <v>0</v>
      </c>
      <c r="AU271" s="12">
        <v>0</v>
      </c>
      <c r="AY271" s="1">
        <f t="shared" si="55"/>
        <v>0</v>
      </c>
      <c r="BA271" s="1">
        <f t="shared" si="56"/>
        <v>0</v>
      </c>
      <c r="BB271" s="1">
        <f t="shared" si="57"/>
        <v>0</v>
      </c>
      <c r="BC271" s="1">
        <f t="shared" si="57"/>
        <v>0</v>
      </c>
      <c r="BD271" s="12"/>
      <c r="BG271" t="str">
        <f t="shared" si="58"/>
        <v/>
      </c>
      <c r="BH271" t="str">
        <f t="shared" si="59"/>
        <v/>
      </c>
      <c r="BI271" s="12">
        <v>0</v>
      </c>
      <c r="BJ271" s="12" t="b">
        <v>0</v>
      </c>
      <c r="BK271" s="12">
        <v>0</v>
      </c>
      <c r="BL271" s="1">
        <f t="shared" si="60"/>
        <v>0</v>
      </c>
      <c r="BR271" t="str">
        <f t="shared" si="61"/>
        <v>R1DROYAL SHREWSBURY HOSPITAL</v>
      </c>
      <c r="BS271" s="11" t="s">
        <v>924</v>
      </c>
      <c r="BT271" s="11" t="s">
        <v>925</v>
      </c>
      <c r="BU271" s="11" t="s">
        <v>924</v>
      </c>
      <c r="BV271" s="11" t="s">
        <v>925</v>
      </c>
      <c r="BW271" s="11" t="s">
        <v>871</v>
      </c>
      <c r="BX271" s="11"/>
      <c r="BZ271" t="s">
        <v>913</v>
      </c>
      <c r="CA271" s="13" t="s">
        <v>926</v>
      </c>
    </row>
    <row r="272" spans="1:79" ht="15">
      <c r="A272" s="12" t="e">
        <v>#N/A</v>
      </c>
      <c r="B272" s="12" t="e">
        <v>#N/A</v>
      </c>
      <c r="C272" s="12">
        <v>0</v>
      </c>
      <c r="D272" s="12">
        <v>0</v>
      </c>
      <c r="E272" s="51">
        <v>0</v>
      </c>
      <c r="F272" s="12" t="s">
        <v>106</v>
      </c>
      <c r="G272" s="51" t="s">
        <v>106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>
        <v>0</v>
      </c>
      <c r="AD272" s="51"/>
      <c r="AE272" s="51"/>
      <c r="AF272" s="51"/>
      <c r="AG272" s="51"/>
      <c r="AH272" s="51"/>
      <c r="AI272" s="51"/>
      <c r="AJ272" s="51"/>
      <c r="AK272" s="51">
        <v>0</v>
      </c>
      <c r="AL272" s="51">
        <v>0</v>
      </c>
      <c r="AM272" s="51">
        <v>0</v>
      </c>
      <c r="AN272" s="51">
        <v>0</v>
      </c>
      <c r="AO272" s="51">
        <v>0</v>
      </c>
      <c r="AP272" s="51">
        <v>0</v>
      </c>
      <c r="AQ272" s="51">
        <v>0</v>
      </c>
      <c r="AR272" s="51">
        <v>0</v>
      </c>
      <c r="AS272" s="51">
        <v>0</v>
      </c>
      <c r="AT272" s="51">
        <v>0</v>
      </c>
      <c r="AU272" s="12">
        <v>0</v>
      </c>
      <c r="AY272" s="1">
        <f t="shared" si="55"/>
        <v>0</v>
      </c>
      <c r="BA272" s="1">
        <f t="shared" si="56"/>
        <v>0</v>
      </c>
      <c r="BB272" s="1">
        <f t="shared" si="57"/>
        <v>0</v>
      </c>
      <c r="BC272" s="1">
        <f t="shared" si="57"/>
        <v>0</v>
      </c>
      <c r="BD272" s="12"/>
      <c r="BG272" t="str">
        <f t="shared" si="58"/>
        <v/>
      </c>
      <c r="BH272" t="str">
        <f t="shared" si="59"/>
        <v/>
      </c>
      <c r="BI272" s="12">
        <v>0</v>
      </c>
      <c r="BJ272" s="12" t="b">
        <v>0</v>
      </c>
      <c r="BK272" s="12">
        <v>0</v>
      </c>
      <c r="BL272" s="1">
        <f t="shared" si="60"/>
        <v>0</v>
      </c>
      <c r="BR272" t="str">
        <f t="shared" si="61"/>
        <v>R1DSEVERN FIELDS HEALTH VILLAGE</v>
      </c>
      <c r="BS272" s="11" t="s">
        <v>927</v>
      </c>
      <c r="BT272" s="11" t="s">
        <v>928</v>
      </c>
      <c r="BU272" s="11" t="s">
        <v>927</v>
      </c>
      <c r="BV272" s="11" t="s">
        <v>928</v>
      </c>
      <c r="BW272" s="11" t="s">
        <v>871</v>
      </c>
      <c r="BX272" s="11"/>
      <c r="BZ272" t="s">
        <v>913</v>
      </c>
      <c r="CA272" s="13" t="s">
        <v>929</v>
      </c>
    </row>
    <row r="273" spans="1:79" ht="15">
      <c r="A273" s="12" t="e">
        <v>#N/A</v>
      </c>
      <c r="B273" s="12" t="e">
        <v>#N/A</v>
      </c>
      <c r="C273" s="12">
        <v>0</v>
      </c>
      <c r="D273" s="12">
        <v>0</v>
      </c>
      <c r="E273" s="51">
        <v>0</v>
      </c>
      <c r="F273" s="12" t="s">
        <v>106</v>
      </c>
      <c r="G273" s="51" t="s">
        <v>106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>
        <v>0</v>
      </c>
      <c r="AD273" s="51"/>
      <c r="AE273" s="51"/>
      <c r="AF273" s="51"/>
      <c r="AG273" s="51"/>
      <c r="AH273" s="51"/>
      <c r="AI273" s="51"/>
      <c r="AJ273" s="51"/>
      <c r="AK273" s="51">
        <v>0</v>
      </c>
      <c r="AL273" s="51">
        <v>0</v>
      </c>
      <c r="AM273" s="51">
        <v>0</v>
      </c>
      <c r="AN273" s="51">
        <v>0</v>
      </c>
      <c r="AO273" s="51">
        <v>0</v>
      </c>
      <c r="AP273" s="51">
        <v>0</v>
      </c>
      <c r="AQ273" s="51">
        <v>0</v>
      </c>
      <c r="AR273" s="51">
        <v>0</v>
      </c>
      <c r="AS273" s="51">
        <v>0</v>
      </c>
      <c r="AT273" s="51">
        <v>0</v>
      </c>
      <c r="AU273" s="12">
        <v>0</v>
      </c>
      <c r="AY273" s="1">
        <f t="shared" si="55"/>
        <v>0</v>
      </c>
      <c r="BA273" s="1">
        <f t="shared" si="56"/>
        <v>0</v>
      </c>
      <c r="BB273" s="1">
        <f t="shared" si="57"/>
        <v>0</v>
      </c>
      <c r="BC273" s="1">
        <f t="shared" si="57"/>
        <v>0</v>
      </c>
      <c r="BD273" s="12"/>
      <c r="BG273" t="str">
        <f t="shared" si="58"/>
        <v/>
      </c>
      <c r="BH273" t="str">
        <f t="shared" si="59"/>
        <v/>
      </c>
      <c r="BI273" s="12">
        <v>0</v>
      </c>
      <c r="BJ273" s="12" t="b">
        <v>0</v>
      </c>
      <c r="BK273" s="12">
        <v>0</v>
      </c>
      <c r="BL273" s="1">
        <f t="shared" si="60"/>
        <v>0</v>
      </c>
      <c r="BR273" t="str">
        <f t="shared" si="61"/>
        <v>R1DSHELTON HOSPITAL</v>
      </c>
      <c r="BS273" s="11" t="s">
        <v>930</v>
      </c>
      <c r="BT273" s="11" t="s">
        <v>931</v>
      </c>
      <c r="BU273" s="11" t="s">
        <v>930</v>
      </c>
      <c r="BV273" s="11" t="s">
        <v>931</v>
      </c>
      <c r="BW273" s="11" t="s">
        <v>871</v>
      </c>
      <c r="BX273" s="11"/>
      <c r="BZ273" t="s">
        <v>913</v>
      </c>
      <c r="CA273" s="13" t="s">
        <v>932</v>
      </c>
    </row>
    <row r="274" spans="1:79" ht="15">
      <c r="A274" s="12" t="e">
        <v>#N/A</v>
      </c>
      <c r="B274" s="12" t="e">
        <v>#N/A</v>
      </c>
      <c r="C274" s="12">
        <v>0</v>
      </c>
      <c r="D274" s="12">
        <v>0</v>
      </c>
      <c r="E274" s="51">
        <v>0</v>
      </c>
      <c r="F274" s="12" t="s">
        <v>106</v>
      </c>
      <c r="G274" s="51" t="s">
        <v>106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>
        <v>0</v>
      </c>
      <c r="AD274" s="51"/>
      <c r="AE274" s="51"/>
      <c r="AF274" s="51"/>
      <c r="AG274" s="51"/>
      <c r="AH274" s="51"/>
      <c r="AI274" s="51"/>
      <c r="AJ274" s="51"/>
      <c r="AK274" s="51">
        <v>0</v>
      </c>
      <c r="AL274" s="51">
        <v>0</v>
      </c>
      <c r="AM274" s="51">
        <v>0</v>
      </c>
      <c r="AN274" s="51">
        <v>0</v>
      </c>
      <c r="AO274" s="51">
        <v>0</v>
      </c>
      <c r="AP274" s="51">
        <v>0</v>
      </c>
      <c r="AQ274" s="51">
        <v>0</v>
      </c>
      <c r="AR274" s="51">
        <v>0</v>
      </c>
      <c r="AS274" s="51">
        <v>0</v>
      </c>
      <c r="AT274" s="51">
        <v>0</v>
      </c>
      <c r="AU274" s="12">
        <v>0</v>
      </c>
      <c r="AY274" s="1">
        <f t="shared" si="55"/>
        <v>0</v>
      </c>
      <c r="BA274" s="1">
        <f t="shared" si="56"/>
        <v>0</v>
      </c>
      <c r="BB274" s="1">
        <f t="shared" si="57"/>
        <v>0</v>
      </c>
      <c r="BC274" s="1">
        <f t="shared" si="57"/>
        <v>0</v>
      </c>
      <c r="BD274" s="12"/>
      <c r="BG274" t="str">
        <f t="shared" si="58"/>
        <v/>
      </c>
      <c r="BH274" t="str">
        <f t="shared" si="59"/>
        <v/>
      </c>
      <c r="BI274" s="12">
        <v>0</v>
      </c>
      <c r="BJ274" s="12" t="b">
        <v>0</v>
      </c>
      <c r="BK274" s="12">
        <v>0</v>
      </c>
      <c r="BL274" s="1">
        <f t="shared" si="60"/>
        <v>0</v>
      </c>
      <c r="BR274" t="str">
        <f t="shared" si="61"/>
        <v>R1DSHERBOURNE</v>
      </c>
      <c r="BS274" s="11" t="s">
        <v>933</v>
      </c>
      <c r="BT274" s="11" t="s">
        <v>934</v>
      </c>
      <c r="BU274" s="11" t="s">
        <v>933</v>
      </c>
      <c r="BV274" s="11" t="s">
        <v>934</v>
      </c>
      <c r="BW274" s="11" t="s">
        <v>871</v>
      </c>
      <c r="BX274" s="11"/>
      <c r="BZ274" t="s">
        <v>913</v>
      </c>
      <c r="CA274" s="13" t="s">
        <v>935</v>
      </c>
    </row>
    <row r="275" spans="1:79" ht="15">
      <c r="A275" s="12" t="e">
        <v>#N/A</v>
      </c>
      <c r="B275" s="12" t="e">
        <v>#N/A</v>
      </c>
      <c r="C275" s="12">
        <v>0</v>
      </c>
      <c r="D275" s="12">
        <v>0</v>
      </c>
      <c r="E275" s="51">
        <v>0</v>
      </c>
      <c r="F275" s="12" t="s">
        <v>106</v>
      </c>
      <c r="G275" s="51" t="s">
        <v>106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>
        <v>0</v>
      </c>
      <c r="AD275" s="51"/>
      <c r="AE275" s="51"/>
      <c r="AF275" s="51"/>
      <c r="AG275" s="51"/>
      <c r="AH275" s="51"/>
      <c r="AI275" s="51"/>
      <c r="AJ275" s="51"/>
      <c r="AK275" s="51">
        <v>0</v>
      </c>
      <c r="AL275" s="51">
        <v>0</v>
      </c>
      <c r="AM275" s="51">
        <v>0</v>
      </c>
      <c r="AN275" s="51">
        <v>0</v>
      </c>
      <c r="AO275" s="51">
        <v>0</v>
      </c>
      <c r="AP275" s="51">
        <v>0</v>
      </c>
      <c r="AQ275" s="51">
        <v>0</v>
      </c>
      <c r="AR275" s="51">
        <v>0</v>
      </c>
      <c r="AS275" s="51">
        <v>0</v>
      </c>
      <c r="AT275" s="51">
        <v>0</v>
      </c>
      <c r="AU275" s="12">
        <v>0</v>
      </c>
      <c r="AY275" s="1">
        <f t="shared" si="55"/>
        <v>0</v>
      </c>
      <c r="BA275" s="1">
        <f t="shared" si="56"/>
        <v>0</v>
      </c>
      <c r="BB275" s="1">
        <f t="shared" si="57"/>
        <v>0</v>
      </c>
      <c r="BC275" s="1">
        <f t="shared" si="57"/>
        <v>0</v>
      </c>
      <c r="BD275" s="12"/>
      <c r="BG275" t="str">
        <f t="shared" si="58"/>
        <v/>
      </c>
      <c r="BH275" t="str">
        <f t="shared" si="59"/>
        <v/>
      </c>
      <c r="BI275" s="12">
        <v>0</v>
      </c>
      <c r="BJ275" s="12" t="b">
        <v>0</v>
      </c>
      <c r="BK275" s="12">
        <v>0</v>
      </c>
      <c r="BL275" s="1">
        <f t="shared" si="60"/>
        <v>0</v>
      </c>
      <c r="BR275" t="str">
        <f t="shared" si="61"/>
        <v>R1DSINGLE POINT OF ACCESS</v>
      </c>
      <c r="BS275" s="11" t="s">
        <v>936</v>
      </c>
      <c r="BT275" s="11" t="s">
        <v>937</v>
      </c>
      <c r="BU275" s="11" t="s">
        <v>936</v>
      </c>
      <c r="BV275" s="11" t="s">
        <v>937</v>
      </c>
      <c r="BW275" s="11" t="s">
        <v>871</v>
      </c>
      <c r="BX275" s="11"/>
      <c r="BZ275" t="s">
        <v>913</v>
      </c>
      <c r="CA275" s="13" t="s">
        <v>938</v>
      </c>
    </row>
    <row r="276" spans="1:79" ht="15">
      <c r="A276" s="12" t="e">
        <v>#N/A</v>
      </c>
      <c r="B276" s="12" t="e">
        <v>#N/A</v>
      </c>
      <c r="C276" s="12">
        <v>0</v>
      </c>
      <c r="D276" s="12">
        <v>0</v>
      </c>
      <c r="E276" s="51">
        <v>0</v>
      </c>
      <c r="F276" s="12" t="s">
        <v>106</v>
      </c>
      <c r="G276" s="51" t="s">
        <v>106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>
        <v>0</v>
      </c>
      <c r="AD276" s="51"/>
      <c r="AE276" s="51"/>
      <c r="AF276" s="51"/>
      <c r="AG276" s="51"/>
      <c r="AH276" s="51"/>
      <c r="AI276" s="51"/>
      <c r="AJ276" s="51"/>
      <c r="AK276" s="51">
        <v>0</v>
      </c>
      <c r="AL276" s="51">
        <v>0</v>
      </c>
      <c r="AM276" s="51">
        <v>0</v>
      </c>
      <c r="AN276" s="51">
        <v>0</v>
      </c>
      <c r="AO276" s="51">
        <v>0</v>
      </c>
      <c r="AP276" s="51">
        <v>0</v>
      </c>
      <c r="AQ276" s="51">
        <v>0</v>
      </c>
      <c r="AR276" s="51">
        <v>0</v>
      </c>
      <c r="AS276" s="51">
        <v>0</v>
      </c>
      <c r="AT276" s="51">
        <v>0</v>
      </c>
      <c r="AU276" s="12">
        <v>0</v>
      </c>
      <c r="AY276" s="1">
        <f t="shared" si="55"/>
        <v>0</v>
      </c>
      <c r="BA276" s="1">
        <f t="shared" si="56"/>
        <v>0</v>
      </c>
      <c r="BB276" s="1">
        <f t="shared" si="57"/>
        <v>0</v>
      </c>
      <c r="BC276" s="1">
        <f t="shared" si="57"/>
        <v>0</v>
      </c>
      <c r="BD276" s="12"/>
      <c r="BG276" t="str">
        <f t="shared" si="58"/>
        <v/>
      </c>
      <c r="BH276" t="str">
        <f t="shared" si="59"/>
        <v/>
      </c>
      <c r="BI276" s="12">
        <v>0</v>
      </c>
      <c r="BJ276" s="12" t="b">
        <v>0</v>
      </c>
      <c r="BK276" s="12">
        <v>0</v>
      </c>
      <c r="BL276" s="1">
        <f t="shared" si="60"/>
        <v>0</v>
      </c>
      <c r="BR276" t="str">
        <f t="shared" si="61"/>
        <v>R1DTELFORD AND WREKIN PCT COMMISSIONERS</v>
      </c>
      <c r="BS276" s="11" t="s">
        <v>939</v>
      </c>
      <c r="BT276" s="11" t="s">
        <v>940</v>
      </c>
      <c r="BU276" s="11" t="s">
        <v>939</v>
      </c>
      <c r="BV276" s="11" t="s">
        <v>940</v>
      </c>
      <c r="BW276" s="11" t="s">
        <v>871</v>
      </c>
      <c r="BX276" s="11"/>
      <c r="BZ276" t="s">
        <v>913</v>
      </c>
      <c r="CA276" s="13" t="s">
        <v>941</v>
      </c>
    </row>
    <row r="277" spans="1:79" ht="15">
      <c r="A277" s="12" t="e">
        <v>#N/A</v>
      </c>
      <c r="B277" s="12" t="e">
        <v>#N/A</v>
      </c>
      <c r="C277" s="12">
        <v>0</v>
      </c>
      <c r="D277" s="12">
        <v>0</v>
      </c>
      <c r="E277" s="51">
        <v>0</v>
      </c>
      <c r="F277" s="12" t="s">
        <v>106</v>
      </c>
      <c r="G277" s="51" t="s">
        <v>106</v>
      </c>
      <c r="H277" s="51">
        <v>0</v>
      </c>
      <c r="I277" s="51">
        <v>0</v>
      </c>
      <c r="J277" s="51">
        <v>0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>
        <v>0</v>
      </c>
      <c r="AD277" s="51"/>
      <c r="AE277" s="51"/>
      <c r="AF277" s="51"/>
      <c r="AG277" s="51"/>
      <c r="AH277" s="51"/>
      <c r="AI277" s="51"/>
      <c r="AJ277" s="51"/>
      <c r="AK277" s="51">
        <v>0</v>
      </c>
      <c r="AL277" s="51">
        <v>0</v>
      </c>
      <c r="AM277" s="51">
        <v>0</v>
      </c>
      <c r="AN277" s="51">
        <v>0</v>
      </c>
      <c r="AO277" s="51">
        <v>0</v>
      </c>
      <c r="AP277" s="51">
        <v>0</v>
      </c>
      <c r="AQ277" s="51">
        <v>0</v>
      </c>
      <c r="AR277" s="51">
        <v>0</v>
      </c>
      <c r="AS277" s="51">
        <v>0</v>
      </c>
      <c r="AT277" s="51">
        <v>0</v>
      </c>
      <c r="AU277" s="12">
        <v>0</v>
      </c>
      <c r="AY277" s="1">
        <f t="shared" si="55"/>
        <v>0</v>
      </c>
      <c r="BA277" s="1">
        <f t="shared" si="56"/>
        <v>0</v>
      </c>
      <c r="BB277" s="1">
        <f t="shared" si="57"/>
        <v>0</v>
      </c>
      <c r="BC277" s="1">
        <f t="shared" si="57"/>
        <v>0</v>
      </c>
      <c r="BD277" s="12"/>
      <c r="BG277" t="str">
        <f t="shared" si="58"/>
        <v/>
      </c>
      <c r="BH277" t="str">
        <f t="shared" si="59"/>
        <v/>
      </c>
      <c r="BI277" s="12">
        <v>0</v>
      </c>
      <c r="BJ277" s="12" t="b">
        <v>0</v>
      </c>
      <c r="BK277" s="12">
        <v>0</v>
      </c>
      <c r="BL277" s="1">
        <f t="shared" si="60"/>
        <v>0</v>
      </c>
      <c r="BR277" t="str">
        <f t="shared" si="61"/>
        <v>R1DTERRENCE HIGGINS TRUST WELLINGTON</v>
      </c>
      <c r="BS277" s="11" t="s">
        <v>942</v>
      </c>
      <c r="BT277" s="11" t="s">
        <v>943</v>
      </c>
      <c r="BU277" s="11" t="s">
        <v>942</v>
      </c>
      <c r="BV277" s="11" t="s">
        <v>943</v>
      </c>
      <c r="BW277" s="11" t="s">
        <v>871</v>
      </c>
      <c r="BX277" s="11"/>
      <c r="BZ277" t="s">
        <v>913</v>
      </c>
      <c r="CA277" s="13" t="s">
        <v>944</v>
      </c>
    </row>
    <row r="278" spans="1:79" ht="15">
      <c r="A278" s="12" t="e">
        <v>#N/A</v>
      </c>
      <c r="B278" s="12" t="e">
        <v>#N/A</v>
      </c>
      <c r="C278" s="12">
        <v>0</v>
      </c>
      <c r="D278" s="12">
        <v>0</v>
      </c>
      <c r="E278" s="51">
        <v>0</v>
      </c>
      <c r="F278" s="12" t="s">
        <v>106</v>
      </c>
      <c r="G278" s="51" t="s">
        <v>106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>
        <v>0</v>
      </c>
      <c r="AD278" s="51"/>
      <c r="AE278" s="51"/>
      <c r="AF278" s="51"/>
      <c r="AG278" s="51"/>
      <c r="AH278" s="51"/>
      <c r="AI278" s="51"/>
      <c r="AJ278" s="51"/>
      <c r="AK278" s="51">
        <v>0</v>
      </c>
      <c r="AL278" s="51">
        <v>0</v>
      </c>
      <c r="AM278" s="51">
        <v>0</v>
      </c>
      <c r="AN278" s="51">
        <v>0</v>
      </c>
      <c r="AO278" s="51">
        <v>0</v>
      </c>
      <c r="AP278" s="51">
        <v>0</v>
      </c>
      <c r="AQ278" s="51">
        <v>0</v>
      </c>
      <c r="AR278" s="51">
        <v>0</v>
      </c>
      <c r="AS278" s="51">
        <v>0</v>
      </c>
      <c r="AT278" s="51">
        <v>0</v>
      </c>
      <c r="AU278" s="12">
        <v>0</v>
      </c>
      <c r="AY278" s="1">
        <f t="shared" si="55"/>
        <v>0</v>
      </c>
      <c r="BA278" s="1">
        <f t="shared" si="56"/>
        <v>0</v>
      </c>
      <c r="BB278" s="1">
        <f t="shared" si="57"/>
        <v>0</v>
      </c>
      <c r="BC278" s="1">
        <f t="shared" si="57"/>
        <v>0</v>
      </c>
      <c r="BD278" s="12"/>
      <c r="BG278" t="str">
        <f t="shared" si="58"/>
        <v/>
      </c>
      <c r="BH278" t="str">
        <f t="shared" si="59"/>
        <v/>
      </c>
      <c r="BI278" s="12">
        <v>0</v>
      </c>
      <c r="BJ278" s="12" t="b">
        <v>0</v>
      </c>
      <c r="BK278" s="12">
        <v>0</v>
      </c>
      <c r="BL278" s="1">
        <f t="shared" si="60"/>
        <v>0</v>
      </c>
      <c r="BR278" t="str">
        <f t="shared" si="61"/>
        <v>R1DTHE HEATHERS</v>
      </c>
      <c r="BS278" s="11" t="s">
        <v>945</v>
      </c>
      <c r="BT278" s="11" t="s">
        <v>946</v>
      </c>
      <c r="BU278" s="11" t="s">
        <v>945</v>
      </c>
      <c r="BV278" s="11" t="s">
        <v>946</v>
      </c>
      <c r="BW278" s="11" t="s">
        <v>871</v>
      </c>
      <c r="BX278" s="11"/>
      <c r="BZ278" t="s">
        <v>913</v>
      </c>
      <c r="CA278" s="13" t="s">
        <v>947</v>
      </c>
    </row>
    <row r="279" spans="1:79" ht="15">
      <c r="A279" s="12" t="e">
        <v>#N/A</v>
      </c>
      <c r="B279" s="12" t="e">
        <v>#N/A</v>
      </c>
      <c r="C279" s="12">
        <v>0</v>
      </c>
      <c r="D279" s="12">
        <v>0</v>
      </c>
      <c r="E279" s="51">
        <v>0</v>
      </c>
      <c r="F279" s="12" t="s">
        <v>106</v>
      </c>
      <c r="G279" s="51" t="s">
        <v>106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>
        <v>0</v>
      </c>
      <c r="AD279" s="51"/>
      <c r="AE279" s="51"/>
      <c r="AF279" s="51"/>
      <c r="AG279" s="51"/>
      <c r="AH279" s="51"/>
      <c r="AI279" s="51"/>
      <c r="AJ279" s="51"/>
      <c r="AK279" s="51">
        <v>0</v>
      </c>
      <c r="AL279" s="51">
        <v>0</v>
      </c>
      <c r="AM279" s="51">
        <v>0</v>
      </c>
      <c r="AN279" s="51">
        <v>0</v>
      </c>
      <c r="AO279" s="51">
        <v>0</v>
      </c>
      <c r="AP279" s="51">
        <v>0</v>
      </c>
      <c r="AQ279" s="51">
        <v>0</v>
      </c>
      <c r="AR279" s="51">
        <v>0</v>
      </c>
      <c r="AS279" s="51">
        <v>0</v>
      </c>
      <c r="AT279" s="51">
        <v>0</v>
      </c>
      <c r="AU279" s="12">
        <v>0</v>
      </c>
      <c r="AY279" s="1">
        <f t="shared" si="55"/>
        <v>0</v>
      </c>
      <c r="BA279" s="1">
        <f t="shared" si="56"/>
        <v>0</v>
      </c>
      <c r="BB279" s="1">
        <f t="shared" si="57"/>
        <v>0</v>
      </c>
      <c r="BC279" s="1">
        <f t="shared" si="57"/>
        <v>0</v>
      </c>
      <c r="BD279" s="12"/>
      <c r="BG279" t="str">
        <f t="shared" si="58"/>
        <v/>
      </c>
      <c r="BH279" t="str">
        <f t="shared" si="59"/>
        <v/>
      </c>
      <c r="BI279" s="12">
        <v>0</v>
      </c>
      <c r="BJ279" s="12" t="b">
        <v>0</v>
      </c>
      <c r="BK279" s="12">
        <v>0</v>
      </c>
      <c r="BL279" s="1">
        <f t="shared" si="60"/>
        <v>0</v>
      </c>
      <c r="BR279" t="str">
        <f t="shared" si="61"/>
        <v>R1DTHE LAUREL'S</v>
      </c>
      <c r="BS279" s="11" t="s">
        <v>948</v>
      </c>
      <c r="BT279" s="11" t="s">
        <v>949</v>
      </c>
      <c r="BU279" s="11" t="s">
        <v>948</v>
      </c>
      <c r="BV279" s="11" t="s">
        <v>949</v>
      </c>
      <c r="BW279" s="11" t="s">
        <v>871</v>
      </c>
      <c r="BX279" s="11"/>
      <c r="BZ279" t="s">
        <v>913</v>
      </c>
      <c r="CA279" s="13" t="s">
        <v>950</v>
      </c>
    </row>
    <row r="280" spans="1:79" ht="15">
      <c r="A280" s="12" t="e">
        <v>#N/A</v>
      </c>
      <c r="B280" s="12" t="e">
        <v>#N/A</v>
      </c>
      <c r="C280" s="12">
        <v>0</v>
      </c>
      <c r="D280" s="12">
        <v>0</v>
      </c>
      <c r="E280" s="51">
        <v>0</v>
      </c>
      <c r="F280" s="12" t="s">
        <v>106</v>
      </c>
      <c r="G280" s="51" t="s">
        <v>106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>
        <v>0</v>
      </c>
      <c r="AD280" s="51"/>
      <c r="AE280" s="51"/>
      <c r="AF280" s="51"/>
      <c r="AG280" s="51"/>
      <c r="AH280" s="51"/>
      <c r="AI280" s="51"/>
      <c r="AJ280" s="51"/>
      <c r="AK280" s="51">
        <v>0</v>
      </c>
      <c r="AL280" s="51">
        <v>0</v>
      </c>
      <c r="AM280" s="51">
        <v>0</v>
      </c>
      <c r="AN280" s="51">
        <v>0</v>
      </c>
      <c r="AO280" s="51">
        <v>0</v>
      </c>
      <c r="AP280" s="51">
        <v>0</v>
      </c>
      <c r="AQ280" s="51">
        <v>0</v>
      </c>
      <c r="AR280" s="51">
        <v>0</v>
      </c>
      <c r="AS280" s="51">
        <v>0</v>
      </c>
      <c r="AT280" s="51">
        <v>0</v>
      </c>
      <c r="AU280" s="12">
        <v>0</v>
      </c>
      <c r="AY280" s="1">
        <f t="shared" ref="AY280:AY343" si="62">IF(AK78="",0, IF(AK78="-",0,IF(AK78&gt;100%,1,0)))</f>
        <v>0</v>
      </c>
      <c r="BA280" s="1">
        <f t="shared" si="56"/>
        <v>0</v>
      </c>
      <c r="BB280" s="1">
        <f t="shared" si="57"/>
        <v>0</v>
      </c>
      <c r="BC280" s="1">
        <f t="shared" si="57"/>
        <v>0</v>
      </c>
      <c r="BD280" s="12"/>
      <c r="BG280" t="str">
        <f t="shared" si="58"/>
        <v/>
      </c>
      <c r="BH280" t="str">
        <f t="shared" ref="BH280:BH343" si="63">IF(BG280="","",(IF(COUNTIF($BG$216:$BG$414,BG280)&gt;1,1,0))=1)</f>
        <v/>
      </c>
      <c r="BI280" s="12">
        <v>0</v>
      </c>
      <c r="BJ280" s="12" t="b">
        <v>0</v>
      </c>
      <c r="BK280" s="12">
        <v>0</v>
      </c>
      <c r="BL280" s="1">
        <f t="shared" si="60"/>
        <v>0</v>
      </c>
      <c r="BR280" t="str">
        <f t="shared" si="61"/>
        <v>R1DTHE MEWS</v>
      </c>
      <c r="BS280" s="11" t="s">
        <v>951</v>
      </c>
      <c r="BT280" s="11" t="s">
        <v>952</v>
      </c>
      <c r="BU280" s="11" t="s">
        <v>951</v>
      </c>
      <c r="BV280" s="11" t="s">
        <v>952</v>
      </c>
      <c r="BW280" s="11" t="s">
        <v>871</v>
      </c>
      <c r="BX280" s="11"/>
      <c r="BZ280" t="s">
        <v>913</v>
      </c>
      <c r="CA280" s="13" t="s">
        <v>953</v>
      </c>
    </row>
    <row r="281" spans="1:79" ht="15">
      <c r="A281" s="12" t="e">
        <v>#N/A</v>
      </c>
      <c r="B281" s="12" t="e">
        <v>#N/A</v>
      </c>
      <c r="C281" s="12">
        <v>0</v>
      </c>
      <c r="D281" s="12">
        <v>0</v>
      </c>
      <c r="E281" s="51">
        <v>0</v>
      </c>
      <c r="F281" s="12" t="s">
        <v>106</v>
      </c>
      <c r="G281" s="51" t="s">
        <v>106</v>
      </c>
      <c r="H281" s="51">
        <v>0</v>
      </c>
      <c r="I281" s="51">
        <v>0</v>
      </c>
      <c r="J281" s="51">
        <v>0</v>
      </c>
      <c r="K281" s="51">
        <v>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>
        <v>0</v>
      </c>
      <c r="AD281" s="51"/>
      <c r="AE281" s="51"/>
      <c r="AF281" s="51"/>
      <c r="AG281" s="51"/>
      <c r="AH281" s="51"/>
      <c r="AI281" s="51"/>
      <c r="AJ281" s="51"/>
      <c r="AK281" s="51">
        <v>0</v>
      </c>
      <c r="AL281" s="51">
        <v>0</v>
      </c>
      <c r="AM281" s="51">
        <v>0</v>
      </c>
      <c r="AN281" s="51">
        <v>0</v>
      </c>
      <c r="AO281" s="51">
        <v>0</v>
      </c>
      <c r="AP281" s="51">
        <v>0</v>
      </c>
      <c r="AQ281" s="51">
        <v>0</v>
      </c>
      <c r="AR281" s="51">
        <v>0</v>
      </c>
      <c r="AS281" s="51">
        <v>0</v>
      </c>
      <c r="AT281" s="51">
        <v>0</v>
      </c>
      <c r="AU281" s="12">
        <v>0</v>
      </c>
      <c r="AY281" s="1">
        <f t="shared" si="62"/>
        <v>0</v>
      </c>
      <c r="BA281" s="1">
        <f t="shared" ref="BA281:BA344" si="64">IF(AL79="",0, IF(AL79="-",0,IF(AL79&gt;100%,1,0)))</f>
        <v>0</v>
      </c>
      <c r="BB281" s="1">
        <f t="shared" si="57"/>
        <v>0</v>
      </c>
      <c r="BC281" s="1">
        <f t="shared" si="57"/>
        <v>0</v>
      </c>
      <c r="BD281" s="12"/>
      <c r="BG281" t="str">
        <f t="shared" si="58"/>
        <v/>
      </c>
      <c r="BH281" t="str">
        <f t="shared" si="63"/>
        <v/>
      </c>
      <c r="BI281" s="12">
        <v>0</v>
      </c>
      <c r="BJ281" s="12" t="b">
        <v>0</v>
      </c>
      <c r="BK281" s="12">
        <v>0</v>
      </c>
      <c r="BL281" s="1">
        <f t="shared" ref="BL281:BL344" si="65">IF(G79="",0,IF(G79=H79,1,0))</f>
        <v>0</v>
      </c>
      <c r="BR281" t="str">
        <f t="shared" si="61"/>
        <v>R1DTHE MOUNT</v>
      </c>
      <c r="BS281" s="11" t="s">
        <v>954</v>
      </c>
      <c r="BT281" s="11" t="s">
        <v>955</v>
      </c>
      <c r="BU281" s="11" t="s">
        <v>954</v>
      </c>
      <c r="BV281" s="11" t="s">
        <v>955</v>
      </c>
      <c r="BW281" s="11" t="s">
        <v>871</v>
      </c>
      <c r="BX281" s="11"/>
      <c r="BZ281" t="s">
        <v>913</v>
      </c>
      <c r="CA281" s="13" t="s">
        <v>956</v>
      </c>
    </row>
    <row r="282" spans="1:79" ht="15">
      <c r="A282" s="12" t="e">
        <v>#N/A</v>
      </c>
      <c r="B282" s="12" t="e">
        <v>#N/A</v>
      </c>
      <c r="C282" s="12">
        <v>0</v>
      </c>
      <c r="D282" s="12">
        <v>0</v>
      </c>
      <c r="E282" s="51">
        <v>0</v>
      </c>
      <c r="F282" s="12" t="s">
        <v>106</v>
      </c>
      <c r="G282" s="51" t="s">
        <v>106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>
        <v>0</v>
      </c>
      <c r="AD282" s="51"/>
      <c r="AE282" s="51"/>
      <c r="AF282" s="51"/>
      <c r="AG282" s="51"/>
      <c r="AH282" s="51"/>
      <c r="AI282" s="51"/>
      <c r="AJ282" s="51"/>
      <c r="AK282" s="51">
        <v>0</v>
      </c>
      <c r="AL282" s="51">
        <v>0</v>
      </c>
      <c r="AM282" s="51">
        <v>0</v>
      </c>
      <c r="AN282" s="51">
        <v>0</v>
      </c>
      <c r="AO282" s="51">
        <v>0</v>
      </c>
      <c r="AP282" s="51">
        <v>0</v>
      </c>
      <c r="AQ282" s="51">
        <v>0</v>
      </c>
      <c r="AR282" s="51">
        <v>0</v>
      </c>
      <c r="AS282" s="51">
        <v>0</v>
      </c>
      <c r="AT282" s="51">
        <v>0</v>
      </c>
      <c r="AU282" s="12">
        <v>0</v>
      </c>
      <c r="AY282" s="1">
        <f t="shared" si="62"/>
        <v>0</v>
      </c>
      <c r="BA282" s="1">
        <f t="shared" si="64"/>
        <v>0</v>
      </c>
      <c r="BB282" s="1">
        <f t="shared" si="57"/>
        <v>0</v>
      </c>
      <c r="BC282" s="1">
        <f t="shared" si="57"/>
        <v>0</v>
      </c>
      <c r="BD282" s="12"/>
      <c r="BG282" t="str">
        <f t="shared" si="58"/>
        <v/>
      </c>
      <c r="BH282" t="str">
        <f t="shared" si="63"/>
        <v/>
      </c>
      <c r="BI282" s="12">
        <v>0</v>
      </c>
      <c r="BJ282" s="12" t="b">
        <v>0</v>
      </c>
      <c r="BK282" s="12">
        <v>0</v>
      </c>
      <c r="BL282" s="1">
        <f t="shared" si="65"/>
        <v>0</v>
      </c>
      <c r="BR282" t="str">
        <f t="shared" si="61"/>
        <v>R1DTHE OLD BARN</v>
      </c>
      <c r="BS282" s="11" t="s">
        <v>957</v>
      </c>
      <c r="BT282" s="11" t="s">
        <v>958</v>
      </c>
      <c r="BU282" s="11" t="s">
        <v>957</v>
      </c>
      <c r="BV282" s="11" t="s">
        <v>958</v>
      </c>
      <c r="BW282" s="11" t="s">
        <v>871</v>
      </c>
      <c r="BX282" s="11"/>
      <c r="BZ282" t="s">
        <v>913</v>
      </c>
      <c r="CA282" s="13" t="s">
        <v>959</v>
      </c>
    </row>
    <row r="283" spans="1:79" ht="15">
      <c r="A283" s="12" t="e">
        <v>#N/A</v>
      </c>
      <c r="B283" s="12" t="e">
        <v>#N/A</v>
      </c>
      <c r="C283" s="12">
        <v>0</v>
      </c>
      <c r="D283" s="12">
        <v>0</v>
      </c>
      <c r="E283" s="51">
        <v>0</v>
      </c>
      <c r="F283" s="12" t="s">
        <v>106</v>
      </c>
      <c r="G283" s="51" t="s">
        <v>106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>
        <v>0</v>
      </c>
      <c r="AD283" s="51"/>
      <c r="AE283" s="51"/>
      <c r="AF283" s="51"/>
      <c r="AG283" s="51"/>
      <c r="AH283" s="51"/>
      <c r="AI283" s="51"/>
      <c r="AJ283" s="51"/>
      <c r="AK283" s="51">
        <v>0</v>
      </c>
      <c r="AL283" s="51">
        <v>0</v>
      </c>
      <c r="AM283" s="51">
        <v>0</v>
      </c>
      <c r="AN283" s="51">
        <v>0</v>
      </c>
      <c r="AO283" s="51">
        <v>0</v>
      </c>
      <c r="AP283" s="51">
        <v>0</v>
      </c>
      <c r="AQ283" s="51">
        <v>0</v>
      </c>
      <c r="AR283" s="51">
        <v>0</v>
      </c>
      <c r="AS283" s="51">
        <v>0</v>
      </c>
      <c r="AT283" s="51">
        <v>0</v>
      </c>
      <c r="AU283" s="12">
        <v>0</v>
      </c>
      <c r="AY283" s="1">
        <f t="shared" si="62"/>
        <v>0</v>
      </c>
      <c r="BA283" s="1">
        <f t="shared" si="64"/>
        <v>0</v>
      </c>
      <c r="BB283" s="1">
        <f t="shared" si="57"/>
        <v>0</v>
      </c>
      <c r="BC283" s="1">
        <f t="shared" si="57"/>
        <v>0</v>
      </c>
      <c r="BD283" s="12"/>
      <c r="BG283" t="str">
        <f t="shared" si="58"/>
        <v/>
      </c>
      <c r="BH283" t="str">
        <f t="shared" si="63"/>
        <v/>
      </c>
      <c r="BI283" s="12">
        <v>0</v>
      </c>
      <c r="BJ283" s="12" t="b">
        <v>0</v>
      </c>
      <c r="BK283" s="12">
        <v>0</v>
      </c>
      <c r="BL283" s="1">
        <f t="shared" si="65"/>
        <v>0</v>
      </c>
      <c r="BR283" t="str">
        <f t="shared" si="61"/>
        <v>R1DVISION HOMES (1A)</v>
      </c>
      <c r="BS283" s="11" t="s">
        <v>960</v>
      </c>
      <c r="BT283" s="11" t="s">
        <v>961</v>
      </c>
      <c r="BU283" s="11" t="s">
        <v>960</v>
      </c>
      <c r="BV283" s="11" t="s">
        <v>961</v>
      </c>
      <c r="BW283" s="11" t="s">
        <v>871</v>
      </c>
      <c r="BX283" s="11"/>
      <c r="BZ283" t="s">
        <v>913</v>
      </c>
      <c r="CA283" s="13" t="s">
        <v>962</v>
      </c>
    </row>
    <row r="284" spans="1:79" ht="15">
      <c r="A284" s="12" t="e">
        <v>#N/A</v>
      </c>
      <c r="B284" s="12" t="e">
        <v>#N/A</v>
      </c>
      <c r="C284" s="12">
        <v>0</v>
      </c>
      <c r="D284" s="12">
        <v>0</v>
      </c>
      <c r="E284" s="51">
        <v>0</v>
      </c>
      <c r="F284" s="12" t="s">
        <v>106</v>
      </c>
      <c r="G284" s="51" t="s">
        <v>106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>
        <v>0</v>
      </c>
      <c r="AD284" s="51"/>
      <c r="AE284" s="51"/>
      <c r="AF284" s="51"/>
      <c r="AG284" s="51"/>
      <c r="AH284" s="51"/>
      <c r="AI284" s="51"/>
      <c r="AJ284" s="51"/>
      <c r="AK284" s="51">
        <v>0</v>
      </c>
      <c r="AL284" s="51">
        <v>0</v>
      </c>
      <c r="AM284" s="51">
        <v>0</v>
      </c>
      <c r="AN284" s="51">
        <v>0</v>
      </c>
      <c r="AO284" s="51">
        <v>0</v>
      </c>
      <c r="AP284" s="51">
        <v>0</v>
      </c>
      <c r="AQ284" s="51">
        <v>0</v>
      </c>
      <c r="AR284" s="51">
        <v>0</v>
      </c>
      <c r="AS284" s="51">
        <v>0</v>
      </c>
      <c r="AT284" s="51">
        <v>0</v>
      </c>
      <c r="AU284" s="12">
        <v>0</v>
      </c>
      <c r="AY284" s="1">
        <f t="shared" si="62"/>
        <v>0</v>
      </c>
      <c r="BA284" s="1">
        <f t="shared" si="64"/>
        <v>0</v>
      </c>
      <c r="BB284" s="1">
        <f t="shared" si="57"/>
        <v>0</v>
      </c>
      <c r="BC284" s="1">
        <f t="shared" si="57"/>
        <v>0</v>
      </c>
      <c r="BD284" s="12"/>
      <c r="BG284" t="str">
        <f t="shared" ref="BG284:BG347" si="66">CONCATENATE(D82,E82,F82)</f>
        <v/>
      </c>
      <c r="BH284" t="str">
        <f t="shared" si="63"/>
        <v/>
      </c>
      <c r="BI284" s="12">
        <v>0</v>
      </c>
      <c r="BJ284" s="12" t="b">
        <v>0</v>
      </c>
      <c r="BK284" s="12">
        <v>0</v>
      </c>
      <c r="BL284" s="1">
        <f t="shared" si="65"/>
        <v>0</v>
      </c>
      <c r="BR284" t="str">
        <f t="shared" si="61"/>
        <v>R1DWEST BANK</v>
      </c>
      <c r="BS284" s="11" t="s">
        <v>963</v>
      </c>
      <c r="BT284" s="11" t="s">
        <v>964</v>
      </c>
      <c r="BU284" s="11" t="s">
        <v>963</v>
      </c>
      <c r="BV284" s="11" t="s">
        <v>964</v>
      </c>
      <c r="BW284" s="11" t="s">
        <v>871</v>
      </c>
      <c r="BX284" s="11"/>
      <c r="BZ284" t="s">
        <v>913</v>
      </c>
      <c r="CA284" s="13" t="s">
        <v>965</v>
      </c>
    </row>
    <row r="285" spans="1:79" ht="15">
      <c r="A285" s="12" t="e">
        <v>#N/A</v>
      </c>
      <c r="B285" s="12" t="e">
        <v>#N/A</v>
      </c>
      <c r="C285" s="12">
        <v>0</v>
      </c>
      <c r="D285" s="12">
        <v>0</v>
      </c>
      <c r="E285" s="51">
        <v>0</v>
      </c>
      <c r="F285" s="12" t="s">
        <v>106</v>
      </c>
      <c r="G285" s="51" t="s">
        <v>106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>
        <v>0</v>
      </c>
      <c r="AD285" s="51"/>
      <c r="AE285" s="51"/>
      <c r="AF285" s="51"/>
      <c r="AG285" s="51"/>
      <c r="AH285" s="51"/>
      <c r="AI285" s="51"/>
      <c r="AJ285" s="51"/>
      <c r="AK285" s="51">
        <v>0</v>
      </c>
      <c r="AL285" s="51">
        <v>0</v>
      </c>
      <c r="AM285" s="51">
        <v>0</v>
      </c>
      <c r="AN285" s="51">
        <v>0</v>
      </c>
      <c r="AO285" s="51">
        <v>0</v>
      </c>
      <c r="AP285" s="51">
        <v>0</v>
      </c>
      <c r="AQ285" s="51">
        <v>0</v>
      </c>
      <c r="AR285" s="51">
        <v>0</v>
      </c>
      <c r="AS285" s="51">
        <v>0</v>
      </c>
      <c r="AT285" s="51">
        <v>0</v>
      </c>
      <c r="AU285" s="12">
        <v>0</v>
      </c>
      <c r="AY285" s="1">
        <f t="shared" si="62"/>
        <v>0</v>
      </c>
      <c r="BA285" s="1">
        <f t="shared" si="64"/>
        <v>0</v>
      </c>
      <c r="BB285" s="1">
        <f t="shared" si="57"/>
        <v>0</v>
      </c>
      <c r="BC285" s="1">
        <f t="shared" si="57"/>
        <v>0</v>
      </c>
      <c r="BD285" s="12"/>
      <c r="BG285" t="str">
        <f t="shared" si="66"/>
        <v/>
      </c>
      <c r="BH285" t="str">
        <f t="shared" si="63"/>
        <v/>
      </c>
      <c r="BI285" s="12">
        <v>0</v>
      </c>
      <c r="BJ285" s="12" t="b">
        <v>0</v>
      </c>
      <c r="BK285" s="12">
        <v>0</v>
      </c>
      <c r="BL285" s="1">
        <f t="shared" si="65"/>
        <v>0</v>
      </c>
      <c r="BR285" t="str">
        <f t="shared" si="61"/>
        <v>R1DWHITCHURCH COMMUNITY HOSPITAL</v>
      </c>
      <c r="BS285" s="11" t="s">
        <v>966</v>
      </c>
      <c r="BT285" s="11" t="s">
        <v>967</v>
      </c>
      <c r="BU285" s="11" t="s">
        <v>966</v>
      </c>
      <c r="BV285" s="11" t="s">
        <v>967</v>
      </c>
      <c r="BW285" s="11" t="s">
        <v>871</v>
      </c>
      <c r="BX285" s="11"/>
      <c r="BZ285" t="s">
        <v>913</v>
      </c>
      <c r="CA285" s="13" t="s">
        <v>968</v>
      </c>
    </row>
    <row r="286" spans="1:79" ht="15">
      <c r="A286" s="12" t="e">
        <v>#N/A</v>
      </c>
      <c r="B286" s="12" t="e">
        <v>#N/A</v>
      </c>
      <c r="C286" s="12">
        <v>0</v>
      </c>
      <c r="D286" s="12">
        <v>0</v>
      </c>
      <c r="E286" s="51">
        <v>0</v>
      </c>
      <c r="F286" s="12" t="s">
        <v>106</v>
      </c>
      <c r="G286" s="51" t="s">
        <v>106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>
        <v>0</v>
      </c>
      <c r="AD286" s="51"/>
      <c r="AE286" s="51"/>
      <c r="AF286" s="51"/>
      <c r="AG286" s="51"/>
      <c r="AH286" s="51"/>
      <c r="AI286" s="51"/>
      <c r="AJ286" s="51"/>
      <c r="AK286" s="51">
        <v>0</v>
      </c>
      <c r="AL286" s="51">
        <v>0</v>
      </c>
      <c r="AM286" s="51">
        <v>0</v>
      </c>
      <c r="AN286" s="51">
        <v>0</v>
      </c>
      <c r="AO286" s="51">
        <v>0</v>
      </c>
      <c r="AP286" s="51">
        <v>0</v>
      </c>
      <c r="AQ286" s="51">
        <v>0</v>
      </c>
      <c r="AR286" s="51">
        <v>0</v>
      </c>
      <c r="AS286" s="51">
        <v>0</v>
      </c>
      <c r="AT286" s="51">
        <v>0</v>
      </c>
      <c r="AU286" s="12">
        <v>0</v>
      </c>
      <c r="AY286" s="1">
        <f t="shared" si="62"/>
        <v>0</v>
      </c>
      <c r="BA286" s="1">
        <f t="shared" si="64"/>
        <v>0</v>
      </c>
      <c r="BB286" s="1">
        <f t="shared" si="57"/>
        <v>0</v>
      </c>
      <c r="BC286" s="1">
        <f t="shared" si="57"/>
        <v>0</v>
      </c>
      <c r="BD286" s="12"/>
      <c r="BG286" t="str">
        <f t="shared" si="66"/>
        <v/>
      </c>
      <c r="BH286" t="str">
        <f t="shared" si="63"/>
        <v/>
      </c>
      <c r="BI286" s="12">
        <v>0</v>
      </c>
      <c r="BJ286" s="12" t="b">
        <v>0</v>
      </c>
      <c r="BK286" s="12">
        <v>0</v>
      </c>
      <c r="BL286" s="1">
        <f t="shared" si="65"/>
        <v>0</v>
      </c>
      <c r="BR286" t="str">
        <f t="shared" si="61"/>
        <v>R1DWHITCHURCH HOSP OPD1</v>
      </c>
      <c r="BS286" s="11" t="s">
        <v>969</v>
      </c>
      <c r="BT286" s="11" t="s">
        <v>970</v>
      </c>
      <c r="BU286" s="11" t="s">
        <v>969</v>
      </c>
      <c r="BV286" s="11" t="s">
        <v>970</v>
      </c>
      <c r="BW286" s="11" t="s">
        <v>871</v>
      </c>
      <c r="BX286" s="11"/>
      <c r="BZ286" t="s">
        <v>913</v>
      </c>
      <c r="CA286" s="13" t="s">
        <v>971</v>
      </c>
    </row>
    <row r="287" spans="1:79" ht="15">
      <c r="A287" s="12" t="e">
        <v>#N/A</v>
      </c>
      <c r="B287" s="12" t="e">
        <v>#N/A</v>
      </c>
      <c r="C287" s="12">
        <v>0</v>
      </c>
      <c r="D287" s="12">
        <v>0</v>
      </c>
      <c r="E287" s="51">
        <v>0</v>
      </c>
      <c r="F287" s="12" t="s">
        <v>106</v>
      </c>
      <c r="G287" s="51" t="s">
        <v>106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>
        <v>0</v>
      </c>
      <c r="AD287" s="51"/>
      <c r="AE287" s="51"/>
      <c r="AF287" s="51"/>
      <c r="AG287" s="51"/>
      <c r="AH287" s="51"/>
      <c r="AI287" s="51"/>
      <c r="AJ287" s="51"/>
      <c r="AK287" s="51">
        <v>0</v>
      </c>
      <c r="AL287" s="51">
        <v>0</v>
      </c>
      <c r="AM287" s="51">
        <v>0</v>
      </c>
      <c r="AN287" s="51">
        <v>0</v>
      </c>
      <c r="AO287" s="51">
        <v>0</v>
      </c>
      <c r="AP287" s="51">
        <v>0</v>
      </c>
      <c r="AQ287" s="51">
        <v>0</v>
      </c>
      <c r="AR287" s="51">
        <v>0</v>
      </c>
      <c r="AS287" s="51">
        <v>0</v>
      </c>
      <c r="AT287" s="51">
        <v>0</v>
      </c>
      <c r="AU287" s="12">
        <v>0</v>
      </c>
      <c r="AY287" s="1">
        <f t="shared" si="62"/>
        <v>0</v>
      </c>
      <c r="BA287" s="1">
        <f t="shared" si="64"/>
        <v>0</v>
      </c>
      <c r="BB287" s="1">
        <f t="shared" si="57"/>
        <v>0</v>
      </c>
      <c r="BC287" s="1">
        <f t="shared" si="57"/>
        <v>0</v>
      </c>
      <c r="BD287" s="12"/>
      <c r="BG287" t="str">
        <f t="shared" si="66"/>
        <v/>
      </c>
      <c r="BH287" t="str">
        <f t="shared" si="63"/>
        <v/>
      </c>
      <c r="BI287" s="12">
        <v>0</v>
      </c>
      <c r="BJ287" s="12" t="b">
        <v>0</v>
      </c>
      <c r="BK287" s="12">
        <v>0</v>
      </c>
      <c r="BL287" s="1">
        <f t="shared" si="65"/>
        <v>0</v>
      </c>
      <c r="BR287" t="str">
        <f t="shared" si="61"/>
        <v xml:space="preserve">R1DWHITCHURCH HOSPITAL </v>
      </c>
      <c r="BS287" s="11" t="s">
        <v>972</v>
      </c>
      <c r="BT287" s="11" t="s">
        <v>973</v>
      </c>
      <c r="BU287" s="11" t="s">
        <v>972</v>
      </c>
      <c r="BV287" s="11" t="s">
        <v>973</v>
      </c>
      <c r="BW287" s="11" t="s">
        <v>871</v>
      </c>
      <c r="BX287" s="11"/>
      <c r="BZ287" t="s">
        <v>913</v>
      </c>
      <c r="CA287" s="13" t="s">
        <v>974</v>
      </c>
    </row>
    <row r="288" spans="1:79" ht="15">
      <c r="A288" s="12" t="e">
        <v>#N/A</v>
      </c>
      <c r="B288" s="12" t="e">
        <v>#N/A</v>
      </c>
      <c r="C288" s="12">
        <v>0</v>
      </c>
      <c r="D288" s="12">
        <v>0</v>
      </c>
      <c r="E288" s="51">
        <v>0</v>
      </c>
      <c r="F288" s="12" t="s">
        <v>106</v>
      </c>
      <c r="G288" s="51" t="s">
        <v>106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>
        <v>0</v>
      </c>
      <c r="AD288" s="51"/>
      <c r="AE288" s="51"/>
      <c r="AF288" s="51"/>
      <c r="AG288" s="51"/>
      <c r="AH288" s="51"/>
      <c r="AI288" s="51"/>
      <c r="AJ288" s="51"/>
      <c r="AK288" s="51">
        <v>0</v>
      </c>
      <c r="AL288" s="51">
        <v>0</v>
      </c>
      <c r="AM288" s="51">
        <v>0</v>
      </c>
      <c r="AN288" s="51">
        <v>0</v>
      </c>
      <c r="AO288" s="51">
        <v>0</v>
      </c>
      <c r="AP288" s="51">
        <v>0</v>
      </c>
      <c r="AQ288" s="51">
        <v>0</v>
      </c>
      <c r="AR288" s="51">
        <v>0</v>
      </c>
      <c r="AS288" s="51">
        <v>0</v>
      </c>
      <c r="AT288" s="51">
        <v>0</v>
      </c>
      <c r="AU288" s="12">
        <v>0</v>
      </c>
      <c r="AY288" s="1">
        <f t="shared" si="62"/>
        <v>0</v>
      </c>
      <c r="BA288" s="1">
        <f t="shared" si="64"/>
        <v>0</v>
      </c>
      <c r="BB288" s="1">
        <f t="shared" si="57"/>
        <v>0</v>
      </c>
      <c r="BC288" s="1">
        <f t="shared" si="57"/>
        <v>0</v>
      </c>
      <c r="BD288" s="12"/>
      <c r="BG288" t="str">
        <f t="shared" si="66"/>
        <v/>
      </c>
      <c r="BH288" t="str">
        <f t="shared" si="63"/>
        <v/>
      </c>
      <c r="BI288" s="12">
        <v>0</v>
      </c>
      <c r="BJ288" s="12" t="b">
        <v>0</v>
      </c>
      <c r="BK288" s="12">
        <v>0</v>
      </c>
      <c r="BL288" s="1">
        <f t="shared" si="65"/>
        <v>0</v>
      </c>
      <c r="BR288" t="str">
        <f t="shared" si="61"/>
        <v>R1DWREXHAM MAELOR HOSPITAL</v>
      </c>
      <c r="BS288" s="11" t="s">
        <v>975</v>
      </c>
      <c r="BT288" s="11" t="s">
        <v>976</v>
      </c>
      <c r="BU288" s="11" t="s">
        <v>975</v>
      </c>
      <c r="BV288" s="11" t="s">
        <v>976</v>
      </c>
      <c r="BW288" s="11" t="s">
        <v>871</v>
      </c>
      <c r="BX288" s="11"/>
      <c r="BZ288" t="s">
        <v>913</v>
      </c>
      <c r="CA288" s="13" t="s">
        <v>977</v>
      </c>
    </row>
    <row r="289" spans="1:79" ht="15">
      <c r="A289" s="12" t="e">
        <v>#N/A</v>
      </c>
      <c r="B289" s="12" t="e">
        <v>#N/A</v>
      </c>
      <c r="C289" s="12">
        <v>0</v>
      </c>
      <c r="D289" s="12">
        <v>0</v>
      </c>
      <c r="E289" s="51">
        <v>0</v>
      </c>
      <c r="F289" s="12" t="s">
        <v>106</v>
      </c>
      <c r="G289" s="51" t="s">
        <v>106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>
        <v>0</v>
      </c>
      <c r="AD289" s="51"/>
      <c r="AE289" s="51"/>
      <c r="AF289" s="51"/>
      <c r="AG289" s="51"/>
      <c r="AH289" s="51"/>
      <c r="AI289" s="51"/>
      <c r="AJ289" s="51"/>
      <c r="AK289" s="51">
        <v>0</v>
      </c>
      <c r="AL289" s="51">
        <v>0</v>
      </c>
      <c r="AM289" s="51">
        <v>0</v>
      </c>
      <c r="AN289" s="51">
        <v>0</v>
      </c>
      <c r="AO289" s="51">
        <v>0</v>
      </c>
      <c r="AP289" s="51">
        <v>0</v>
      </c>
      <c r="AQ289" s="51">
        <v>0</v>
      </c>
      <c r="AR289" s="51">
        <v>0</v>
      </c>
      <c r="AS289" s="51">
        <v>0</v>
      </c>
      <c r="AT289" s="51">
        <v>0</v>
      </c>
      <c r="AU289" s="12">
        <v>0</v>
      </c>
      <c r="AY289" s="1">
        <f t="shared" si="62"/>
        <v>0</v>
      </c>
      <c r="BA289" s="1">
        <f t="shared" si="64"/>
        <v>0</v>
      </c>
      <c r="BB289" s="1">
        <f t="shared" si="57"/>
        <v>0</v>
      </c>
      <c r="BC289" s="1">
        <f t="shared" si="57"/>
        <v>0</v>
      </c>
      <c r="BD289" s="12"/>
      <c r="BG289" t="str">
        <f t="shared" si="66"/>
        <v/>
      </c>
      <c r="BH289" t="str">
        <f t="shared" si="63"/>
        <v/>
      </c>
      <c r="BI289" s="12">
        <v>0</v>
      </c>
      <c r="BJ289" s="12" t="b">
        <v>0</v>
      </c>
      <c r="BK289" s="12">
        <v>0</v>
      </c>
      <c r="BL289" s="1">
        <f t="shared" si="65"/>
        <v>0</v>
      </c>
      <c r="BR289" t="str">
        <f t="shared" si="61"/>
        <v>R1EAIRS - CHEADLE HOSPITAL</v>
      </c>
      <c r="BS289" s="11" t="s">
        <v>978</v>
      </c>
      <c r="BT289" s="11" t="s">
        <v>979</v>
      </c>
      <c r="BU289" s="11" t="s">
        <v>978</v>
      </c>
      <c r="BV289" s="11" t="s">
        <v>979</v>
      </c>
      <c r="BW289" s="11" t="s">
        <v>980</v>
      </c>
      <c r="BX289" s="11"/>
      <c r="BZ289" t="s">
        <v>913</v>
      </c>
      <c r="CA289" s="13" t="s">
        <v>981</v>
      </c>
    </row>
    <row r="290" spans="1:79" ht="15">
      <c r="A290" s="12" t="e">
        <v>#N/A</v>
      </c>
      <c r="B290" s="12" t="e">
        <v>#N/A</v>
      </c>
      <c r="C290" s="12">
        <v>0</v>
      </c>
      <c r="D290" s="12">
        <v>0</v>
      </c>
      <c r="E290" s="51">
        <v>0</v>
      </c>
      <c r="F290" s="12" t="s">
        <v>106</v>
      </c>
      <c r="G290" s="51" t="s">
        <v>106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0</v>
      </c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>
        <v>0</v>
      </c>
      <c r="AD290" s="51"/>
      <c r="AE290" s="51"/>
      <c r="AF290" s="51"/>
      <c r="AG290" s="51"/>
      <c r="AH290" s="51"/>
      <c r="AI290" s="51"/>
      <c r="AJ290" s="51"/>
      <c r="AK290" s="51">
        <v>0</v>
      </c>
      <c r="AL290" s="51">
        <v>0</v>
      </c>
      <c r="AM290" s="51">
        <v>0</v>
      </c>
      <c r="AN290" s="51">
        <v>0</v>
      </c>
      <c r="AO290" s="51">
        <v>0</v>
      </c>
      <c r="AP290" s="51">
        <v>0</v>
      </c>
      <c r="AQ290" s="51">
        <v>0</v>
      </c>
      <c r="AR290" s="51">
        <v>0</v>
      </c>
      <c r="AS290" s="51">
        <v>0</v>
      </c>
      <c r="AT290" s="51">
        <v>0</v>
      </c>
      <c r="AU290" s="12">
        <v>0</v>
      </c>
      <c r="AY290" s="1">
        <f t="shared" si="62"/>
        <v>0</v>
      </c>
      <c r="BA290" s="1">
        <f t="shared" si="64"/>
        <v>0</v>
      </c>
      <c r="BB290" s="1">
        <f t="shared" si="57"/>
        <v>0</v>
      </c>
      <c r="BC290" s="1">
        <f t="shared" si="57"/>
        <v>0</v>
      </c>
      <c r="BD290" s="12"/>
      <c r="BG290" t="str">
        <f t="shared" si="66"/>
        <v/>
      </c>
      <c r="BH290" t="str">
        <f t="shared" si="63"/>
        <v/>
      </c>
      <c r="BI290" s="12">
        <v>0</v>
      </c>
      <c r="BJ290" s="12" t="b">
        <v>0</v>
      </c>
      <c r="BK290" s="12">
        <v>0</v>
      </c>
      <c r="BL290" s="1">
        <f t="shared" si="65"/>
        <v>0</v>
      </c>
      <c r="BR290" t="str">
        <f t="shared" si="61"/>
        <v>R1EAIRS - HAYWOOD HOSPTIAL</v>
      </c>
      <c r="BS290" s="11" t="s">
        <v>982</v>
      </c>
      <c r="BT290" s="11" t="s">
        <v>983</v>
      </c>
      <c r="BU290" s="11" t="s">
        <v>982</v>
      </c>
      <c r="BV290" s="11" t="s">
        <v>983</v>
      </c>
      <c r="BW290" s="11" t="s">
        <v>980</v>
      </c>
      <c r="BX290" s="11"/>
      <c r="BZ290" t="s">
        <v>913</v>
      </c>
      <c r="CA290" s="13" t="s">
        <v>984</v>
      </c>
    </row>
    <row r="291" spans="1:79" ht="15">
      <c r="A291" s="12" t="e">
        <v>#N/A</v>
      </c>
      <c r="B291" s="12" t="e">
        <v>#N/A</v>
      </c>
      <c r="C291" s="12">
        <v>0</v>
      </c>
      <c r="D291" s="12">
        <v>0</v>
      </c>
      <c r="E291" s="51">
        <v>0</v>
      </c>
      <c r="F291" s="12" t="s">
        <v>106</v>
      </c>
      <c r="G291" s="51" t="s">
        <v>106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>
        <v>0</v>
      </c>
      <c r="AD291" s="51"/>
      <c r="AE291" s="51"/>
      <c r="AF291" s="51"/>
      <c r="AG291" s="51"/>
      <c r="AH291" s="51"/>
      <c r="AI291" s="51"/>
      <c r="AJ291" s="51"/>
      <c r="AK291" s="51">
        <v>0</v>
      </c>
      <c r="AL291" s="51">
        <v>0</v>
      </c>
      <c r="AM291" s="51">
        <v>0</v>
      </c>
      <c r="AN291" s="51">
        <v>0</v>
      </c>
      <c r="AO291" s="51">
        <v>0</v>
      </c>
      <c r="AP291" s="51">
        <v>0</v>
      </c>
      <c r="AQ291" s="51">
        <v>0</v>
      </c>
      <c r="AR291" s="51">
        <v>0</v>
      </c>
      <c r="AS291" s="51">
        <v>0</v>
      </c>
      <c r="AT291" s="51">
        <v>0</v>
      </c>
      <c r="AU291" s="12">
        <v>0</v>
      </c>
      <c r="AY291" s="1">
        <f t="shared" si="62"/>
        <v>0</v>
      </c>
      <c r="BA291" s="1">
        <f t="shared" si="64"/>
        <v>0</v>
      </c>
      <c r="BB291" s="1">
        <f t="shared" si="57"/>
        <v>0</v>
      </c>
      <c r="BC291" s="1">
        <f t="shared" si="57"/>
        <v>0</v>
      </c>
      <c r="BD291" s="12"/>
      <c r="BG291" t="str">
        <f t="shared" si="66"/>
        <v/>
      </c>
      <c r="BH291" t="str">
        <f t="shared" si="63"/>
        <v/>
      </c>
      <c r="BI291" s="12">
        <v>0</v>
      </c>
      <c r="BJ291" s="12" t="b">
        <v>0</v>
      </c>
      <c r="BK291" s="12">
        <v>0</v>
      </c>
      <c r="BL291" s="1">
        <f t="shared" si="65"/>
        <v>0</v>
      </c>
      <c r="BR291" t="str">
        <f t="shared" si="61"/>
        <v>R1EAIRS - LEEK MOORLANDS HOSPITAL</v>
      </c>
      <c r="BS291" s="11" t="s">
        <v>985</v>
      </c>
      <c r="BT291" s="11" t="s">
        <v>986</v>
      </c>
      <c r="BU291" s="11" t="s">
        <v>985</v>
      </c>
      <c r="BV291" s="11" t="s">
        <v>986</v>
      </c>
      <c r="BW291" s="11" t="s">
        <v>980</v>
      </c>
      <c r="BX291" s="11"/>
      <c r="BZ291" t="s">
        <v>913</v>
      </c>
      <c r="CA291" s="13" t="s">
        <v>987</v>
      </c>
    </row>
    <row r="292" spans="1:79" ht="15">
      <c r="A292" s="12" t="e">
        <v>#N/A</v>
      </c>
      <c r="B292" s="12" t="e">
        <v>#N/A</v>
      </c>
      <c r="C292" s="12">
        <v>0</v>
      </c>
      <c r="D292" s="12">
        <v>0</v>
      </c>
      <c r="E292" s="51">
        <v>0</v>
      </c>
      <c r="F292" s="12" t="s">
        <v>106</v>
      </c>
      <c r="G292" s="51" t="s">
        <v>106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>
        <v>0</v>
      </c>
      <c r="AD292" s="51"/>
      <c r="AE292" s="51"/>
      <c r="AF292" s="51"/>
      <c r="AG292" s="51"/>
      <c r="AH292" s="51"/>
      <c r="AI292" s="51"/>
      <c r="AJ292" s="51"/>
      <c r="AK292" s="51">
        <v>0</v>
      </c>
      <c r="AL292" s="51">
        <v>0</v>
      </c>
      <c r="AM292" s="51">
        <v>0</v>
      </c>
      <c r="AN292" s="51">
        <v>0</v>
      </c>
      <c r="AO292" s="51">
        <v>0</v>
      </c>
      <c r="AP292" s="51">
        <v>0</v>
      </c>
      <c r="AQ292" s="51">
        <v>0</v>
      </c>
      <c r="AR292" s="51">
        <v>0</v>
      </c>
      <c r="AS292" s="51">
        <v>0</v>
      </c>
      <c r="AT292" s="51">
        <v>0</v>
      </c>
      <c r="AU292" s="12">
        <v>0</v>
      </c>
      <c r="AY292" s="1">
        <f t="shared" si="62"/>
        <v>0</v>
      </c>
      <c r="BA292" s="1">
        <f t="shared" si="64"/>
        <v>0</v>
      </c>
      <c r="BB292" s="1">
        <f t="shared" si="57"/>
        <v>0</v>
      </c>
      <c r="BC292" s="1">
        <f t="shared" si="57"/>
        <v>0</v>
      </c>
      <c r="BD292" s="12"/>
      <c r="BG292" t="str">
        <f t="shared" si="66"/>
        <v/>
      </c>
      <c r="BH292" t="str">
        <f t="shared" si="63"/>
        <v/>
      </c>
      <c r="BI292" s="12">
        <v>0</v>
      </c>
      <c r="BJ292" s="12" t="b">
        <v>0</v>
      </c>
      <c r="BK292" s="12">
        <v>0</v>
      </c>
      <c r="BL292" s="1">
        <f t="shared" si="65"/>
        <v>0</v>
      </c>
      <c r="BR292" t="str">
        <f t="shared" si="61"/>
        <v>R1EAIRS - LONGTON COTTAGE HOSPTIAL</v>
      </c>
      <c r="BS292" s="11" t="s">
        <v>988</v>
      </c>
      <c r="BT292" s="11" t="s">
        <v>989</v>
      </c>
      <c r="BU292" s="11" t="s">
        <v>988</v>
      </c>
      <c r="BV292" s="11" t="s">
        <v>989</v>
      </c>
      <c r="BW292" s="11" t="s">
        <v>980</v>
      </c>
      <c r="BX292" s="11"/>
      <c r="BZ292" t="s">
        <v>913</v>
      </c>
      <c r="CA292" s="13" t="s">
        <v>990</v>
      </c>
    </row>
    <row r="293" spans="1:79" ht="15">
      <c r="A293" s="12" t="e">
        <v>#N/A</v>
      </c>
      <c r="B293" s="12" t="e">
        <v>#N/A</v>
      </c>
      <c r="C293" s="12">
        <v>0</v>
      </c>
      <c r="D293" s="12">
        <v>0</v>
      </c>
      <c r="E293" s="51">
        <v>0</v>
      </c>
      <c r="F293" s="12" t="s">
        <v>106</v>
      </c>
      <c r="G293" s="51" t="s">
        <v>106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>
        <v>0</v>
      </c>
      <c r="AD293" s="51"/>
      <c r="AE293" s="51"/>
      <c r="AF293" s="51"/>
      <c r="AG293" s="51"/>
      <c r="AH293" s="51"/>
      <c r="AI293" s="51"/>
      <c r="AJ293" s="51"/>
      <c r="AK293" s="51">
        <v>0</v>
      </c>
      <c r="AL293" s="51">
        <v>0</v>
      </c>
      <c r="AM293" s="51">
        <v>0</v>
      </c>
      <c r="AN293" s="51">
        <v>0</v>
      </c>
      <c r="AO293" s="51">
        <v>0</v>
      </c>
      <c r="AP293" s="51">
        <v>0</v>
      </c>
      <c r="AQ293" s="51">
        <v>0</v>
      </c>
      <c r="AR293" s="51">
        <v>0</v>
      </c>
      <c r="AS293" s="51">
        <v>0</v>
      </c>
      <c r="AT293" s="51">
        <v>0</v>
      </c>
      <c r="AU293" s="12">
        <v>0</v>
      </c>
      <c r="AY293" s="1">
        <f t="shared" si="62"/>
        <v>0</v>
      </c>
      <c r="BA293" s="1">
        <f t="shared" si="64"/>
        <v>0</v>
      </c>
      <c r="BB293" s="1">
        <f t="shared" si="57"/>
        <v>0</v>
      </c>
      <c r="BC293" s="1">
        <f t="shared" si="57"/>
        <v>0</v>
      </c>
      <c r="BD293" s="12"/>
      <c r="BG293" t="str">
        <f t="shared" si="66"/>
        <v/>
      </c>
      <c r="BH293" t="str">
        <f t="shared" si="63"/>
        <v/>
      </c>
      <c r="BI293" s="12">
        <v>0</v>
      </c>
      <c r="BJ293" s="12" t="b">
        <v>0</v>
      </c>
      <c r="BK293" s="12">
        <v>0</v>
      </c>
      <c r="BL293" s="1">
        <f t="shared" si="65"/>
        <v>0</v>
      </c>
      <c r="BR293" t="str">
        <f t="shared" si="61"/>
        <v>R1EAIRS -BRADWELL HOSPITAL</v>
      </c>
      <c r="BS293" s="11" t="s">
        <v>991</v>
      </c>
      <c r="BT293" s="11" t="s">
        <v>992</v>
      </c>
      <c r="BU293" s="11" t="s">
        <v>991</v>
      </c>
      <c r="BV293" s="11" t="s">
        <v>992</v>
      </c>
      <c r="BW293" s="11" t="s">
        <v>980</v>
      </c>
      <c r="BX293" s="11"/>
      <c r="BZ293" t="s">
        <v>913</v>
      </c>
      <c r="CA293" s="13" t="s">
        <v>993</v>
      </c>
    </row>
    <row r="294" spans="1:79" ht="15">
      <c r="A294" s="12" t="e">
        <v>#N/A</v>
      </c>
      <c r="B294" s="12" t="e">
        <v>#N/A</v>
      </c>
      <c r="C294" s="12">
        <v>0</v>
      </c>
      <c r="D294" s="12">
        <v>0</v>
      </c>
      <c r="E294" s="51">
        <v>0</v>
      </c>
      <c r="F294" s="12" t="s">
        <v>106</v>
      </c>
      <c r="G294" s="51" t="s">
        <v>106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0</v>
      </c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>
        <v>0</v>
      </c>
      <c r="AD294" s="51"/>
      <c r="AE294" s="51"/>
      <c r="AF294" s="51"/>
      <c r="AG294" s="51"/>
      <c r="AH294" s="51"/>
      <c r="AI294" s="51"/>
      <c r="AJ294" s="51"/>
      <c r="AK294" s="51">
        <v>0</v>
      </c>
      <c r="AL294" s="51">
        <v>0</v>
      </c>
      <c r="AM294" s="51">
        <v>0</v>
      </c>
      <c r="AN294" s="51">
        <v>0</v>
      </c>
      <c r="AO294" s="51">
        <v>0</v>
      </c>
      <c r="AP294" s="51">
        <v>0</v>
      </c>
      <c r="AQ294" s="51">
        <v>0</v>
      </c>
      <c r="AR294" s="51">
        <v>0</v>
      </c>
      <c r="AS294" s="51">
        <v>0</v>
      </c>
      <c r="AT294" s="51">
        <v>0</v>
      </c>
      <c r="AU294" s="12">
        <v>0</v>
      </c>
      <c r="AY294" s="1">
        <f t="shared" si="62"/>
        <v>0</v>
      </c>
      <c r="BA294" s="1">
        <f t="shared" si="64"/>
        <v>0</v>
      </c>
      <c r="BB294" s="1">
        <f t="shared" si="57"/>
        <v>0</v>
      </c>
      <c r="BC294" s="1">
        <f t="shared" si="57"/>
        <v>0</v>
      </c>
      <c r="BD294" s="12"/>
      <c r="BG294" t="str">
        <f t="shared" si="66"/>
        <v/>
      </c>
      <c r="BH294" t="str">
        <f t="shared" si="63"/>
        <v/>
      </c>
      <c r="BI294" s="12">
        <v>0</v>
      </c>
      <c r="BJ294" s="12" t="b">
        <v>0</v>
      </c>
      <c r="BK294" s="12">
        <v>0</v>
      </c>
      <c r="BL294" s="1">
        <f t="shared" si="65"/>
        <v>0</v>
      </c>
      <c r="BR294" t="str">
        <f t="shared" si="61"/>
        <v>R1EAQUEDUCT</v>
      </c>
      <c r="BS294" s="11" t="s">
        <v>994</v>
      </c>
      <c r="BT294" s="11" t="s">
        <v>995</v>
      </c>
      <c r="BU294" s="11" t="s">
        <v>994</v>
      </c>
      <c r="BV294" s="11" t="s">
        <v>995</v>
      </c>
      <c r="BW294" s="11" t="s">
        <v>980</v>
      </c>
      <c r="BX294" s="11"/>
      <c r="BZ294" t="s">
        <v>913</v>
      </c>
      <c r="CA294" s="13" t="s">
        <v>996</v>
      </c>
    </row>
    <row r="295" spans="1:79" ht="15">
      <c r="A295" s="12" t="e">
        <v>#N/A</v>
      </c>
      <c r="B295" s="12" t="e">
        <v>#N/A</v>
      </c>
      <c r="C295" s="12">
        <v>0</v>
      </c>
      <c r="D295" s="12">
        <v>0</v>
      </c>
      <c r="E295" s="51">
        <v>0</v>
      </c>
      <c r="F295" s="12" t="s">
        <v>106</v>
      </c>
      <c r="G295" s="51" t="s">
        <v>106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0</v>
      </c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>
        <v>0</v>
      </c>
      <c r="AD295" s="51"/>
      <c r="AE295" s="51"/>
      <c r="AF295" s="51"/>
      <c r="AG295" s="51"/>
      <c r="AH295" s="51"/>
      <c r="AI295" s="51"/>
      <c r="AJ295" s="51"/>
      <c r="AK295" s="51">
        <v>0</v>
      </c>
      <c r="AL295" s="51">
        <v>0</v>
      </c>
      <c r="AM295" s="51">
        <v>0</v>
      </c>
      <c r="AN295" s="51">
        <v>0</v>
      </c>
      <c r="AO295" s="51">
        <v>0</v>
      </c>
      <c r="AP295" s="51">
        <v>0</v>
      </c>
      <c r="AQ295" s="51">
        <v>0</v>
      </c>
      <c r="AR295" s="51">
        <v>0</v>
      </c>
      <c r="AS295" s="51">
        <v>0</v>
      </c>
      <c r="AT295" s="51">
        <v>0</v>
      </c>
      <c r="AU295" s="12">
        <v>0</v>
      </c>
      <c r="AY295" s="1">
        <f t="shared" si="62"/>
        <v>0</v>
      </c>
      <c r="BA295" s="1">
        <f t="shared" si="64"/>
        <v>0</v>
      </c>
      <c r="BB295" s="1">
        <f t="shared" si="57"/>
        <v>0</v>
      </c>
      <c r="BC295" s="1">
        <f t="shared" si="57"/>
        <v>0</v>
      </c>
      <c r="BD295" s="12"/>
      <c r="BG295" t="str">
        <f t="shared" si="66"/>
        <v/>
      </c>
      <c r="BH295" t="str">
        <f t="shared" si="63"/>
        <v/>
      </c>
      <c r="BI295" s="12">
        <v>0</v>
      </c>
      <c r="BJ295" s="12" t="b">
        <v>0</v>
      </c>
      <c r="BK295" s="12">
        <v>0</v>
      </c>
      <c r="BL295" s="1">
        <f t="shared" si="65"/>
        <v>0</v>
      </c>
      <c r="BR295" t="str">
        <f t="shared" si="61"/>
        <v>R1EBARTON UNDER NEEDWOOD COTTAGE HOSPITAL</v>
      </c>
      <c r="BS295" s="11" t="s">
        <v>997</v>
      </c>
      <c r="BT295" s="11" t="s">
        <v>998</v>
      </c>
      <c r="BU295" s="11" t="s">
        <v>997</v>
      </c>
      <c r="BV295" s="11" t="s">
        <v>998</v>
      </c>
      <c r="BW295" s="11" t="s">
        <v>980</v>
      </c>
      <c r="BX295" s="11"/>
      <c r="BZ295" t="s">
        <v>913</v>
      </c>
      <c r="CA295" s="13" t="s">
        <v>999</v>
      </c>
    </row>
    <row r="296" spans="1:79" ht="15">
      <c r="A296" s="12" t="e">
        <v>#N/A</v>
      </c>
      <c r="B296" s="12" t="e">
        <v>#N/A</v>
      </c>
      <c r="C296" s="12">
        <v>0</v>
      </c>
      <c r="D296" s="12">
        <v>0</v>
      </c>
      <c r="E296" s="51">
        <v>0</v>
      </c>
      <c r="F296" s="12" t="s">
        <v>106</v>
      </c>
      <c r="G296" s="51" t="s">
        <v>106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>
        <v>0</v>
      </c>
      <c r="AD296" s="51"/>
      <c r="AE296" s="51"/>
      <c r="AF296" s="51"/>
      <c r="AG296" s="51"/>
      <c r="AH296" s="51"/>
      <c r="AI296" s="51"/>
      <c r="AJ296" s="51"/>
      <c r="AK296" s="51">
        <v>0</v>
      </c>
      <c r="AL296" s="51">
        <v>0</v>
      </c>
      <c r="AM296" s="51">
        <v>0</v>
      </c>
      <c r="AN296" s="51">
        <v>0</v>
      </c>
      <c r="AO296" s="51">
        <v>0</v>
      </c>
      <c r="AP296" s="51">
        <v>0</v>
      </c>
      <c r="AQ296" s="51">
        <v>0</v>
      </c>
      <c r="AR296" s="51">
        <v>0</v>
      </c>
      <c r="AS296" s="51">
        <v>0</v>
      </c>
      <c r="AT296" s="51">
        <v>0</v>
      </c>
      <c r="AU296" s="12">
        <v>0</v>
      </c>
      <c r="AY296" s="1">
        <f t="shared" si="62"/>
        <v>0</v>
      </c>
      <c r="BA296" s="1">
        <f t="shared" si="64"/>
        <v>0</v>
      </c>
      <c r="BB296" s="1">
        <f t="shared" si="57"/>
        <v>0</v>
      </c>
      <c r="BC296" s="1">
        <f t="shared" si="57"/>
        <v>0</v>
      </c>
      <c r="BD296" s="12"/>
      <c r="BG296" t="str">
        <f t="shared" si="66"/>
        <v/>
      </c>
      <c r="BH296" t="str">
        <f t="shared" si="63"/>
        <v/>
      </c>
      <c r="BI296" s="12">
        <v>0</v>
      </c>
      <c r="BJ296" s="12" t="b">
        <v>0</v>
      </c>
      <c r="BK296" s="12">
        <v>0</v>
      </c>
      <c r="BL296" s="1">
        <f t="shared" si="65"/>
        <v>0</v>
      </c>
      <c r="BR296" t="str">
        <f t="shared" si="61"/>
        <v>R1EBRADWELL HOSPITAL</v>
      </c>
      <c r="BS296" s="11" t="s">
        <v>1000</v>
      </c>
      <c r="BT296" s="11" t="s">
        <v>1001</v>
      </c>
      <c r="BU296" s="11" t="s">
        <v>1000</v>
      </c>
      <c r="BV296" s="11" t="s">
        <v>1001</v>
      </c>
      <c r="BW296" s="11" t="s">
        <v>980</v>
      </c>
      <c r="BX296" s="11"/>
      <c r="BZ296" t="s">
        <v>913</v>
      </c>
      <c r="CA296" s="13" t="s">
        <v>1002</v>
      </c>
    </row>
    <row r="297" spans="1:79" ht="15">
      <c r="A297" s="12" t="e">
        <v>#N/A</v>
      </c>
      <c r="B297" s="12" t="e">
        <v>#N/A</v>
      </c>
      <c r="C297" s="12">
        <v>0</v>
      </c>
      <c r="D297" s="12">
        <v>0</v>
      </c>
      <c r="E297" s="51">
        <v>0</v>
      </c>
      <c r="F297" s="12" t="s">
        <v>106</v>
      </c>
      <c r="G297" s="51" t="s">
        <v>106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>
        <v>0</v>
      </c>
      <c r="AD297" s="51"/>
      <c r="AE297" s="51"/>
      <c r="AF297" s="51"/>
      <c r="AG297" s="51"/>
      <c r="AH297" s="51"/>
      <c r="AI297" s="51"/>
      <c r="AJ297" s="51"/>
      <c r="AK297" s="51">
        <v>0</v>
      </c>
      <c r="AL297" s="51">
        <v>0</v>
      </c>
      <c r="AM297" s="51">
        <v>0</v>
      </c>
      <c r="AN297" s="51">
        <v>0</v>
      </c>
      <c r="AO297" s="51">
        <v>0</v>
      </c>
      <c r="AP297" s="51">
        <v>0</v>
      </c>
      <c r="AQ297" s="51">
        <v>0</v>
      </c>
      <c r="AR297" s="51">
        <v>0</v>
      </c>
      <c r="AS297" s="51">
        <v>0</v>
      </c>
      <c r="AT297" s="51">
        <v>0</v>
      </c>
      <c r="AU297" s="12">
        <v>0</v>
      </c>
      <c r="AY297" s="1">
        <f t="shared" si="62"/>
        <v>0</v>
      </c>
      <c r="BA297" s="1">
        <f t="shared" si="64"/>
        <v>0</v>
      </c>
      <c r="BB297" s="1">
        <f t="shared" ref="BB297:BC360" si="67">IF(AO95="",0, IF(AO95="-",0,IF(AO95&gt;100%,1,0)))</f>
        <v>0</v>
      </c>
      <c r="BC297" s="1">
        <f t="shared" si="67"/>
        <v>0</v>
      </c>
      <c r="BD297" s="12"/>
      <c r="BG297" t="str">
        <f t="shared" si="66"/>
        <v/>
      </c>
      <c r="BH297" t="str">
        <f t="shared" si="63"/>
        <v/>
      </c>
      <c r="BI297" s="12">
        <v>0</v>
      </c>
      <c r="BJ297" s="12" t="b">
        <v>0</v>
      </c>
      <c r="BK297" s="12">
        <v>0</v>
      </c>
      <c r="BL297" s="1">
        <f t="shared" si="65"/>
        <v>0</v>
      </c>
      <c r="BR297" t="str">
        <f t="shared" si="61"/>
        <v>R1EBUCKNALL HOSPITAL</v>
      </c>
      <c r="BS297" s="11" t="s">
        <v>1003</v>
      </c>
      <c r="BT297" s="11" t="s">
        <v>1004</v>
      </c>
      <c r="BU297" s="11" t="s">
        <v>1003</v>
      </c>
      <c r="BV297" s="11" t="s">
        <v>1004</v>
      </c>
      <c r="BW297" s="11" t="s">
        <v>980</v>
      </c>
      <c r="BX297" s="11"/>
      <c r="BZ297" t="s">
        <v>913</v>
      </c>
      <c r="CA297" s="13" t="s">
        <v>1005</v>
      </c>
    </row>
    <row r="298" spans="1:79" ht="15">
      <c r="A298" s="12" t="e">
        <v>#N/A</v>
      </c>
      <c r="B298" s="12" t="e">
        <v>#N/A</v>
      </c>
      <c r="C298" s="12">
        <v>0</v>
      </c>
      <c r="D298" s="12">
        <v>0</v>
      </c>
      <c r="E298" s="51">
        <v>0</v>
      </c>
      <c r="F298" s="12" t="s">
        <v>106</v>
      </c>
      <c r="G298" s="51" t="s">
        <v>106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v>0</v>
      </c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>
        <v>0</v>
      </c>
      <c r="AD298" s="51"/>
      <c r="AE298" s="51"/>
      <c r="AF298" s="51"/>
      <c r="AG298" s="51"/>
      <c r="AH298" s="51"/>
      <c r="AI298" s="51"/>
      <c r="AJ298" s="51"/>
      <c r="AK298" s="51">
        <v>0</v>
      </c>
      <c r="AL298" s="51">
        <v>0</v>
      </c>
      <c r="AM298" s="51">
        <v>0</v>
      </c>
      <c r="AN298" s="51">
        <v>0</v>
      </c>
      <c r="AO298" s="51">
        <v>0</v>
      </c>
      <c r="AP298" s="51">
        <v>0</v>
      </c>
      <c r="AQ298" s="51">
        <v>0</v>
      </c>
      <c r="AR298" s="51">
        <v>0</v>
      </c>
      <c r="AS298" s="51">
        <v>0</v>
      </c>
      <c r="AT298" s="51">
        <v>0</v>
      </c>
      <c r="AU298" s="12">
        <v>0</v>
      </c>
      <c r="AY298" s="1">
        <f t="shared" si="62"/>
        <v>0</v>
      </c>
      <c r="BA298" s="1">
        <f t="shared" si="64"/>
        <v>0</v>
      </c>
      <c r="BB298" s="1">
        <f t="shared" si="67"/>
        <v>0</v>
      </c>
      <c r="BC298" s="1">
        <f t="shared" si="67"/>
        <v>0</v>
      </c>
      <c r="BD298" s="12"/>
      <c r="BG298" t="str">
        <f t="shared" si="66"/>
        <v/>
      </c>
      <c r="BH298" t="str">
        <f t="shared" si="63"/>
        <v/>
      </c>
      <c r="BI298" s="12">
        <v>0</v>
      </c>
      <c r="BJ298" s="12" t="b">
        <v>0</v>
      </c>
      <c r="BK298" s="12">
        <v>0</v>
      </c>
      <c r="BL298" s="1">
        <f t="shared" si="65"/>
        <v>0</v>
      </c>
      <c r="BR298" t="str">
        <f t="shared" si="61"/>
        <v>R1ECANNOCK CHASE HOSPITAL</v>
      </c>
      <c r="BS298" s="11" t="s">
        <v>1006</v>
      </c>
      <c r="BT298" s="11" t="s">
        <v>1007</v>
      </c>
      <c r="BU298" s="11" t="s">
        <v>1006</v>
      </c>
      <c r="BV298" s="11" t="s">
        <v>1007</v>
      </c>
      <c r="BW298" s="11" t="s">
        <v>980</v>
      </c>
      <c r="BX298" s="11"/>
      <c r="BZ298" t="s">
        <v>1008</v>
      </c>
      <c r="CA298" s="13" t="s">
        <v>1009</v>
      </c>
    </row>
    <row r="299" spans="1:79" ht="15">
      <c r="A299" s="12" t="e">
        <v>#N/A</v>
      </c>
      <c r="B299" s="12" t="e">
        <v>#N/A</v>
      </c>
      <c r="C299" s="12">
        <v>0</v>
      </c>
      <c r="D299" s="12">
        <v>0</v>
      </c>
      <c r="E299" s="51">
        <v>0</v>
      </c>
      <c r="F299" s="12" t="s">
        <v>106</v>
      </c>
      <c r="G299" s="51" t="s">
        <v>106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>
        <v>0</v>
      </c>
      <c r="AD299" s="51"/>
      <c r="AE299" s="51"/>
      <c r="AF299" s="51"/>
      <c r="AG299" s="51"/>
      <c r="AH299" s="51"/>
      <c r="AI299" s="51"/>
      <c r="AJ299" s="51"/>
      <c r="AK299" s="51">
        <v>0</v>
      </c>
      <c r="AL299" s="51">
        <v>0</v>
      </c>
      <c r="AM299" s="51">
        <v>0</v>
      </c>
      <c r="AN299" s="51">
        <v>0</v>
      </c>
      <c r="AO299" s="51">
        <v>0</v>
      </c>
      <c r="AP299" s="51">
        <v>0</v>
      </c>
      <c r="AQ299" s="51">
        <v>0</v>
      </c>
      <c r="AR299" s="51">
        <v>0</v>
      </c>
      <c r="AS299" s="51">
        <v>0</v>
      </c>
      <c r="AT299" s="51">
        <v>0</v>
      </c>
      <c r="AU299" s="12">
        <v>0</v>
      </c>
      <c r="AY299" s="1">
        <f t="shared" si="62"/>
        <v>0</v>
      </c>
      <c r="BA299" s="1">
        <f t="shared" si="64"/>
        <v>0</v>
      </c>
      <c r="BB299" s="1">
        <f t="shared" si="67"/>
        <v>0</v>
      </c>
      <c r="BC299" s="1">
        <f t="shared" si="67"/>
        <v>0</v>
      </c>
      <c r="BD299" s="12"/>
      <c r="BG299" t="str">
        <f t="shared" si="66"/>
        <v/>
      </c>
      <c r="BH299" t="str">
        <f t="shared" si="63"/>
        <v/>
      </c>
      <c r="BI299" s="12">
        <v>0</v>
      </c>
      <c r="BJ299" s="12" t="b">
        <v>0</v>
      </c>
      <c r="BK299" s="12">
        <v>0</v>
      </c>
      <c r="BL299" s="1">
        <f t="shared" si="65"/>
        <v>0</v>
      </c>
      <c r="BR299" t="str">
        <f t="shared" si="61"/>
        <v>R1ECHEADLE HOSPITAL</v>
      </c>
      <c r="BS299" s="11" t="s">
        <v>1010</v>
      </c>
      <c r="BT299" s="11" t="s">
        <v>1011</v>
      </c>
      <c r="BU299" s="11" t="s">
        <v>1010</v>
      </c>
      <c r="BV299" s="11" t="s">
        <v>1011</v>
      </c>
      <c r="BW299" s="11" t="s">
        <v>980</v>
      </c>
      <c r="BX299" s="11"/>
      <c r="BZ299" t="s">
        <v>1008</v>
      </c>
      <c r="CA299" s="13" t="s">
        <v>1012</v>
      </c>
    </row>
    <row r="300" spans="1:79" ht="15">
      <c r="A300" s="12" t="e">
        <v>#N/A</v>
      </c>
      <c r="B300" s="12" t="e">
        <v>#N/A</v>
      </c>
      <c r="C300" s="12">
        <v>0</v>
      </c>
      <c r="D300" s="12">
        <v>0</v>
      </c>
      <c r="E300" s="51">
        <v>0</v>
      </c>
      <c r="F300" s="12" t="s">
        <v>106</v>
      </c>
      <c r="G300" s="51" t="s">
        <v>106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>
        <v>0</v>
      </c>
      <c r="AD300" s="51"/>
      <c r="AE300" s="51"/>
      <c r="AF300" s="51"/>
      <c r="AG300" s="51"/>
      <c r="AH300" s="51"/>
      <c r="AI300" s="51"/>
      <c r="AJ300" s="51"/>
      <c r="AK300" s="51">
        <v>0</v>
      </c>
      <c r="AL300" s="51">
        <v>0</v>
      </c>
      <c r="AM300" s="51">
        <v>0</v>
      </c>
      <c r="AN300" s="51">
        <v>0</v>
      </c>
      <c r="AO300" s="51">
        <v>0</v>
      </c>
      <c r="AP300" s="51">
        <v>0</v>
      </c>
      <c r="AQ300" s="51">
        <v>0</v>
      </c>
      <c r="AR300" s="51">
        <v>0</v>
      </c>
      <c r="AS300" s="51">
        <v>0</v>
      </c>
      <c r="AT300" s="51">
        <v>0</v>
      </c>
      <c r="AU300" s="12">
        <v>0</v>
      </c>
      <c r="AY300" s="1">
        <f t="shared" si="62"/>
        <v>0</v>
      </c>
      <c r="BA300" s="1">
        <f t="shared" si="64"/>
        <v>0</v>
      </c>
      <c r="BB300" s="1">
        <f t="shared" si="67"/>
        <v>0</v>
      </c>
      <c r="BC300" s="1">
        <f t="shared" si="67"/>
        <v>0</v>
      </c>
      <c r="BD300" s="12"/>
      <c r="BG300" t="str">
        <f t="shared" si="66"/>
        <v/>
      </c>
      <c r="BH300" t="str">
        <f t="shared" si="63"/>
        <v/>
      </c>
      <c r="BI300" s="12">
        <v>0</v>
      </c>
      <c r="BJ300" s="12" t="b">
        <v>0</v>
      </c>
      <c r="BK300" s="12">
        <v>0</v>
      </c>
      <c r="BL300" s="1">
        <f t="shared" si="65"/>
        <v>0</v>
      </c>
      <c r="BR300" t="str">
        <f t="shared" si="61"/>
        <v>R1EDR PARIKH AND PARTNER</v>
      </c>
      <c r="BS300" s="11" t="s">
        <v>1013</v>
      </c>
      <c r="BT300" s="11" t="s">
        <v>1014</v>
      </c>
      <c r="BU300" s="11" t="s">
        <v>1013</v>
      </c>
      <c r="BV300" s="11" t="s">
        <v>1014</v>
      </c>
      <c r="BW300" s="11" t="s">
        <v>980</v>
      </c>
      <c r="BX300" s="11"/>
      <c r="BZ300" t="s">
        <v>1008</v>
      </c>
      <c r="CA300" s="13" t="s">
        <v>1015</v>
      </c>
    </row>
    <row r="301" spans="1:79" ht="15">
      <c r="A301" s="12" t="e">
        <v>#N/A</v>
      </c>
      <c r="B301" s="12" t="e">
        <v>#N/A</v>
      </c>
      <c r="C301" s="12">
        <v>0</v>
      </c>
      <c r="D301" s="12">
        <v>0</v>
      </c>
      <c r="E301" s="51">
        <v>0</v>
      </c>
      <c r="F301" s="12" t="s">
        <v>106</v>
      </c>
      <c r="G301" s="51" t="s">
        <v>106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>
        <v>0</v>
      </c>
      <c r="AD301" s="51"/>
      <c r="AE301" s="51"/>
      <c r="AF301" s="51"/>
      <c r="AG301" s="51"/>
      <c r="AH301" s="51"/>
      <c r="AI301" s="51"/>
      <c r="AJ301" s="51"/>
      <c r="AK301" s="51">
        <v>0</v>
      </c>
      <c r="AL301" s="51">
        <v>0</v>
      </c>
      <c r="AM301" s="51">
        <v>0</v>
      </c>
      <c r="AN301" s="51">
        <v>0</v>
      </c>
      <c r="AO301" s="51">
        <v>0</v>
      </c>
      <c r="AP301" s="51">
        <v>0</v>
      </c>
      <c r="AQ301" s="51">
        <v>0</v>
      </c>
      <c r="AR301" s="51">
        <v>0</v>
      </c>
      <c r="AS301" s="51">
        <v>0</v>
      </c>
      <c r="AT301" s="51">
        <v>0</v>
      </c>
      <c r="AU301" s="12">
        <v>0</v>
      </c>
      <c r="AY301" s="1">
        <f t="shared" si="62"/>
        <v>0</v>
      </c>
      <c r="BA301" s="1">
        <f t="shared" si="64"/>
        <v>0</v>
      </c>
      <c r="BB301" s="1">
        <f t="shared" si="67"/>
        <v>0</v>
      </c>
      <c r="BC301" s="1">
        <f t="shared" si="67"/>
        <v>0</v>
      </c>
      <c r="BD301" s="12"/>
      <c r="BG301" t="str">
        <f t="shared" si="66"/>
        <v/>
      </c>
      <c r="BH301" t="str">
        <f t="shared" si="63"/>
        <v/>
      </c>
      <c r="BI301" s="12">
        <v>0</v>
      </c>
      <c r="BJ301" s="12" t="b">
        <v>0</v>
      </c>
      <c r="BK301" s="12">
        <v>0</v>
      </c>
      <c r="BL301" s="1">
        <f t="shared" si="65"/>
        <v>0</v>
      </c>
      <c r="BR301" t="str">
        <f t="shared" si="61"/>
        <v>R1EDRUG LINK</v>
      </c>
      <c r="BS301" s="11" t="s">
        <v>1016</v>
      </c>
      <c r="BT301" s="11" t="s">
        <v>1017</v>
      </c>
      <c r="BU301" s="11" t="s">
        <v>1016</v>
      </c>
      <c r="BV301" s="11" t="s">
        <v>1017</v>
      </c>
      <c r="BW301" s="11" t="s">
        <v>980</v>
      </c>
      <c r="BX301" s="11"/>
      <c r="BZ301" t="s">
        <v>1008</v>
      </c>
      <c r="CA301" s="13" t="s">
        <v>1018</v>
      </c>
    </row>
    <row r="302" spans="1:79" ht="15">
      <c r="A302" s="12" t="e">
        <v>#N/A</v>
      </c>
      <c r="B302" s="12" t="e">
        <v>#N/A</v>
      </c>
      <c r="C302" s="12">
        <v>0</v>
      </c>
      <c r="D302" s="12">
        <v>0</v>
      </c>
      <c r="E302" s="51">
        <v>0</v>
      </c>
      <c r="F302" s="12" t="s">
        <v>106</v>
      </c>
      <c r="G302" s="51" t="s">
        <v>106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>
        <v>0</v>
      </c>
      <c r="AD302" s="51"/>
      <c r="AE302" s="51"/>
      <c r="AF302" s="51"/>
      <c r="AG302" s="51"/>
      <c r="AH302" s="51"/>
      <c r="AI302" s="51"/>
      <c r="AJ302" s="51"/>
      <c r="AK302" s="51">
        <v>0</v>
      </c>
      <c r="AL302" s="51">
        <v>0</v>
      </c>
      <c r="AM302" s="51">
        <v>0</v>
      </c>
      <c r="AN302" s="51">
        <v>0</v>
      </c>
      <c r="AO302" s="51">
        <v>0</v>
      </c>
      <c r="AP302" s="51">
        <v>0</v>
      </c>
      <c r="AQ302" s="51">
        <v>0</v>
      </c>
      <c r="AR302" s="51">
        <v>0</v>
      </c>
      <c r="AS302" s="51">
        <v>0</v>
      </c>
      <c r="AT302" s="51">
        <v>0</v>
      </c>
      <c r="AU302" s="12">
        <v>0</v>
      </c>
      <c r="AY302" s="1">
        <f t="shared" si="62"/>
        <v>0</v>
      </c>
      <c r="BA302" s="1">
        <f t="shared" si="64"/>
        <v>0</v>
      </c>
      <c r="BB302" s="1">
        <f t="shared" si="67"/>
        <v>0</v>
      </c>
      <c r="BC302" s="1">
        <f t="shared" si="67"/>
        <v>0</v>
      </c>
      <c r="BD302" s="12"/>
      <c r="BG302" t="str">
        <f t="shared" si="66"/>
        <v/>
      </c>
      <c r="BH302" t="str">
        <f t="shared" si="63"/>
        <v/>
      </c>
      <c r="BI302" s="12">
        <v>0</v>
      </c>
      <c r="BJ302" s="12" t="b">
        <v>0</v>
      </c>
      <c r="BK302" s="12">
        <v>0</v>
      </c>
      <c r="BL302" s="1">
        <f t="shared" si="65"/>
        <v>0</v>
      </c>
      <c r="BR302" t="str">
        <f t="shared" si="61"/>
        <v>R1EHAYWOOD HOSPITAL</v>
      </c>
      <c r="BS302" s="11" t="s">
        <v>1019</v>
      </c>
      <c r="BT302" s="11" t="s">
        <v>1020</v>
      </c>
      <c r="BU302" s="11" t="s">
        <v>1019</v>
      </c>
      <c r="BV302" s="11" t="s">
        <v>1020</v>
      </c>
      <c r="BW302" s="11" t="s">
        <v>980</v>
      </c>
      <c r="BX302" s="11"/>
      <c r="BZ302" t="s">
        <v>1008</v>
      </c>
      <c r="CA302" s="13" t="s">
        <v>1021</v>
      </c>
    </row>
    <row r="303" spans="1:79" ht="15">
      <c r="A303" s="12" t="e">
        <v>#N/A</v>
      </c>
      <c r="B303" s="12" t="e">
        <v>#N/A</v>
      </c>
      <c r="C303" s="12">
        <v>0</v>
      </c>
      <c r="D303" s="12">
        <v>0</v>
      </c>
      <c r="E303" s="51">
        <v>0</v>
      </c>
      <c r="F303" s="12" t="s">
        <v>106</v>
      </c>
      <c r="G303" s="51" t="s">
        <v>106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0</v>
      </c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>
        <v>0</v>
      </c>
      <c r="AD303" s="51"/>
      <c r="AE303" s="51"/>
      <c r="AF303" s="51"/>
      <c r="AG303" s="51"/>
      <c r="AH303" s="51"/>
      <c r="AI303" s="51"/>
      <c r="AJ303" s="51"/>
      <c r="AK303" s="51">
        <v>0</v>
      </c>
      <c r="AL303" s="51">
        <v>0</v>
      </c>
      <c r="AM303" s="51">
        <v>0</v>
      </c>
      <c r="AN303" s="51">
        <v>0</v>
      </c>
      <c r="AO303" s="51">
        <v>0</v>
      </c>
      <c r="AP303" s="51">
        <v>0</v>
      </c>
      <c r="AQ303" s="51">
        <v>0</v>
      </c>
      <c r="AR303" s="51">
        <v>0</v>
      </c>
      <c r="AS303" s="51">
        <v>0</v>
      </c>
      <c r="AT303" s="51">
        <v>0</v>
      </c>
      <c r="AU303" s="12">
        <v>0</v>
      </c>
      <c r="AY303" s="1">
        <f t="shared" si="62"/>
        <v>0</v>
      </c>
      <c r="BA303" s="1">
        <f t="shared" si="64"/>
        <v>0</v>
      </c>
      <c r="BB303" s="1">
        <f t="shared" si="67"/>
        <v>0</v>
      </c>
      <c r="BC303" s="1">
        <f t="shared" si="67"/>
        <v>0</v>
      </c>
      <c r="BD303" s="12"/>
      <c r="BG303" t="str">
        <f t="shared" si="66"/>
        <v/>
      </c>
      <c r="BH303" t="str">
        <f t="shared" si="63"/>
        <v/>
      </c>
      <c r="BI303" s="12">
        <v>0</v>
      </c>
      <c r="BJ303" s="12" t="b">
        <v>0</v>
      </c>
      <c r="BK303" s="12">
        <v>0</v>
      </c>
      <c r="BL303" s="1">
        <f t="shared" si="65"/>
        <v>0</v>
      </c>
      <c r="BR303" t="str">
        <f t="shared" si="61"/>
        <v>R1EHILLTOP / ST MICHAELS</v>
      </c>
      <c r="BS303" s="11" t="s">
        <v>1022</v>
      </c>
      <c r="BT303" s="11" t="s">
        <v>1023</v>
      </c>
      <c r="BU303" s="11" t="s">
        <v>1022</v>
      </c>
      <c r="BV303" s="11" t="s">
        <v>1023</v>
      </c>
      <c r="BW303" s="11" t="s">
        <v>980</v>
      </c>
      <c r="BX303" s="11"/>
      <c r="BZ303" t="s">
        <v>1008</v>
      </c>
      <c r="CA303" s="13" t="s">
        <v>1024</v>
      </c>
    </row>
    <row r="304" spans="1:79" ht="15">
      <c r="A304" s="12" t="e">
        <v>#N/A</v>
      </c>
      <c r="B304" s="12" t="e">
        <v>#N/A</v>
      </c>
      <c r="C304" s="12">
        <v>0</v>
      </c>
      <c r="D304" s="12">
        <v>0</v>
      </c>
      <c r="E304" s="51">
        <v>0</v>
      </c>
      <c r="F304" s="12" t="s">
        <v>106</v>
      </c>
      <c r="G304" s="51" t="s">
        <v>106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>
        <v>0</v>
      </c>
      <c r="AD304" s="51"/>
      <c r="AE304" s="51"/>
      <c r="AF304" s="51"/>
      <c r="AG304" s="51"/>
      <c r="AH304" s="51"/>
      <c r="AI304" s="51"/>
      <c r="AJ304" s="51"/>
      <c r="AK304" s="51">
        <v>0</v>
      </c>
      <c r="AL304" s="51">
        <v>0</v>
      </c>
      <c r="AM304" s="51">
        <v>0</v>
      </c>
      <c r="AN304" s="51">
        <v>0</v>
      </c>
      <c r="AO304" s="51">
        <v>0</v>
      </c>
      <c r="AP304" s="51">
        <v>0</v>
      </c>
      <c r="AQ304" s="51">
        <v>0</v>
      </c>
      <c r="AR304" s="51">
        <v>0</v>
      </c>
      <c r="AS304" s="51">
        <v>0</v>
      </c>
      <c r="AT304" s="51">
        <v>0</v>
      </c>
      <c r="AU304" s="12">
        <v>0</v>
      </c>
      <c r="AY304" s="1">
        <f t="shared" si="62"/>
        <v>0</v>
      </c>
      <c r="BA304" s="1">
        <f t="shared" si="64"/>
        <v>0</v>
      </c>
      <c r="BB304" s="1">
        <f t="shared" si="67"/>
        <v>0</v>
      </c>
      <c r="BC304" s="1">
        <f t="shared" si="67"/>
        <v>0</v>
      </c>
      <c r="BD304" s="12"/>
      <c r="BG304" t="str">
        <f t="shared" si="66"/>
        <v/>
      </c>
      <c r="BH304" t="str">
        <f t="shared" si="63"/>
        <v/>
      </c>
      <c r="BI304" s="12">
        <v>0</v>
      </c>
      <c r="BJ304" s="12" t="b">
        <v>0</v>
      </c>
      <c r="BK304" s="12">
        <v>0</v>
      </c>
      <c r="BL304" s="1">
        <f t="shared" si="65"/>
        <v>0</v>
      </c>
      <c r="BR304" t="str">
        <f t="shared" si="61"/>
        <v>R1EKEELE UNIVERSITY</v>
      </c>
      <c r="BS304" s="11" t="s">
        <v>1025</v>
      </c>
      <c r="BT304" s="11" t="s">
        <v>1026</v>
      </c>
      <c r="BU304" s="11" t="s">
        <v>1025</v>
      </c>
      <c r="BV304" s="11" t="s">
        <v>1026</v>
      </c>
      <c r="BW304" s="11" t="s">
        <v>980</v>
      </c>
      <c r="BX304" s="11"/>
      <c r="BZ304" t="s">
        <v>1008</v>
      </c>
      <c r="CA304" s="13" t="s">
        <v>1027</v>
      </c>
    </row>
    <row r="305" spans="1:79" ht="15">
      <c r="A305" s="12" t="e">
        <v>#N/A</v>
      </c>
      <c r="B305" s="12" t="e">
        <v>#N/A</v>
      </c>
      <c r="C305" s="12">
        <v>0</v>
      </c>
      <c r="D305" s="12">
        <v>0</v>
      </c>
      <c r="E305" s="51">
        <v>0</v>
      </c>
      <c r="F305" s="12" t="s">
        <v>106</v>
      </c>
      <c r="G305" s="51" t="s">
        <v>106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>
        <v>0</v>
      </c>
      <c r="AD305" s="51"/>
      <c r="AE305" s="51"/>
      <c r="AF305" s="51"/>
      <c r="AG305" s="51"/>
      <c r="AH305" s="51"/>
      <c r="AI305" s="51"/>
      <c r="AJ305" s="51"/>
      <c r="AK305" s="51">
        <v>0</v>
      </c>
      <c r="AL305" s="51">
        <v>0</v>
      </c>
      <c r="AM305" s="51">
        <v>0</v>
      </c>
      <c r="AN305" s="51">
        <v>0</v>
      </c>
      <c r="AO305" s="51">
        <v>0</v>
      </c>
      <c r="AP305" s="51">
        <v>0</v>
      </c>
      <c r="AQ305" s="51">
        <v>0</v>
      </c>
      <c r="AR305" s="51">
        <v>0</v>
      </c>
      <c r="AS305" s="51">
        <v>0</v>
      </c>
      <c r="AT305" s="51">
        <v>0</v>
      </c>
      <c r="AU305" s="12">
        <v>0</v>
      </c>
      <c r="AY305" s="1">
        <f t="shared" si="62"/>
        <v>0</v>
      </c>
      <c r="BA305" s="1">
        <f t="shared" si="64"/>
        <v>0</v>
      </c>
      <c r="BB305" s="1">
        <f t="shared" si="67"/>
        <v>0</v>
      </c>
      <c r="BC305" s="1">
        <f t="shared" si="67"/>
        <v>0</v>
      </c>
      <c r="BD305" s="12"/>
      <c r="BG305" t="str">
        <f t="shared" si="66"/>
        <v/>
      </c>
      <c r="BH305" t="str">
        <f t="shared" si="63"/>
        <v/>
      </c>
      <c r="BI305" s="12">
        <v>0</v>
      </c>
      <c r="BJ305" s="12" t="b">
        <v>0</v>
      </c>
      <c r="BK305" s="12">
        <v>0</v>
      </c>
      <c r="BL305" s="1">
        <f t="shared" si="65"/>
        <v>0</v>
      </c>
      <c r="BR305" t="str">
        <f t="shared" si="61"/>
        <v>R1ELEEK MOORLANDS HOSPITAL</v>
      </c>
      <c r="BS305" s="11" t="s">
        <v>1028</v>
      </c>
      <c r="BT305" s="11" t="s">
        <v>1029</v>
      </c>
      <c r="BU305" s="11" t="s">
        <v>1028</v>
      </c>
      <c r="BV305" s="11" t="s">
        <v>1029</v>
      </c>
      <c r="BW305" s="11" t="s">
        <v>980</v>
      </c>
      <c r="BX305" s="11"/>
      <c r="BZ305" t="s">
        <v>1008</v>
      </c>
      <c r="CA305" s="13" t="s">
        <v>1030</v>
      </c>
    </row>
    <row r="306" spans="1:79" ht="15">
      <c r="A306" s="12" t="e">
        <v>#N/A</v>
      </c>
      <c r="B306" s="12" t="e">
        <v>#N/A</v>
      </c>
      <c r="C306" s="12">
        <v>0</v>
      </c>
      <c r="D306" s="12">
        <v>0</v>
      </c>
      <c r="E306" s="51">
        <v>0</v>
      </c>
      <c r="F306" s="12" t="s">
        <v>106</v>
      </c>
      <c r="G306" s="51" t="s">
        <v>106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>
        <v>0</v>
      </c>
      <c r="AD306" s="51"/>
      <c r="AE306" s="51"/>
      <c r="AF306" s="51"/>
      <c r="AG306" s="51"/>
      <c r="AH306" s="51"/>
      <c r="AI306" s="51"/>
      <c r="AJ306" s="51"/>
      <c r="AK306" s="51">
        <v>0</v>
      </c>
      <c r="AL306" s="51">
        <v>0</v>
      </c>
      <c r="AM306" s="51">
        <v>0</v>
      </c>
      <c r="AN306" s="51">
        <v>0</v>
      </c>
      <c r="AO306" s="51">
        <v>0</v>
      </c>
      <c r="AP306" s="51">
        <v>0</v>
      </c>
      <c r="AQ306" s="51">
        <v>0</v>
      </c>
      <c r="AR306" s="51">
        <v>0</v>
      </c>
      <c r="AS306" s="51">
        <v>0</v>
      </c>
      <c r="AT306" s="51">
        <v>0</v>
      </c>
      <c r="AU306" s="12">
        <v>0</v>
      </c>
      <c r="AY306" s="1">
        <f t="shared" si="62"/>
        <v>0</v>
      </c>
      <c r="BA306" s="1">
        <f t="shared" si="64"/>
        <v>0</v>
      </c>
      <c r="BB306" s="1">
        <f t="shared" si="67"/>
        <v>0</v>
      </c>
      <c r="BC306" s="1">
        <f t="shared" si="67"/>
        <v>0</v>
      </c>
      <c r="BD306" s="12"/>
      <c r="BG306" t="str">
        <f t="shared" si="66"/>
        <v/>
      </c>
      <c r="BH306" t="str">
        <f t="shared" si="63"/>
        <v/>
      </c>
      <c r="BI306" s="12">
        <v>0</v>
      </c>
      <c r="BJ306" s="12" t="b">
        <v>0</v>
      </c>
      <c r="BK306" s="12">
        <v>0</v>
      </c>
      <c r="BL306" s="1">
        <f t="shared" si="65"/>
        <v>0</v>
      </c>
      <c r="BR306" t="str">
        <f t="shared" si="61"/>
        <v>R1ELONGTON HOSPITAL</v>
      </c>
      <c r="BS306" s="11" t="s">
        <v>1031</v>
      </c>
      <c r="BT306" s="11" t="s">
        <v>1032</v>
      </c>
      <c r="BU306" s="11" t="s">
        <v>1031</v>
      </c>
      <c r="BV306" s="11" t="s">
        <v>1032</v>
      </c>
      <c r="BW306" s="11" t="s">
        <v>980</v>
      </c>
      <c r="BX306" s="11"/>
      <c r="BZ306" t="s">
        <v>1008</v>
      </c>
      <c r="CA306" s="13" t="s">
        <v>1033</v>
      </c>
    </row>
    <row r="307" spans="1:79" ht="15">
      <c r="A307" s="12" t="e">
        <v>#N/A</v>
      </c>
      <c r="B307" s="12" t="e">
        <v>#N/A</v>
      </c>
      <c r="C307" s="12">
        <v>0</v>
      </c>
      <c r="D307" s="12">
        <v>0</v>
      </c>
      <c r="E307" s="51">
        <v>0</v>
      </c>
      <c r="F307" s="12" t="s">
        <v>106</v>
      </c>
      <c r="G307" s="51" t="s">
        <v>106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>
        <v>0</v>
      </c>
      <c r="AD307" s="51"/>
      <c r="AE307" s="51"/>
      <c r="AF307" s="51"/>
      <c r="AG307" s="51"/>
      <c r="AH307" s="51"/>
      <c r="AI307" s="51"/>
      <c r="AJ307" s="51"/>
      <c r="AK307" s="51">
        <v>0</v>
      </c>
      <c r="AL307" s="51">
        <v>0</v>
      </c>
      <c r="AM307" s="51">
        <v>0</v>
      </c>
      <c r="AN307" s="51">
        <v>0</v>
      </c>
      <c r="AO307" s="51">
        <v>0</v>
      </c>
      <c r="AP307" s="51">
        <v>0</v>
      </c>
      <c r="AQ307" s="51">
        <v>0</v>
      </c>
      <c r="AR307" s="51">
        <v>0</v>
      </c>
      <c r="AS307" s="51">
        <v>0</v>
      </c>
      <c r="AT307" s="51">
        <v>0</v>
      </c>
      <c r="AU307" s="12">
        <v>0</v>
      </c>
      <c r="AY307" s="1">
        <f t="shared" si="62"/>
        <v>0</v>
      </c>
      <c r="BA307" s="1">
        <f t="shared" si="64"/>
        <v>0</v>
      </c>
      <c r="BB307" s="1">
        <f t="shared" si="67"/>
        <v>0</v>
      </c>
      <c r="BC307" s="1">
        <f t="shared" si="67"/>
        <v>0</v>
      </c>
      <c r="BD307" s="12"/>
      <c r="BG307" t="str">
        <f t="shared" si="66"/>
        <v/>
      </c>
      <c r="BH307" t="str">
        <f t="shared" si="63"/>
        <v/>
      </c>
      <c r="BI307" s="12">
        <v>0</v>
      </c>
      <c r="BJ307" s="12" t="b">
        <v>0</v>
      </c>
      <c r="BK307" s="12">
        <v>0</v>
      </c>
      <c r="BL307" s="1">
        <f t="shared" si="65"/>
        <v>0</v>
      </c>
      <c r="BR307" t="str">
        <f t="shared" si="61"/>
        <v>R1EMAIN BUILDING CITY GENERAL HOSPITAL</v>
      </c>
      <c r="BS307" s="11" t="s">
        <v>1034</v>
      </c>
      <c r="BT307" s="11" t="s">
        <v>1035</v>
      </c>
      <c r="BU307" s="11" t="s">
        <v>1034</v>
      </c>
      <c r="BV307" s="11" t="s">
        <v>1035</v>
      </c>
      <c r="BW307" s="11" t="s">
        <v>980</v>
      </c>
      <c r="BX307" s="11"/>
      <c r="BZ307" t="s">
        <v>1008</v>
      </c>
      <c r="CA307" s="13" t="s">
        <v>1036</v>
      </c>
    </row>
    <row r="308" spans="1:79" ht="15">
      <c r="A308" s="12" t="e">
        <v>#N/A</v>
      </c>
      <c r="B308" s="12" t="e">
        <v>#N/A</v>
      </c>
      <c r="C308" s="12">
        <v>0</v>
      </c>
      <c r="D308" s="12">
        <v>0</v>
      </c>
      <c r="E308" s="51">
        <v>0</v>
      </c>
      <c r="F308" s="12" t="s">
        <v>106</v>
      </c>
      <c r="G308" s="51" t="s">
        <v>106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>
        <v>0</v>
      </c>
      <c r="AD308" s="51"/>
      <c r="AE308" s="51"/>
      <c r="AF308" s="51"/>
      <c r="AG308" s="51"/>
      <c r="AH308" s="51"/>
      <c r="AI308" s="51"/>
      <c r="AJ308" s="51"/>
      <c r="AK308" s="51">
        <v>0</v>
      </c>
      <c r="AL308" s="51">
        <v>0</v>
      </c>
      <c r="AM308" s="51">
        <v>0</v>
      </c>
      <c r="AN308" s="51">
        <v>0</v>
      </c>
      <c r="AO308" s="51">
        <v>0</v>
      </c>
      <c r="AP308" s="51">
        <v>0</v>
      </c>
      <c r="AQ308" s="51">
        <v>0</v>
      </c>
      <c r="AR308" s="51">
        <v>0</v>
      </c>
      <c r="AS308" s="51">
        <v>0</v>
      </c>
      <c r="AT308" s="51">
        <v>0</v>
      </c>
      <c r="AU308" s="12">
        <v>0</v>
      </c>
      <c r="AY308" s="1">
        <f t="shared" si="62"/>
        <v>0</v>
      </c>
      <c r="BA308" s="1">
        <f t="shared" si="64"/>
        <v>0</v>
      </c>
      <c r="BB308" s="1">
        <f t="shared" si="67"/>
        <v>0</v>
      </c>
      <c r="BC308" s="1">
        <f t="shared" si="67"/>
        <v>0</v>
      </c>
      <c r="BD308" s="12"/>
      <c r="BG308" t="str">
        <f t="shared" si="66"/>
        <v/>
      </c>
      <c r="BH308" t="str">
        <f t="shared" si="63"/>
        <v/>
      </c>
      <c r="BI308" s="12">
        <v>0</v>
      </c>
      <c r="BJ308" s="12" t="b">
        <v>0</v>
      </c>
      <c r="BK308" s="12">
        <v>0</v>
      </c>
      <c r="BL308" s="1">
        <f t="shared" si="65"/>
        <v>0</v>
      </c>
      <c r="BR308" t="str">
        <f t="shared" si="61"/>
        <v>R1ENORTH STAFFS URGENT CARE</v>
      </c>
      <c r="BS308" s="11" t="s">
        <v>1037</v>
      </c>
      <c r="BT308" s="11" t="s">
        <v>1038</v>
      </c>
      <c r="BU308" s="11" t="s">
        <v>1037</v>
      </c>
      <c r="BV308" s="11" t="s">
        <v>1038</v>
      </c>
      <c r="BW308" s="11" t="s">
        <v>980</v>
      </c>
      <c r="BX308" s="11"/>
      <c r="BZ308" t="s">
        <v>1008</v>
      </c>
      <c r="CA308" s="13" t="s">
        <v>1039</v>
      </c>
    </row>
    <row r="309" spans="1:79" ht="15">
      <c r="A309" s="12" t="e">
        <v>#N/A</v>
      </c>
      <c r="B309" s="12" t="e">
        <v>#N/A</v>
      </c>
      <c r="C309" s="12">
        <v>0</v>
      </c>
      <c r="D309" s="12">
        <v>0</v>
      </c>
      <c r="E309" s="51">
        <v>0</v>
      </c>
      <c r="F309" s="12" t="s">
        <v>106</v>
      </c>
      <c r="G309" s="51" t="s">
        <v>106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0</v>
      </c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>
        <v>0</v>
      </c>
      <c r="AD309" s="51"/>
      <c r="AE309" s="51"/>
      <c r="AF309" s="51"/>
      <c r="AG309" s="51"/>
      <c r="AH309" s="51"/>
      <c r="AI309" s="51"/>
      <c r="AJ309" s="51"/>
      <c r="AK309" s="51">
        <v>0</v>
      </c>
      <c r="AL309" s="51">
        <v>0</v>
      </c>
      <c r="AM309" s="51">
        <v>0</v>
      </c>
      <c r="AN309" s="51">
        <v>0</v>
      </c>
      <c r="AO309" s="51">
        <v>0</v>
      </c>
      <c r="AP309" s="51">
        <v>0</v>
      </c>
      <c r="AQ309" s="51">
        <v>0</v>
      </c>
      <c r="AR309" s="51">
        <v>0</v>
      </c>
      <c r="AS309" s="51">
        <v>0</v>
      </c>
      <c r="AT309" s="51">
        <v>0</v>
      </c>
      <c r="AU309" s="12">
        <v>0</v>
      </c>
      <c r="AY309" s="1">
        <f t="shared" si="62"/>
        <v>0</v>
      </c>
      <c r="BA309" s="1">
        <f t="shared" si="64"/>
        <v>0</v>
      </c>
      <c r="BB309" s="1">
        <f t="shared" si="67"/>
        <v>0</v>
      </c>
      <c r="BC309" s="1">
        <f t="shared" si="67"/>
        <v>0</v>
      </c>
      <c r="BD309" s="12"/>
      <c r="BG309" t="str">
        <f t="shared" si="66"/>
        <v/>
      </c>
      <c r="BH309" t="str">
        <f t="shared" si="63"/>
        <v/>
      </c>
      <c r="BI309" s="12">
        <v>0</v>
      </c>
      <c r="BJ309" s="12" t="b">
        <v>0</v>
      </c>
      <c r="BK309" s="12">
        <v>0</v>
      </c>
      <c r="BL309" s="1">
        <f t="shared" si="65"/>
        <v>0</v>
      </c>
      <c r="BR309" t="str">
        <f t="shared" si="61"/>
        <v>R1EOAKWOOD</v>
      </c>
      <c r="BS309" s="11" t="s">
        <v>1040</v>
      </c>
      <c r="BT309" s="11" t="s">
        <v>1041</v>
      </c>
      <c r="BU309" s="11" t="s">
        <v>1040</v>
      </c>
      <c r="BV309" s="11" t="s">
        <v>1041</v>
      </c>
      <c r="BW309" s="11" t="s">
        <v>980</v>
      </c>
      <c r="BX309" s="11"/>
      <c r="BZ309" t="s">
        <v>1008</v>
      </c>
      <c r="CA309" s="13" t="s">
        <v>1042</v>
      </c>
    </row>
    <row r="310" spans="1:79" ht="15">
      <c r="A310" s="12" t="e">
        <v>#N/A</v>
      </c>
      <c r="B310" s="12" t="e">
        <v>#N/A</v>
      </c>
      <c r="C310" s="12">
        <v>0</v>
      </c>
      <c r="D310" s="12">
        <v>0</v>
      </c>
      <c r="E310" s="51">
        <v>0</v>
      </c>
      <c r="F310" s="12" t="s">
        <v>106</v>
      </c>
      <c r="G310" s="51" t="s">
        <v>106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>
        <v>0</v>
      </c>
      <c r="AD310" s="51"/>
      <c r="AE310" s="51"/>
      <c r="AF310" s="51"/>
      <c r="AG310" s="51"/>
      <c r="AH310" s="51"/>
      <c r="AI310" s="51"/>
      <c r="AJ310" s="51"/>
      <c r="AK310" s="51">
        <v>0</v>
      </c>
      <c r="AL310" s="51">
        <v>0</v>
      </c>
      <c r="AM310" s="51">
        <v>0</v>
      </c>
      <c r="AN310" s="51">
        <v>0</v>
      </c>
      <c r="AO310" s="51">
        <v>0</v>
      </c>
      <c r="AP310" s="51">
        <v>0</v>
      </c>
      <c r="AQ310" s="51">
        <v>0</v>
      </c>
      <c r="AR310" s="51">
        <v>0</v>
      </c>
      <c r="AS310" s="51">
        <v>0</v>
      </c>
      <c r="AT310" s="51">
        <v>0</v>
      </c>
      <c r="AU310" s="12">
        <v>0</v>
      </c>
      <c r="AY310" s="1">
        <f t="shared" si="62"/>
        <v>0</v>
      </c>
      <c r="BA310" s="1">
        <f t="shared" si="64"/>
        <v>0</v>
      </c>
      <c r="BB310" s="1">
        <f t="shared" si="67"/>
        <v>0</v>
      </c>
      <c r="BC310" s="1">
        <f t="shared" si="67"/>
        <v>0</v>
      </c>
      <c r="BD310" s="12"/>
      <c r="BG310" t="str">
        <f t="shared" si="66"/>
        <v/>
      </c>
      <c r="BH310" t="str">
        <f t="shared" si="63"/>
        <v/>
      </c>
      <c r="BI310" s="12">
        <v>0</v>
      </c>
      <c r="BJ310" s="12" t="b">
        <v>0</v>
      </c>
      <c r="BK310" s="12">
        <v>0</v>
      </c>
      <c r="BL310" s="1">
        <f t="shared" si="65"/>
        <v>0</v>
      </c>
      <c r="BR310" t="str">
        <f t="shared" si="61"/>
        <v>R1EREHABILITATION MEDICINE</v>
      </c>
      <c r="BS310" s="11" t="s">
        <v>1043</v>
      </c>
      <c r="BT310" s="11" t="s">
        <v>1044</v>
      </c>
      <c r="BU310" s="11" t="s">
        <v>1043</v>
      </c>
      <c r="BV310" s="11" t="s">
        <v>1044</v>
      </c>
      <c r="BW310" s="11" t="s">
        <v>980</v>
      </c>
      <c r="BX310" s="11"/>
      <c r="BZ310" t="s">
        <v>1008</v>
      </c>
      <c r="CA310" s="13" t="s">
        <v>1045</v>
      </c>
    </row>
    <row r="311" spans="1:79" ht="15">
      <c r="A311" s="12" t="e">
        <v>#N/A</v>
      </c>
      <c r="B311" s="12" t="e">
        <v>#N/A</v>
      </c>
      <c r="C311" s="12">
        <v>0</v>
      </c>
      <c r="D311" s="12">
        <v>0</v>
      </c>
      <c r="E311" s="51">
        <v>0</v>
      </c>
      <c r="F311" s="12" t="s">
        <v>106</v>
      </c>
      <c r="G311" s="51" t="s">
        <v>106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>
        <v>0</v>
      </c>
      <c r="AD311" s="51"/>
      <c r="AE311" s="51"/>
      <c r="AF311" s="51"/>
      <c r="AG311" s="51"/>
      <c r="AH311" s="51"/>
      <c r="AI311" s="51"/>
      <c r="AJ311" s="51"/>
      <c r="AK311" s="51">
        <v>0</v>
      </c>
      <c r="AL311" s="51">
        <v>0</v>
      </c>
      <c r="AM311" s="51">
        <v>0</v>
      </c>
      <c r="AN311" s="51">
        <v>0</v>
      </c>
      <c r="AO311" s="51">
        <v>0</v>
      </c>
      <c r="AP311" s="51">
        <v>0</v>
      </c>
      <c r="AQ311" s="51">
        <v>0</v>
      </c>
      <c r="AR311" s="51">
        <v>0</v>
      </c>
      <c r="AS311" s="51">
        <v>0</v>
      </c>
      <c r="AT311" s="51">
        <v>0</v>
      </c>
      <c r="AU311" s="12">
        <v>0</v>
      </c>
      <c r="AY311" s="1">
        <f t="shared" si="62"/>
        <v>0</v>
      </c>
      <c r="BA311" s="1">
        <f t="shared" si="64"/>
        <v>0</v>
      </c>
      <c r="BB311" s="1">
        <f t="shared" si="67"/>
        <v>0</v>
      </c>
      <c r="BC311" s="1">
        <f t="shared" si="67"/>
        <v>0</v>
      </c>
      <c r="BD311" s="12"/>
      <c r="BG311" t="str">
        <f t="shared" si="66"/>
        <v/>
      </c>
      <c r="BH311" t="str">
        <f t="shared" si="63"/>
        <v/>
      </c>
      <c r="BI311" s="12">
        <v>0</v>
      </c>
      <c r="BJ311" s="12" t="b">
        <v>0</v>
      </c>
      <c r="BK311" s="12">
        <v>0</v>
      </c>
      <c r="BL311" s="1">
        <f t="shared" si="65"/>
        <v>0</v>
      </c>
      <c r="BR311" t="str">
        <f t="shared" si="61"/>
        <v>R1ESAMUEL JOHNSON COMMUNITY HOSPITAL</v>
      </c>
      <c r="BS311" s="11" t="s">
        <v>1046</v>
      </c>
      <c r="BT311" s="11" t="s">
        <v>1047</v>
      </c>
      <c r="BU311" s="11" t="s">
        <v>1046</v>
      </c>
      <c r="BV311" s="11" t="s">
        <v>1047</v>
      </c>
      <c r="BW311" s="11" t="s">
        <v>980</v>
      </c>
      <c r="BX311" s="11"/>
      <c r="BZ311" t="s">
        <v>1008</v>
      </c>
      <c r="CA311" s="13" t="s">
        <v>1048</v>
      </c>
    </row>
    <row r="312" spans="1:79" ht="15">
      <c r="A312" s="12" t="e">
        <v>#N/A</v>
      </c>
      <c r="B312" s="12" t="e">
        <v>#N/A</v>
      </c>
      <c r="C312" s="12">
        <v>0</v>
      </c>
      <c r="D312" s="12">
        <v>0</v>
      </c>
      <c r="E312" s="51">
        <v>0</v>
      </c>
      <c r="F312" s="12" t="s">
        <v>106</v>
      </c>
      <c r="G312" s="51" t="s">
        <v>106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>
        <v>0</v>
      </c>
      <c r="AD312" s="51"/>
      <c r="AE312" s="51"/>
      <c r="AF312" s="51"/>
      <c r="AG312" s="51"/>
      <c r="AH312" s="51"/>
      <c r="AI312" s="51"/>
      <c r="AJ312" s="51"/>
      <c r="AK312" s="51">
        <v>0</v>
      </c>
      <c r="AL312" s="51">
        <v>0</v>
      </c>
      <c r="AM312" s="51">
        <v>0</v>
      </c>
      <c r="AN312" s="51">
        <v>0</v>
      </c>
      <c r="AO312" s="51">
        <v>0</v>
      </c>
      <c r="AP312" s="51">
        <v>0</v>
      </c>
      <c r="AQ312" s="51">
        <v>0</v>
      </c>
      <c r="AR312" s="51">
        <v>0</v>
      </c>
      <c r="AS312" s="51">
        <v>0</v>
      </c>
      <c r="AT312" s="51">
        <v>0</v>
      </c>
      <c r="AU312" s="12">
        <v>0</v>
      </c>
      <c r="AY312" s="1">
        <f t="shared" si="62"/>
        <v>0</v>
      </c>
      <c r="BA312" s="1">
        <f t="shared" si="64"/>
        <v>0</v>
      </c>
      <c r="BB312" s="1">
        <f t="shared" si="67"/>
        <v>0</v>
      </c>
      <c r="BC312" s="1">
        <f t="shared" si="67"/>
        <v>0</v>
      </c>
      <c r="BD312" s="12"/>
      <c r="BG312" t="str">
        <f t="shared" si="66"/>
        <v/>
      </c>
      <c r="BH312" t="str">
        <f t="shared" si="63"/>
        <v/>
      </c>
      <c r="BI312" s="12">
        <v>0</v>
      </c>
      <c r="BJ312" s="12" t="b">
        <v>0</v>
      </c>
      <c r="BK312" s="12">
        <v>0</v>
      </c>
      <c r="BL312" s="1">
        <f t="shared" si="65"/>
        <v>0</v>
      </c>
      <c r="BR312" t="str">
        <f t="shared" si="61"/>
        <v>R1ESIR ROBERT PEEL HOSPITAL</v>
      </c>
      <c r="BS312" s="11" t="s">
        <v>1049</v>
      </c>
      <c r="BT312" s="11" t="s">
        <v>1050</v>
      </c>
      <c r="BU312" s="11" t="s">
        <v>1049</v>
      </c>
      <c r="BV312" s="11" t="s">
        <v>1050</v>
      </c>
      <c r="BW312" s="11" t="s">
        <v>980</v>
      </c>
      <c r="BX312" s="11"/>
      <c r="BZ312" t="s">
        <v>1008</v>
      </c>
      <c r="CA312" s="13" t="s">
        <v>1051</v>
      </c>
    </row>
    <row r="313" spans="1:79" ht="15">
      <c r="A313" s="12" t="e">
        <v>#N/A</v>
      </c>
      <c r="B313" s="12" t="e">
        <v>#N/A</v>
      </c>
      <c r="C313" s="12">
        <v>0</v>
      </c>
      <c r="D313" s="12">
        <v>0</v>
      </c>
      <c r="E313" s="51">
        <v>0</v>
      </c>
      <c r="F313" s="12" t="s">
        <v>106</v>
      </c>
      <c r="G313" s="51" t="s">
        <v>106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>
        <v>0</v>
      </c>
      <c r="AD313" s="51"/>
      <c r="AE313" s="51"/>
      <c r="AF313" s="51"/>
      <c r="AG313" s="51"/>
      <c r="AH313" s="51"/>
      <c r="AI313" s="51"/>
      <c r="AJ313" s="51"/>
      <c r="AK313" s="51">
        <v>0</v>
      </c>
      <c r="AL313" s="51">
        <v>0</v>
      </c>
      <c r="AM313" s="51">
        <v>0</v>
      </c>
      <c r="AN313" s="51">
        <v>0</v>
      </c>
      <c r="AO313" s="51">
        <v>0</v>
      </c>
      <c r="AP313" s="51">
        <v>0</v>
      </c>
      <c r="AQ313" s="51">
        <v>0</v>
      </c>
      <c r="AR313" s="51">
        <v>0</v>
      </c>
      <c r="AS313" s="51">
        <v>0</v>
      </c>
      <c r="AT313" s="51">
        <v>0</v>
      </c>
      <c r="AU313" s="12">
        <v>0</v>
      </c>
      <c r="AY313" s="1">
        <f t="shared" si="62"/>
        <v>0</v>
      </c>
      <c r="BA313" s="1">
        <f t="shared" si="64"/>
        <v>0</v>
      </c>
      <c r="BB313" s="1">
        <f t="shared" si="67"/>
        <v>0</v>
      </c>
      <c r="BC313" s="1">
        <f t="shared" si="67"/>
        <v>0</v>
      </c>
      <c r="BD313" s="12"/>
      <c r="BG313" t="str">
        <f t="shared" si="66"/>
        <v/>
      </c>
      <c r="BH313" t="str">
        <f t="shared" si="63"/>
        <v/>
      </c>
      <c r="BI313" s="12">
        <v>0</v>
      </c>
      <c r="BJ313" s="12" t="b">
        <v>0</v>
      </c>
      <c r="BK313" s="12">
        <v>0</v>
      </c>
      <c r="BL313" s="1">
        <f t="shared" si="65"/>
        <v>0</v>
      </c>
      <c r="BR313" t="str">
        <f t="shared" si="61"/>
        <v>R1EST MICHAEL'S HOSPITAL</v>
      </c>
      <c r="BS313" s="11" t="s">
        <v>1052</v>
      </c>
      <c r="BT313" s="11" t="s">
        <v>850</v>
      </c>
      <c r="BU313" s="11" t="s">
        <v>1052</v>
      </c>
      <c r="BV313" s="11" t="s">
        <v>850</v>
      </c>
      <c r="BW313" s="11" t="s">
        <v>980</v>
      </c>
      <c r="BX313" s="11"/>
      <c r="BZ313" t="s">
        <v>1008</v>
      </c>
      <c r="CA313" s="13" t="s">
        <v>1053</v>
      </c>
    </row>
    <row r="314" spans="1:79" ht="15">
      <c r="A314" s="12" t="e">
        <v>#N/A</v>
      </c>
      <c r="B314" s="12" t="e">
        <v>#N/A</v>
      </c>
      <c r="C314" s="12">
        <v>0</v>
      </c>
      <c r="D314" s="12">
        <v>0</v>
      </c>
      <c r="E314" s="51">
        <v>0</v>
      </c>
      <c r="F314" s="12" t="s">
        <v>106</v>
      </c>
      <c r="G314" s="51" t="s">
        <v>106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0</v>
      </c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>
        <v>0</v>
      </c>
      <c r="AD314" s="51"/>
      <c r="AE314" s="51"/>
      <c r="AF314" s="51"/>
      <c r="AG314" s="51"/>
      <c r="AH314" s="51"/>
      <c r="AI314" s="51"/>
      <c r="AJ314" s="51"/>
      <c r="AK314" s="51">
        <v>0</v>
      </c>
      <c r="AL314" s="51">
        <v>0</v>
      </c>
      <c r="AM314" s="51">
        <v>0</v>
      </c>
      <c r="AN314" s="51">
        <v>0</v>
      </c>
      <c r="AO314" s="51">
        <v>0</v>
      </c>
      <c r="AP314" s="51">
        <v>0</v>
      </c>
      <c r="AQ314" s="51">
        <v>0</v>
      </c>
      <c r="AR314" s="51">
        <v>0</v>
      </c>
      <c r="AS314" s="51">
        <v>0</v>
      </c>
      <c r="AT314" s="51">
        <v>0</v>
      </c>
      <c r="AU314" s="12">
        <v>0</v>
      </c>
      <c r="AY314" s="1">
        <f t="shared" si="62"/>
        <v>0</v>
      </c>
      <c r="BA314" s="1">
        <f t="shared" si="64"/>
        <v>0</v>
      </c>
      <c r="BB314" s="1">
        <f t="shared" si="67"/>
        <v>0</v>
      </c>
      <c r="BC314" s="1">
        <f t="shared" si="67"/>
        <v>0</v>
      </c>
      <c r="BD314" s="12"/>
      <c r="BG314" t="str">
        <f t="shared" si="66"/>
        <v/>
      </c>
      <c r="BH314" t="str">
        <f t="shared" si="63"/>
        <v/>
      </c>
      <c r="BI314" s="12">
        <v>0</v>
      </c>
      <c r="BJ314" s="12" t="b">
        <v>0</v>
      </c>
      <c r="BK314" s="12">
        <v>0</v>
      </c>
      <c r="BL314" s="1">
        <f t="shared" si="65"/>
        <v>0</v>
      </c>
      <c r="BR314" t="str">
        <f t="shared" si="61"/>
        <v>R1ESTOKE SPEAKS OUT</v>
      </c>
      <c r="BS314" s="11" t="s">
        <v>1054</v>
      </c>
      <c r="BT314" s="11" t="s">
        <v>1055</v>
      </c>
      <c r="BU314" s="11" t="s">
        <v>1054</v>
      </c>
      <c r="BV314" s="11" t="s">
        <v>1055</v>
      </c>
      <c r="BW314" s="11" t="s">
        <v>980</v>
      </c>
      <c r="BX314" s="11"/>
      <c r="BZ314" t="s">
        <v>1008</v>
      </c>
      <c r="CA314" s="13" t="s">
        <v>1056</v>
      </c>
    </row>
    <row r="315" spans="1:79" ht="15">
      <c r="A315" s="12" t="e">
        <v>#N/A</v>
      </c>
      <c r="B315" s="12" t="e">
        <v>#N/A</v>
      </c>
      <c r="C315" s="12">
        <v>0</v>
      </c>
      <c r="D315" s="12">
        <v>0</v>
      </c>
      <c r="E315" s="51">
        <v>0</v>
      </c>
      <c r="F315" s="12" t="s">
        <v>106</v>
      </c>
      <c r="G315" s="51" t="s">
        <v>106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>
        <v>0</v>
      </c>
      <c r="AD315" s="51"/>
      <c r="AE315" s="51"/>
      <c r="AF315" s="51"/>
      <c r="AG315" s="51"/>
      <c r="AH315" s="51"/>
      <c r="AI315" s="51"/>
      <c r="AJ315" s="51"/>
      <c r="AK315" s="51">
        <v>0</v>
      </c>
      <c r="AL315" s="51">
        <v>0</v>
      </c>
      <c r="AM315" s="51">
        <v>0</v>
      </c>
      <c r="AN315" s="51">
        <v>0</v>
      </c>
      <c r="AO315" s="51">
        <v>0</v>
      </c>
      <c r="AP315" s="51">
        <v>0</v>
      </c>
      <c r="AQ315" s="51">
        <v>0</v>
      </c>
      <c r="AR315" s="51">
        <v>0</v>
      </c>
      <c r="AS315" s="51">
        <v>0</v>
      </c>
      <c r="AT315" s="51">
        <v>0</v>
      </c>
      <c r="AU315" s="12">
        <v>0</v>
      </c>
      <c r="AY315" s="1">
        <f t="shared" si="62"/>
        <v>0</v>
      </c>
      <c r="BA315" s="1">
        <f t="shared" si="64"/>
        <v>0</v>
      </c>
      <c r="BB315" s="1">
        <f t="shared" si="67"/>
        <v>0</v>
      </c>
      <c r="BC315" s="1">
        <f t="shared" si="67"/>
        <v>0</v>
      </c>
      <c r="BD315" s="12"/>
      <c r="BG315" t="str">
        <f t="shared" si="66"/>
        <v/>
      </c>
      <c r="BH315" t="str">
        <f t="shared" si="63"/>
        <v/>
      </c>
      <c r="BI315" s="12">
        <v>0</v>
      </c>
      <c r="BJ315" s="12" t="b">
        <v>0</v>
      </c>
      <c r="BK315" s="12">
        <v>0</v>
      </c>
      <c r="BL315" s="1">
        <f t="shared" si="65"/>
        <v>0</v>
      </c>
      <c r="BR315" t="str">
        <f t="shared" si="61"/>
        <v>R1ETHE MEADOWS RETIREMENT HOME</v>
      </c>
      <c r="BS315" s="11" t="s">
        <v>1057</v>
      </c>
      <c r="BT315" s="11" t="s">
        <v>1058</v>
      </c>
      <c r="BU315" s="11" t="s">
        <v>1057</v>
      </c>
      <c r="BV315" s="11" t="s">
        <v>1058</v>
      </c>
      <c r="BW315" s="11" t="s">
        <v>980</v>
      </c>
      <c r="BX315" s="11"/>
      <c r="BZ315" t="s">
        <v>1008</v>
      </c>
      <c r="CA315" s="13" t="s">
        <v>1059</v>
      </c>
    </row>
    <row r="316" spans="1:79" ht="15">
      <c r="A316" s="12" t="e">
        <v>#N/A</v>
      </c>
      <c r="B316" s="12" t="e">
        <v>#N/A</v>
      </c>
      <c r="C316" s="12">
        <v>0</v>
      </c>
      <c r="D316" s="12">
        <v>0</v>
      </c>
      <c r="E316" s="51">
        <v>0</v>
      </c>
      <c r="F316" s="12" t="s">
        <v>106</v>
      </c>
      <c r="G316" s="51" t="s">
        <v>106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>
        <v>0</v>
      </c>
      <c r="AD316" s="51"/>
      <c r="AE316" s="51"/>
      <c r="AF316" s="51"/>
      <c r="AG316" s="51"/>
      <c r="AH316" s="51"/>
      <c r="AI316" s="51"/>
      <c r="AJ316" s="51"/>
      <c r="AK316" s="51">
        <v>0</v>
      </c>
      <c r="AL316" s="51">
        <v>0</v>
      </c>
      <c r="AM316" s="51">
        <v>0</v>
      </c>
      <c r="AN316" s="51">
        <v>0</v>
      </c>
      <c r="AO316" s="51">
        <v>0</v>
      </c>
      <c r="AP316" s="51">
        <v>0</v>
      </c>
      <c r="AQ316" s="51">
        <v>0</v>
      </c>
      <c r="AR316" s="51">
        <v>0</v>
      </c>
      <c r="AS316" s="51">
        <v>0</v>
      </c>
      <c r="AT316" s="51">
        <v>0</v>
      </c>
      <c r="AU316" s="12">
        <v>0</v>
      </c>
      <c r="AY316" s="1">
        <f t="shared" si="62"/>
        <v>0</v>
      </c>
      <c r="BA316" s="1">
        <f t="shared" si="64"/>
        <v>0</v>
      </c>
      <c r="BB316" s="1">
        <f t="shared" si="67"/>
        <v>0</v>
      </c>
      <c r="BC316" s="1">
        <f t="shared" si="67"/>
        <v>0</v>
      </c>
      <c r="BD316" s="12"/>
      <c r="BG316" t="str">
        <f t="shared" si="66"/>
        <v/>
      </c>
      <c r="BH316" t="str">
        <f t="shared" si="63"/>
        <v/>
      </c>
      <c r="BI316" s="12">
        <v>0</v>
      </c>
      <c r="BJ316" s="12" t="b">
        <v>0</v>
      </c>
      <c r="BK316" s="12">
        <v>0</v>
      </c>
      <c r="BL316" s="1">
        <f t="shared" si="65"/>
        <v>0</v>
      </c>
      <c r="BR316" t="str">
        <f t="shared" si="61"/>
        <v>R1EUNIVERSITY HOSPITAL OF NORTH STAFFS</v>
      </c>
      <c r="BS316" s="11" t="s">
        <v>1060</v>
      </c>
      <c r="BT316" s="11" t="s">
        <v>1061</v>
      </c>
      <c r="BU316" s="11" t="s">
        <v>1060</v>
      </c>
      <c r="BV316" s="11" t="s">
        <v>1061</v>
      </c>
      <c r="BW316" s="11" t="s">
        <v>980</v>
      </c>
      <c r="BX316" s="11"/>
      <c r="BZ316" t="s">
        <v>1008</v>
      </c>
      <c r="CA316" s="13" t="s">
        <v>1062</v>
      </c>
    </row>
    <row r="317" spans="1:79" ht="15">
      <c r="A317" s="12" t="e">
        <v>#N/A</v>
      </c>
      <c r="B317" s="12" t="e">
        <v>#N/A</v>
      </c>
      <c r="C317" s="12">
        <v>0</v>
      </c>
      <c r="D317" s="12">
        <v>0</v>
      </c>
      <c r="E317" s="51">
        <v>0</v>
      </c>
      <c r="F317" s="12" t="s">
        <v>106</v>
      </c>
      <c r="G317" s="51" t="s">
        <v>106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>
        <v>0</v>
      </c>
      <c r="AD317" s="51"/>
      <c r="AE317" s="51"/>
      <c r="AF317" s="51"/>
      <c r="AG317" s="51"/>
      <c r="AH317" s="51"/>
      <c r="AI317" s="51"/>
      <c r="AJ317" s="51"/>
      <c r="AK317" s="51">
        <v>0</v>
      </c>
      <c r="AL317" s="51">
        <v>0</v>
      </c>
      <c r="AM317" s="51">
        <v>0</v>
      </c>
      <c r="AN317" s="51">
        <v>0</v>
      </c>
      <c r="AO317" s="51">
        <v>0</v>
      </c>
      <c r="AP317" s="51">
        <v>0</v>
      </c>
      <c r="AQ317" s="51">
        <v>0</v>
      </c>
      <c r="AR317" s="51">
        <v>0</v>
      </c>
      <c r="AS317" s="51">
        <v>0</v>
      </c>
      <c r="AT317" s="51">
        <v>0</v>
      </c>
      <c r="AU317" s="12">
        <v>0</v>
      </c>
      <c r="AY317" s="1">
        <f t="shared" si="62"/>
        <v>0</v>
      </c>
      <c r="BA317" s="1">
        <f t="shared" si="64"/>
        <v>0</v>
      </c>
      <c r="BB317" s="1">
        <f t="shared" si="67"/>
        <v>0</v>
      </c>
      <c r="BC317" s="1">
        <f t="shared" si="67"/>
        <v>0</v>
      </c>
      <c r="BD317" s="12"/>
      <c r="BG317" t="str">
        <f t="shared" si="66"/>
        <v/>
      </c>
      <c r="BH317" t="str">
        <f t="shared" si="63"/>
        <v/>
      </c>
      <c r="BI317" s="12">
        <v>0</v>
      </c>
      <c r="BJ317" s="12" t="b">
        <v>0</v>
      </c>
      <c r="BK317" s="12">
        <v>0</v>
      </c>
      <c r="BL317" s="1">
        <f t="shared" si="65"/>
        <v>0</v>
      </c>
      <c r="BR317" t="str">
        <f t="shared" si="61"/>
        <v>R1EWHITFIELD UNIT</v>
      </c>
      <c r="BS317" s="11" t="s">
        <v>1063</v>
      </c>
      <c r="BT317" s="11" t="s">
        <v>1064</v>
      </c>
      <c r="BU317" s="11" t="s">
        <v>1063</v>
      </c>
      <c r="BV317" s="11" t="s">
        <v>1064</v>
      </c>
      <c r="BW317" s="11" t="s">
        <v>980</v>
      </c>
      <c r="BX317" s="11"/>
      <c r="BZ317" t="s">
        <v>1008</v>
      </c>
      <c r="CA317" s="13" t="s">
        <v>1065</v>
      </c>
    </row>
    <row r="318" spans="1:79" ht="15">
      <c r="A318" s="12" t="e">
        <v>#N/A</v>
      </c>
      <c r="B318" s="12" t="e">
        <v>#N/A</v>
      </c>
      <c r="C318" s="12">
        <v>0</v>
      </c>
      <c r="D318" s="12">
        <v>0</v>
      </c>
      <c r="E318" s="51">
        <v>0</v>
      </c>
      <c r="F318" s="12" t="s">
        <v>106</v>
      </c>
      <c r="G318" s="51" t="s">
        <v>106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>
        <v>0</v>
      </c>
      <c r="AD318" s="51"/>
      <c r="AE318" s="51"/>
      <c r="AF318" s="51"/>
      <c r="AG318" s="51"/>
      <c r="AH318" s="51"/>
      <c r="AI318" s="51"/>
      <c r="AJ318" s="51"/>
      <c r="AK318" s="51">
        <v>0</v>
      </c>
      <c r="AL318" s="51">
        <v>0</v>
      </c>
      <c r="AM318" s="51">
        <v>0</v>
      </c>
      <c r="AN318" s="51">
        <v>0</v>
      </c>
      <c r="AO318" s="51">
        <v>0</v>
      </c>
      <c r="AP318" s="51">
        <v>0</v>
      </c>
      <c r="AQ318" s="51">
        <v>0</v>
      </c>
      <c r="AR318" s="51">
        <v>0</v>
      </c>
      <c r="AS318" s="51">
        <v>0</v>
      </c>
      <c r="AT318" s="51">
        <v>0</v>
      </c>
      <c r="AU318" s="12">
        <v>0</v>
      </c>
      <c r="AY318" s="1">
        <f t="shared" si="62"/>
        <v>0</v>
      </c>
      <c r="BA318" s="1">
        <f t="shared" si="64"/>
        <v>0</v>
      </c>
      <c r="BB318" s="1">
        <f t="shared" si="67"/>
        <v>0</v>
      </c>
      <c r="BC318" s="1">
        <f t="shared" si="67"/>
        <v>0</v>
      </c>
      <c r="BD318" s="12"/>
      <c r="BG318" t="str">
        <f t="shared" si="66"/>
        <v/>
      </c>
      <c r="BH318" t="str">
        <f t="shared" si="63"/>
        <v/>
      </c>
      <c r="BI318" s="12">
        <v>0</v>
      </c>
      <c r="BJ318" s="12" t="b">
        <v>0</v>
      </c>
      <c r="BK318" s="12">
        <v>0</v>
      </c>
      <c r="BL318" s="1">
        <f t="shared" si="65"/>
        <v>0</v>
      </c>
      <c r="BR318" t="str">
        <f t="shared" si="61"/>
        <v>R1FST MARY'S HOSPITAL</v>
      </c>
      <c r="BS318" t="s">
        <v>1066</v>
      </c>
      <c r="BT318" t="s">
        <v>345</v>
      </c>
      <c r="BU318" t="s">
        <v>1066</v>
      </c>
      <c r="BV318" t="s">
        <v>345</v>
      </c>
      <c r="BW318" s="11" t="s">
        <v>1067</v>
      </c>
      <c r="BX318" s="11"/>
      <c r="BZ318" t="s">
        <v>1008</v>
      </c>
      <c r="CA318" s="13" t="s">
        <v>1068</v>
      </c>
    </row>
    <row r="319" spans="1:79" ht="15">
      <c r="A319" s="12" t="e">
        <v>#N/A</v>
      </c>
      <c r="B319" s="12" t="e">
        <v>#N/A</v>
      </c>
      <c r="C319" s="12">
        <v>0</v>
      </c>
      <c r="D319" s="12">
        <v>0</v>
      </c>
      <c r="E319" s="51">
        <v>0</v>
      </c>
      <c r="F319" s="12" t="s">
        <v>106</v>
      </c>
      <c r="G319" s="51" t="s">
        <v>106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>
        <v>0</v>
      </c>
      <c r="AD319" s="51"/>
      <c r="AE319" s="51"/>
      <c r="AF319" s="51"/>
      <c r="AG319" s="51"/>
      <c r="AH319" s="51"/>
      <c r="AI319" s="51"/>
      <c r="AJ319" s="51"/>
      <c r="AK319" s="51">
        <v>0</v>
      </c>
      <c r="AL319" s="51">
        <v>0</v>
      </c>
      <c r="AM319" s="51">
        <v>0</v>
      </c>
      <c r="AN319" s="51">
        <v>0</v>
      </c>
      <c r="AO319" s="51">
        <v>0</v>
      </c>
      <c r="AP319" s="51">
        <v>0</v>
      </c>
      <c r="AQ319" s="51">
        <v>0</v>
      </c>
      <c r="AR319" s="51">
        <v>0</v>
      </c>
      <c r="AS319" s="51">
        <v>0</v>
      </c>
      <c r="AT319" s="51">
        <v>0</v>
      </c>
      <c r="AU319" s="12">
        <v>0</v>
      </c>
      <c r="AY319" s="1">
        <f t="shared" si="62"/>
        <v>0</v>
      </c>
      <c r="BA319" s="1">
        <f t="shared" si="64"/>
        <v>0</v>
      </c>
      <c r="BB319" s="1">
        <f t="shared" si="67"/>
        <v>0</v>
      </c>
      <c r="BC319" s="1">
        <f t="shared" si="67"/>
        <v>0</v>
      </c>
      <c r="BD319" s="12"/>
      <c r="BG319" t="str">
        <f t="shared" si="66"/>
        <v/>
      </c>
      <c r="BH319" t="str">
        <f t="shared" si="63"/>
        <v/>
      </c>
      <c r="BI319" s="12">
        <v>0</v>
      </c>
      <c r="BJ319" s="12" t="b">
        <v>0</v>
      </c>
      <c r="BK319" s="12">
        <v>0</v>
      </c>
      <c r="BL319" s="1">
        <f t="shared" si="65"/>
        <v>0</v>
      </c>
      <c r="BR319" t="str">
        <f t="shared" si="61"/>
        <v>R1GASHBURTON AND BUCKFASTLEIGH HOSPITAL</v>
      </c>
      <c r="BS319" s="11" t="s">
        <v>1069</v>
      </c>
      <c r="BT319" s="11" t="s">
        <v>1070</v>
      </c>
      <c r="BU319" s="11" t="s">
        <v>1069</v>
      </c>
      <c r="BV319" s="11" t="s">
        <v>1070</v>
      </c>
      <c r="BW319" s="11" t="s">
        <v>1071</v>
      </c>
      <c r="BX319" s="11"/>
      <c r="BZ319" t="s">
        <v>1008</v>
      </c>
      <c r="CA319" s="13" t="s">
        <v>1072</v>
      </c>
    </row>
    <row r="320" spans="1:79" ht="15">
      <c r="A320" s="12" t="e">
        <v>#N/A</v>
      </c>
      <c r="B320" s="12" t="e">
        <v>#N/A</v>
      </c>
      <c r="C320" s="12">
        <v>0</v>
      </c>
      <c r="D320" s="12">
        <v>0</v>
      </c>
      <c r="E320" s="51">
        <v>0</v>
      </c>
      <c r="F320" s="12" t="s">
        <v>106</v>
      </c>
      <c r="G320" s="51" t="s">
        <v>106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0</v>
      </c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>
        <v>0</v>
      </c>
      <c r="AD320" s="51"/>
      <c r="AE320" s="51"/>
      <c r="AF320" s="51"/>
      <c r="AG320" s="51"/>
      <c r="AH320" s="51"/>
      <c r="AI320" s="51"/>
      <c r="AJ320" s="51"/>
      <c r="AK320" s="51">
        <v>0</v>
      </c>
      <c r="AL320" s="51">
        <v>0</v>
      </c>
      <c r="AM320" s="51">
        <v>0</v>
      </c>
      <c r="AN320" s="51">
        <v>0</v>
      </c>
      <c r="AO320" s="51">
        <v>0</v>
      </c>
      <c r="AP320" s="51">
        <v>0</v>
      </c>
      <c r="AQ320" s="51">
        <v>0</v>
      </c>
      <c r="AR320" s="51">
        <v>0</v>
      </c>
      <c r="AS320" s="51">
        <v>0</v>
      </c>
      <c r="AT320" s="51">
        <v>0</v>
      </c>
      <c r="AU320" s="12">
        <v>0</v>
      </c>
      <c r="AY320" s="1">
        <f t="shared" si="62"/>
        <v>0</v>
      </c>
      <c r="BA320" s="1">
        <f t="shared" si="64"/>
        <v>0</v>
      </c>
      <c r="BB320" s="1">
        <f t="shared" si="67"/>
        <v>0</v>
      </c>
      <c r="BC320" s="1">
        <f t="shared" si="67"/>
        <v>0</v>
      </c>
      <c r="BD320" s="12"/>
      <c r="BG320" t="str">
        <f t="shared" si="66"/>
        <v/>
      </c>
      <c r="BH320" t="str">
        <f t="shared" si="63"/>
        <v/>
      </c>
      <c r="BI320" s="12">
        <v>0</v>
      </c>
      <c r="BJ320" s="12" t="b">
        <v>0</v>
      </c>
      <c r="BK320" s="12">
        <v>0</v>
      </c>
      <c r="BL320" s="1">
        <f t="shared" si="65"/>
        <v>0</v>
      </c>
      <c r="BR320" t="str">
        <f t="shared" si="61"/>
        <v>R1GBOVEY TRACEY HOSPITAL</v>
      </c>
      <c r="BS320" s="11" t="s">
        <v>1073</v>
      </c>
      <c r="BT320" s="11" t="s">
        <v>1074</v>
      </c>
      <c r="BU320" s="11" t="s">
        <v>1073</v>
      </c>
      <c r="BV320" s="11" t="s">
        <v>1074</v>
      </c>
      <c r="BW320" s="11" t="s">
        <v>1071</v>
      </c>
      <c r="BX320" s="11"/>
      <c r="BZ320" t="s">
        <v>1008</v>
      </c>
      <c r="CA320" s="13" t="s">
        <v>1075</v>
      </c>
    </row>
    <row r="321" spans="1:79" ht="15">
      <c r="A321" s="12" t="e">
        <v>#N/A</v>
      </c>
      <c r="B321" s="12" t="e">
        <v>#N/A</v>
      </c>
      <c r="C321" s="12">
        <v>0</v>
      </c>
      <c r="D321" s="12">
        <v>0</v>
      </c>
      <c r="E321" s="51">
        <v>0</v>
      </c>
      <c r="F321" s="12" t="s">
        <v>106</v>
      </c>
      <c r="G321" s="51" t="s">
        <v>106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>
        <v>0</v>
      </c>
      <c r="AD321" s="51"/>
      <c r="AE321" s="51"/>
      <c r="AF321" s="51"/>
      <c r="AG321" s="51"/>
      <c r="AH321" s="51"/>
      <c r="AI321" s="51"/>
      <c r="AJ321" s="51"/>
      <c r="AK321" s="51">
        <v>0</v>
      </c>
      <c r="AL321" s="51">
        <v>0</v>
      </c>
      <c r="AM321" s="51">
        <v>0</v>
      </c>
      <c r="AN321" s="51">
        <v>0</v>
      </c>
      <c r="AO321" s="51">
        <v>0</v>
      </c>
      <c r="AP321" s="51">
        <v>0</v>
      </c>
      <c r="AQ321" s="51">
        <v>0</v>
      </c>
      <c r="AR321" s="51">
        <v>0</v>
      </c>
      <c r="AS321" s="51">
        <v>0</v>
      </c>
      <c r="AT321" s="51">
        <v>0</v>
      </c>
      <c r="AU321" s="12">
        <v>0</v>
      </c>
      <c r="AY321" s="1">
        <f t="shared" si="62"/>
        <v>0</v>
      </c>
      <c r="BA321" s="1">
        <f t="shared" si="64"/>
        <v>0</v>
      </c>
      <c r="BB321" s="1">
        <f t="shared" si="67"/>
        <v>0</v>
      </c>
      <c r="BC321" s="1">
        <f t="shared" si="67"/>
        <v>0</v>
      </c>
      <c r="BD321" s="12"/>
      <c r="BG321" t="str">
        <f t="shared" si="66"/>
        <v/>
      </c>
      <c r="BH321" t="str">
        <f t="shared" si="63"/>
        <v/>
      </c>
      <c r="BI321" s="12">
        <v>0</v>
      </c>
      <c r="BJ321" s="12" t="b">
        <v>0</v>
      </c>
      <c r="BK321" s="12">
        <v>0</v>
      </c>
      <c r="BL321" s="1">
        <f t="shared" si="65"/>
        <v>0</v>
      </c>
      <c r="BR321" t="str">
        <f t="shared" ref="BR321:BR384" si="68">CONCATENATE(LEFT(BS321, 3),BT321)</f>
        <v>R1GBRISEHAM UNIT</v>
      </c>
      <c r="BS321" s="11" t="s">
        <v>1076</v>
      </c>
      <c r="BT321" s="11" t="s">
        <v>1077</v>
      </c>
      <c r="BU321" s="11" t="s">
        <v>1076</v>
      </c>
      <c r="BV321" s="11" t="s">
        <v>1077</v>
      </c>
      <c r="BW321" s="11" t="s">
        <v>1071</v>
      </c>
      <c r="BX321" s="11"/>
      <c r="BZ321" t="s">
        <v>1008</v>
      </c>
      <c r="CA321" s="13" t="s">
        <v>1078</v>
      </c>
    </row>
    <row r="322" spans="1:79" ht="15">
      <c r="A322" s="12" t="e">
        <v>#N/A</v>
      </c>
      <c r="B322" s="12" t="e">
        <v>#N/A</v>
      </c>
      <c r="C322" s="12">
        <v>0</v>
      </c>
      <c r="D322" s="12">
        <v>0</v>
      </c>
      <c r="E322" s="51">
        <v>0</v>
      </c>
      <c r="F322" s="12" t="s">
        <v>106</v>
      </c>
      <c r="G322" s="51" t="s">
        <v>106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>
        <v>0</v>
      </c>
      <c r="AD322" s="51"/>
      <c r="AE322" s="51"/>
      <c r="AF322" s="51"/>
      <c r="AG322" s="51"/>
      <c r="AH322" s="51"/>
      <c r="AI322" s="51"/>
      <c r="AJ322" s="51"/>
      <c r="AK322" s="51">
        <v>0</v>
      </c>
      <c r="AL322" s="51">
        <v>0</v>
      </c>
      <c r="AM322" s="51">
        <v>0</v>
      </c>
      <c r="AN322" s="51">
        <v>0</v>
      </c>
      <c r="AO322" s="51">
        <v>0</v>
      </c>
      <c r="AP322" s="51">
        <v>0</v>
      </c>
      <c r="AQ322" s="51">
        <v>0</v>
      </c>
      <c r="AR322" s="51">
        <v>0</v>
      </c>
      <c r="AS322" s="51">
        <v>0</v>
      </c>
      <c r="AT322" s="51">
        <v>0</v>
      </c>
      <c r="AU322" s="12">
        <v>0</v>
      </c>
      <c r="AY322" s="1">
        <f t="shared" si="62"/>
        <v>0</v>
      </c>
      <c r="BA322" s="1">
        <f t="shared" si="64"/>
        <v>0</v>
      </c>
      <c r="BB322" s="1">
        <f t="shared" si="67"/>
        <v>0</v>
      </c>
      <c r="BC322" s="1">
        <f t="shared" si="67"/>
        <v>0</v>
      </c>
      <c r="BD322" s="12"/>
      <c r="BG322" t="str">
        <f t="shared" si="66"/>
        <v/>
      </c>
      <c r="BH322" t="str">
        <f t="shared" si="63"/>
        <v/>
      </c>
      <c r="BI322" s="12">
        <v>0</v>
      </c>
      <c r="BJ322" s="12" t="b">
        <v>0</v>
      </c>
      <c r="BK322" s="12">
        <v>0</v>
      </c>
      <c r="BL322" s="1">
        <f t="shared" si="65"/>
        <v>0</v>
      </c>
      <c r="BR322" t="str">
        <f t="shared" si="68"/>
        <v>R1GBRIXHAM CARERS</v>
      </c>
      <c r="BS322" s="11" t="s">
        <v>1079</v>
      </c>
      <c r="BT322" s="11" t="s">
        <v>1080</v>
      </c>
      <c r="BU322" s="11" t="s">
        <v>1079</v>
      </c>
      <c r="BV322" s="11" t="s">
        <v>1080</v>
      </c>
      <c r="BW322" s="11" t="s">
        <v>1071</v>
      </c>
      <c r="BX322" s="11"/>
      <c r="BZ322" t="s">
        <v>1008</v>
      </c>
      <c r="CA322" s="13" t="s">
        <v>1081</v>
      </c>
    </row>
    <row r="323" spans="1:79" ht="15">
      <c r="A323" s="12" t="e">
        <v>#N/A</v>
      </c>
      <c r="B323" s="12" t="e">
        <v>#N/A</v>
      </c>
      <c r="C323" s="12">
        <v>0</v>
      </c>
      <c r="D323" s="12">
        <v>0</v>
      </c>
      <c r="E323" s="51">
        <v>0</v>
      </c>
      <c r="F323" s="12" t="s">
        <v>106</v>
      </c>
      <c r="G323" s="51" t="s">
        <v>106</v>
      </c>
      <c r="H323" s="51">
        <v>0</v>
      </c>
      <c r="I323" s="51">
        <v>0</v>
      </c>
      <c r="J323" s="51">
        <v>0</v>
      </c>
      <c r="K323" s="51">
        <v>0</v>
      </c>
      <c r="L323" s="51">
        <v>0</v>
      </c>
      <c r="M323" s="51">
        <v>0</v>
      </c>
      <c r="N323" s="51">
        <v>0</v>
      </c>
      <c r="O323" s="51">
        <v>0</v>
      </c>
      <c r="P323" s="51">
        <v>0</v>
      </c>
      <c r="Q323" s="51">
        <v>0</v>
      </c>
      <c r="R323" s="51">
        <v>0</v>
      </c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>
        <v>0</v>
      </c>
      <c r="AD323" s="51"/>
      <c r="AE323" s="51"/>
      <c r="AF323" s="51"/>
      <c r="AG323" s="51"/>
      <c r="AH323" s="51"/>
      <c r="AI323" s="51"/>
      <c r="AJ323" s="51"/>
      <c r="AK323" s="51">
        <v>0</v>
      </c>
      <c r="AL323" s="51">
        <v>0</v>
      </c>
      <c r="AM323" s="51">
        <v>0</v>
      </c>
      <c r="AN323" s="51">
        <v>0</v>
      </c>
      <c r="AO323" s="51">
        <v>0</v>
      </c>
      <c r="AP323" s="51">
        <v>0</v>
      </c>
      <c r="AQ323" s="51">
        <v>0</v>
      </c>
      <c r="AR323" s="51">
        <v>0</v>
      </c>
      <c r="AS323" s="51">
        <v>0</v>
      </c>
      <c r="AT323" s="51">
        <v>0</v>
      </c>
      <c r="AU323" s="12">
        <v>0</v>
      </c>
      <c r="AY323" s="1">
        <f t="shared" si="62"/>
        <v>0</v>
      </c>
      <c r="BA323" s="1">
        <f t="shared" si="64"/>
        <v>0</v>
      </c>
      <c r="BB323" s="1">
        <f t="shared" si="67"/>
        <v>0</v>
      </c>
      <c r="BC323" s="1">
        <f t="shared" si="67"/>
        <v>0</v>
      </c>
      <c r="BD323" s="12"/>
      <c r="BG323" t="str">
        <f t="shared" si="66"/>
        <v/>
      </c>
      <c r="BH323" t="str">
        <f t="shared" si="63"/>
        <v/>
      </c>
      <c r="BI323" s="12">
        <v>0</v>
      </c>
      <c r="BJ323" s="12" t="b">
        <v>0</v>
      </c>
      <c r="BK323" s="12">
        <v>0</v>
      </c>
      <c r="BL323" s="1">
        <f t="shared" si="65"/>
        <v>0</v>
      </c>
      <c r="BR323" t="str">
        <f t="shared" si="68"/>
        <v>R1GBRIXHAM HOSPITAL</v>
      </c>
      <c r="BS323" s="11" t="s">
        <v>1082</v>
      </c>
      <c r="BT323" s="11" t="s">
        <v>1083</v>
      </c>
      <c r="BU323" s="11" t="s">
        <v>1082</v>
      </c>
      <c r="BV323" s="11" t="s">
        <v>1083</v>
      </c>
      <c r="BW323" s="11" t="s">
        <v>1071</v>
      </c>
      <c r="BX323" s="11"/>
      <c r="BZ323" t="s">
        <v>1008</v>
      </c>
      <c r="CA323" s="13" t="s">
        <v>1084</v>
      </c>
    </row>
    <row r="324" spans="1:79" ht="15">
      <c r="A324" s="12" t="e">
        <v>#N/A</v>
      </c>
      <c r="B324" s="12" t="e">
        <v>#N/A</v>
      </c>
      <c r="C324" s="12">
        <v>0</v>
      </c>
      <c r="D324" s="12">
        <v>0</v>
      </c>
      <c r="E324" s="51">
        <v>0</v>
      </c>
      <c r="F324" s="12" t="s">
        <v>106</v>
      </c>
      <c r="G324" s="51" t="s">
        <v>106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>
        <v>0</v>
      </c>
      <c r="AD324" s="51"/>
      <c r="AE324" s="51"/>
      <c r="AF324" s="51"/>
      <c r="AG324" s="51"/>
      <c r="AH324" s="51"/>
      <c r="AI324" s="51"/>
      <c r="AJ324" s="51"/>
      <c r="AK324" s="51">
        <v>0</v>
      </c>
      <c r="AL324" s="51">
        <v>0</v>
      </c>
      <c r="AM324" s="51">
        <v>0</v>
      </c>
      <c r="AN324" s="51">
        <v>0</v>
      </c>
      <c r="AO324" s="51">
        <v>0</v>
      </c>
      <c r="AP324" s="51">
        <v>0</v>
      </c>
      <c r="AQ324" s="51">
        <v>0</v>
      </c>
      <c r="AR324" s="51">
        <v>0</v>
      </c>
      <c r="AS324" s="51">
        <v>0</v>
      </c>
      <c r="AT324" s="51">
        <v>0</v>
      </c>
      <c r="AU324" s="12">
        <v>0</v>
      </c>
      <c r="AY324" s="1">
        <f t="shared" si="62"/>
        <v>0</v>
      </c>
      <c r="BA324" s="1">
        <f t="shared" si="64"/>
        <v>0</v>
      </c>
      <c r="BB324" s="1">
        <f t="shared" si="67"/>
        <v>0</v>
      </c>
      <c r="BC324" s="1">
        <f t="shared" si="67"/>
        <v>0</v>
      </c>
      <c r="BD324" s="12"/>
      <c r="BG324" t="str">
        <f t="shared" si="66"/>
        <v/>
      </c>
      <c r="BH324" t="str">
        <f t="shared" si="63"/>
        <v/>
      </c>
      <c r="BI324" s="12">
        <v>0</v>
      </c>
      <c r="BJ324" s="12" t="b">
        <v>0</v>
      </c>
      <c r="BK324" s="12">
        <v>0</v>
      </c>
      <c r="BL324" s="1">
        <f t="shared" si="65"/>
        <v>0</v>
      </c>
      <c r="BR324" t="str">
        <f t="shared" si="68"/>
        <v>R1GBRIXHAM MIU</v>
      </c>
      <c r="BS324" s="11" t="s">
        <v>1085</v>
      </c>
      <c r="BT324" s="11" t="s">
        <v>1086</v>
      </c>
      <c r="BU324" s="11" t="s">
        <v>1085</v>
      </c>
      <c r="BV324" s="11" t="s">
        <v>1086</v>
      </c>
      <c r="BW324" s="11" t="s">
        <v>1071</v>
      </c>
      <c r="BX324" s="11"/>
      <c r="BZ324" t="s">
        <v>1008</v>
      </c>
      <c r="CA324" s="13" t="s">
        <v>1087</v>
      </c>
    </row>
    <row r="325" spans="1:79" ht="15">
      <c r="A325" s="12" t="e">
        <v>#N/A</v>
      </c>
      <c r="B325" s="12" t="e">
        <v>#N/A</v>
      </c>
      <c r="C325" s="12">
        <v>0</v>
      </c>
      <c r="D325" s="12">
        <v>0</v>
      </c>
      <c r="E325" s="51">
        <v>0</v>
      </c>
      <c r="F325" s="12" t="s">
        <v>106</v>
      </c>
      <c r="G325" s="51" t="s">
        <v>106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>
        <v>0</v>
      </c>
      <c r="AD325" s="51"/>
      <c r="AE325" s="51"/>
      <c r="AF325" s="51"/>
      <c r="AG325" s="51"/>
      <c r="AH325" s="51"/>
      <c r="AI325" s="51"/>
      <c r="AJ325" s="51"/>
      <c r="AK325" s="51">
        <v>0</v>
      </c>
      <c r="AL325" s="51">
        <v>0</v>
      </c>
      <c r="AM325" s="51">
        <v>0</v>
      </c>
      <c r="AN325" s="51">
        <v>0</v>
      </c>
      <c r="AO325" s="51">
        <v>0</v>
      </c>
      <c r="AP325" s="51">
        <v>0</v>
      </c>
      <c r="AQ325" s="51">
        <v>0</v>
      </c>
      <c r="AR325" s="51">
        <v>0</v>
      </c>
      <c r="AS325" s="51">
        <v>0</v>
      </c>
      <c r="AT325" s="51">
        <v>0</v>
      </c>
      <c r="AU325" s="12">
        <v>0</v>
      </c>
      <c r="AY325" s="1">
        <f t="shared" si="62"/>
        <v>0</v>
      </c>
      <c r="BA325" s="1">
        <f t="shared" si="64"/>
        <v>0</v>
      </c>
      <c r="BB325" s="1">
        <f t="shared" si="67"/>
        <v>0</v>
      </c>
      <c r="BC325" s="1">
        <f t="shared" si="67"/>
        <v>0</v>
      </c>
      <c r="BD325" s="12"/>
      <c r="BG325" t="str">
        <f t="shared" si="66"/>
        <v/>
      </c>
      <c r="BH325" t="str">
        <f t="shared" si="63"/>
        <v/>
      </c>
      <c r="BI325" s="12">
        <v>0</v>
      </c>
      <c r="BJ325" s="12" t="b">
        <v>0</v>
      </c>
      <c r="BK325" s="12">
        <v>0</v>
      </c>
      <c r="BL325" s="1">
        <f t="shared" si="65"/>
        <v>0</v>
      </c>
      <c r="BR325" t="str">
        <f t="shared" si="68"/>
        <v>R1GCHADWELL OPMH</v>
      </c>
      <c r="BS325" s="11" t="s">
        <v>1088</v>
      </c>
      <c r="BT325" s="11" t="s">
        <v>1089</v>
      </c>
      <c r="BU325" s="11" t="s">
        <v>1088</v>
      </c>
      <c r="BV325" s="11" t="s">
        <v>1089</v>
      </c>
      <c r="BW325" s="11" t="s">
        <v>1071</v>
      </c>
      <c r="BX325" s="11"/>
      <c r="BZ325" t="s">
        <v>1008</v>
      </c>
      <c r="CA325" s="13" t="s">
        <v>1090</v>
      </c>
    </row>
    <row r="326" spans="1:79" ht="15">
      <c r="A326" s="12" t="e">
        <v>#N/A</v>
      </c>
      <c r="B326" s="12" t="e">
        <v>#N/A</v>
      </c>
      <c r="C326" s="12">
        <v>0</v>
      </c>
      <c r="D326" s="12">
        <v>0</v>
      </c>
      <c r="E326" s="51">
        <v>0</v>
      </c>
      <c r="F326" s="12" t="s">
        <v>106</v>
      </c>
      <c r="G326" s="51" t="s">
        <v>106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>
        <v>0</v>
      </c>
      <c r="AD326" s="51"/>
      <c r="AE326" s="51"/>
      <c r="AF326" s="51"/>
      <c r="AG326" s="51"/>
      <c r="AH326" s="51"/>
      <c r="AI326" s="51"/>
      <c r="AJ326" s="51"/>
      <c r="AK326" s="51">
        <v>0</v>
      </c>
      <c r="AL326" s="51">
        <v>0</v>
      </c>
      <c r="AM326" s="51">
        <v>0</v>
      </c>
      <c r="AN326" s="51">
        <v>0</v>
      </c>
      <c r="AO326" s="51">
        <v>0</v>
      </c>
      <c r="AP326" s="51">
        <v>0</v>
      </c>
      <c r="AQ326" s="51">
        <v>0</v>
      </c>
      <c r="AR326" s="51">
        <v>0</v>
      </c>
      <c r="AS326" s="51">
        <v>0</v>
      </c>
      <c r="AT326" s="51">
        <v>0</v>
      </c>
      <c r="AU326" s="12">
        <v>0</v>
      </c>
      <c r="AY326" s="1">
        <f t="shared" si="62"/>
        <v>0</v>
      </c>
      <c r="BA326" s="1">
        <f t="shared" si="64"/>
        <v>0</v>
      </c>
      <c r="BB326" s="1">
        <f t="shared" si="67"/>
        <v>0</v>
      </c>
      <c r="BC326" s="1">
        <f t="shared" si="67"/>
        <v>0</v>
      </c>
      <c r="BD326" s="12"/>
      <c r="BG326" t="str">
        <f t="shared" si="66"/>
        <v/>
      </c>
      <c r="BH326" t="str">
        <f t="shared" si="63"/>
        <v/>
      </c>
      <c r="BI326" s="12">
        <v>0</v>
      </c>
      <c r="BJ326" s="12" t="b">
        <v>0</v>
      </c>
      <c r="BK326" s="12">
        <v>0</v>
      </c>
      <c r="BL326" s="1">
        <f t="shared" si="65"/>
        <v>0</v>
      </c>
      <c r="BR326" t="str">
        <f t="shared" si="68"/>
        <v>R1GDARTMOUTH HOSPITAL</v>
      </c>
      <c r="BS326" s="11" t="s">
        <v>1091</v>
      </c>
      <c r="BT326" s="11" t="s">
        <v>1092</v>
      </c>
      <c r="BU326" s="11" t="s">
        <v>1091</v>
      </c>
      <c r="BV326" s="11" t="s">
        <v>1092</v>
      </c>
      <c r="BW326" s="11" t="s">
        <v>1071</v>
      </c>
      <c r="BX326" s="11"/>
      <c r="BZ326" t="s">
        <v>1093</v>
      </c>
      <c r="CA326" s="13" t="s">
        <v>1094</v>
      </c>
    </row>
    <row r="327" spans="1:79" ht="15">
      <c r="A327" s="12" t="e">
        <v>#N/A</v>
      </c>
      <c r="B327" s="12" t="e">
        <v>#N/A</v>
      </c>
      <c r="C327" s="12">
        <v>0</v>
      </c>
      <c r="D327" s="12">
        <v>0</v>
      </c>
      <c r="E327" s="51">
        <v>0</v>
      </c>
      <c r="F327" s="12" t="s">
        <v>106</v>
      </c>
      <c r="G327" s="51" t="s">
        <v>106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>
        <v>0</v>
      </c>
      <c r="AD327" s="51"/>
      <c r="AE327" s="51"/>
      <c r="AF327" s="51"/>
      <c r="AG327" s="51"/>
      <c r="AH327" s="51"/>
      <c r="AI327" s="51"/>
      <c r="AJ327" s="51"/>
      <c r="AK327" s="51">
        <v>0</v>
      </c>
      <c r="AL327" s="51">
        <v>0</v>
      </c>
      <c r="AM327" s="51">
        <v>0</v>
      </c>
      <c r="AN327" s="51">
        <v>0</v>
      </c>
      <c r="AO327" s="51">
        <v>0</v>
      </c>
      <c r="AP327" s="51">
        <v>0</v>
      </c>
      <c r="AQ327" s="51">
        <v>0</v>
      </c>
      <c r="AR327" s="51">
        <v>0</v>
      </c>
      <c r="AS327" s="51">
        <v>0</v>
      </c>
      <c r="AT327" s="51">
        <v>0</v>
      </c>
      <c r="AU327" s="12">
        <v>0</v>
      </c>
      <c r="AY327" s="1">
        <f t="shared" si="62"/>
        <v>0</v>
      </c>
      <c r="BA327" s="1">
        <f t="shared" si="64"/>
        <v>0</v>
      </c>
      <c r="BB327" s="1">
        <f t="shared" si="67"/>
        <v>0</v>
      </c>
      <c r="BC327" s="1">
        <f t="shared" si="67"/>
        <v>0</v>
      </c>
      <c r="BD327" s="12"/>
      <c r="BG327" t="str">
        <f t="shared" si="66"/>
        <v/>
      </c>
      <c r="BH327" t="str">
        <f t="shared" si="63"/>
        <v/>
      </c>
      <c r="BI327" s="12">
        <v>0</v>
      </c>
      <c r="BJ327" s="12" t="b">
        <v>0</v>
      </c>
      <c r="BK327" s="12">
        <v>0</v>
      </c>
      <c r="BL327" s="1">
        <f t="shared" si="65"/>
        <v>0</v>
      </c>
      <c r="BR327" t="str">
        <f t="shared" si="68"/>
        <v>R1GDAWLISH HOSPITAL</v>
      </c>
      <c r="BS327" s="11" t="s">
        <v>1095</v>
      </c>
      <c r="BT327" s="11" t="s">
        <v>1096</v>
      </c>
      <c r="BU327" s="11" t="s">
        <v>1095</v>
      </c>
      <c r="BV327" s="11" t="s">
        <v>1096</v>
      </c>
      <c r="BW327" s="11" t="s">
        <v>1071</v>
      </c>
      <c r="BX327" s="11"/>
      <c r="BZ327" t="s">
        <v>1093</v>
      </c>
      <c r="CA327" s="13" t="s">
        <v>1097</v>
      </c>
    </row>
    <row r="328" spans="1:79" ht="15">
      <c r="A328" s="12" t="e">
        <v>#N/A</v>
      </c>
      <c r="B328" s="12" t="e">
        <v>#N/A</v>
      </c>
      <c r="C328" s="12">
        <v>0</v>
      </c>
      <c r="D328" s="12">
        <v>0</v>
      </c>
      <c r="E328" s="51">
        <v>0</v>
      </c>
      <c r="F328" s="12" t="s">
        <v>106</v>
      </c>
      <c r="G328" s="51" t="s">
        <v>106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>
        <v>0</v>
      </c>
      <c r="AD328" s="51"/>
      <c r="AE328" s="51"/>
      <c r="AF328" s="51"/>
      <c r="AG328" s="51"/>
      <c r="AH328" s="51"/>
      <c r="AI328" s="51"/>
      <c r="AJ328" s="51"/>
      <c r="AK328" s="51">
        <v>0</v>
      </c>
      <c r="AL328" s="51">
        <v>0</v>
      </c>
      <c r="AM328" s="51">
        <v>0</v>
      </c>
      <c r="AN328" s="51">
        <v>0</v>
      </c>
      <c r="AO328" s="51">
        <v>0</v>
      </c>
      <c r="AP328" s="51">
        <v>0</v>
      </c>
      <c r="AQ328" s="51">
        <v>0</v>
      </c>
      <c r="AR328" s="51">
        <v>0</v>
      </c>
      <c r="AS328" s="51">
        <v>0</v>
      </c>
      <c r="AT328" s="51">
        <v>0</v>
      </c>
      <c r="AU328" s="12">
        <v>0</v>
      </c>
      <c r="AY328" s="1">
        <f t="shared" si="62"/>
        <v>0</v>
      </c>
      <c r="BA328" s="1">
        <f t="shared" si="64"/>
        <v>0</v>
      </c>
      <c r="BB328" s="1">
        <f t="shared" si="67"/>
        <v>0</v>
      </c>
      <c r="BC328" s="1">
        <f t="shared" si="67"/>
        <v>0</v>
      </c>
      <c r="BD328" s="12"/>
      <c r="BG328" t="str">
        <f t="shared" si="66"/>
        <v/>
      </c>
      <c r="BH328" t="str">
        <f t="shared" si="63"/>
        <v/>
      </c>
      <c r="BI328" s="12">
        <v>0</v>
      </c>
      <c r="BJ328" s="12" t="b">
        <v>0</v>
      </c>
      <c r="BK328" s="12">
        <v>0</v>
      </c>
      <c r="BL328" s="1">
        <f t="shared" si="65"/>
        <v>0</v>
      </c>
      <c r="BR328" t="str">
        <f t="shared" si="68"/>
        <v>R1GNEWTON ABBOT HOSPITAL</v>
      </c>
      <c r="BS328" s="11" t="s">
        <v>1098</v>
      </c>
      <c r="BT328" s="11" t="s">
        <v>1099</v>
      </c>
      <c r="BU328" s="11" t="s">
        <v>1098</v>
      </c>
      <c r="BV328" s="11" t="s">
        <v>1099</v>
      </c>
      <c r="BW328" s="11" t="s">
        <v>1071</v>
      </c>
      <c r="BX328" s="11"/>
      <c r="BZ328" t="s">
        <v>1093</v>
      </c>
      <c r="CA328" s="13" t="s">
        <v>1100</v>
      </c>
    </row>
    <row r="329" spans="1:79" ht="15">
      <c r="A329" s="12" t="e">
        <v>#N/A</v>
      </c>
      <c r="B329" s="12" t="e">
        <v>#N/A</v>
      </c>
      <c r="C329" s="12">
        <v>0</v>
      </c>
      <c r="D329" s="12">
        <v>0</v>
      </c>
      <c r="E329" s="51">
        <v>0</v>
      </c>
      <c r="F329" s="12" t="s">
        <v>106</v>
      </c>
      <c r="G329" s="51" t="s">
        <v>106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>
        <v>0</v>
      </c>
      <c r="AD329" s="51"/>
      <c r="AE329" s="51"/>
      <c r="AF329" s="51"/>
      <c r="AG329" s="51"/>
      <c r="AH329" s="51"/>
      <c r="AI329" s="51"/>
      <c r="AJ329" s="51"/>
      <c r="AK329" s="51">
        <v>0</v>
      </c>
      <c r="AL329" s="51">
        <v>0</v>
      </c>
      <c r="AM329" s="51">
        <v>0</v>
      </c>
      <c r="AN329" s="51">
        <v>0</v>
      </c>
      <c r="AO329" s="51">
        <v>0</v>
      </c>
      <c r="AP329" s="51">
        <v>0</v>
      </c>
      <c r="AQ329" s="51">
        <v>0</v>
      </c>
      <c r="AR329" s="51">
        <v>0</v>
      </c>
      <c r="AS329" s="51">
        <v>0</v>
      </c>
      <c r="AT329" s="51">
        <v>0</v>
      </c>
      <c r="AU329" s="12">
        <v>0</v>
      </c>
      <c r="AY329" s="1">
        <f t="shared" si="62"/>
        <v>0</v>
      </c>
      <c r="BA329" s="1">
        <f t="shared" si="64"/>
        <v>0</v>
      </c>
      <c r="BB329" s="1">
        <f t="shared" si="67"/>
        <v>0</v>
      </c>
      <c r="BC329" s="1">
        <f t="shared" si="67"/>
        <v>0</v>
      </c>
      <c r="BD329" s="12"/>
      <c r="BG329" t="str">
        <f t="shared" si="66"/>
        <v/>
      </c>
      <c r="BH329" t="str">
        <f t="shared" si="63"/>
        <v/>
      </c>
      <c r="BI329" s="12">
        <v>0</v>
      </c>
      <c r="BJ329" s="12" t="b">
        <v>0</v>
      </c>
      <c r="BK329" s="12">
        <v>0</v>
      </c>
      <c r="BL329" s="1">
        <f t="shared" si="65"/>
        <v>0</v>
      </c>
      <c r="BR329" t="str">
        <f t="shared" si="68"/>
        <v>R1GNHS CONTINUING CARE RETROSPECTIVE REVIEW</v>
      </c>
      <c r="BS329" s="11" t="s">
        <v>1101</v>
      </c>
      <c r="BT329" s="11" t="s">
        <v>1102</v>
      </c>
      <c r="BU329" s="11" t="s">
        <v>1101</v>
      </c>
      <c r="BV329" s="11" t="s">
        <v>1102</v>
      </c>
      <c r="BW329" s="11" t="s">
        <v>1071</v>
      </c>
      <c r="BX329" s="11"/>
      <c r="BZ329" t="s">
        <v>1093</v>
      </c>
      <c r="CA329" s="13" t="s">
        <v>1103</v>
      </c>
    </row>
    <row r="330" spans="1:79" ht="15">
      <c r="A330" s="12" t="e">
        <v>#N/A</v>
      </c>
      <c r="B330" s="12" t="e">
        <v>#N/A</v>
      </c>
      <c r="C330" s="12">
        <v>0</v>
      </c>
      <c r="D330" s="12">
        <v>0</v>
      </c>
      <c r="E330" s="51">
        <v>0</v>
      </c>
      <c r="F330" s="12" t="s">
        <v>106</v>
      </c>
      <c r="G330" s="51" t="s">
        <v>106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>
        <v>0</v>
      </c>
      <c r="AD330" s="51"/>
      <c r="AE330" s="51"/>
      <c r="AF330" s="51"/>
      <c r="AG330" s="51"/>
      <c r="AH330" s="51"/>
      <c r="AI330" s="51"/>
      <c r="AJ330" s="51"/>
      <c r="AK330" s="51">
        <v>0</v>
      </c>
      <c r="AL330" s="51">
        <v>0</v>
      </c>
      <c r="AM330" s="51">
        <v>0</v>
      </c>
      <c r="AN330" s="51">
        <v>0</v>
      </c>
      <c r="AO330" s="51">
        <v>0</v>
      </c>
      <c r="AP330" s="51">
        <v>0</v>
      </c>
      <c r="AQ330" s="51">
        <v>0</v>
      </c>
      <c r="AR330" s="51">
        <v>0</v>
      </c>
      <c r="AS330" s="51">
        <v>0</v>
      </c>
      <c r="AT330" s="51">
        <v>0</v>
      </c>
      <c r="AU330" s="12">
        <v>0</v>
      </c>
      <c r="AY330" s="1">
        <f t="shared" si="62"/>
        <v>0</v>
      </c>
      <c r="BA330" s="1">
        <f t="shared" si="64"/>
        <v>0</v>
      </c>
      <c r="BB330" s="1">
        <f t="shared" si="67"/>
        <v>0</v>
      </c>
      <c r="BC330" s="1">
        <f t="shared" si="67"/>
        <v>0</v>
      </c>
      <c r="BD330" s="12"/>
      <c r="BG330" t="str">
        <f t="shared" si="66"/>
        <v/>
      </c>
      <c r="BH330" t="str">
        <f t="shared" si="63"/>
        <v/>
      </c>
      <c r="BI330" s="12">
        <v>0</v>
      </c>
      <c r="BJ330" s="12" t="b">
        <v>0</v>
      </c>
      <c r="BK330" s="12">
        <v>0</v>
      </c>
      <c r="BL330" s="1">
        <f t="shared" si="65"/>
        <v>0</v>
      </c>
      <c r="BR330" t="str">
        <f t="shared" si="68"/>
        <v>R1GPAIGNTON HOSPITAL</v>
      </c>
      <c r="BS330" s="11" t="s">
        <v>1104</v>
      </c>
      <c r="BT330" s="11" t="s">
        <v>1105</v>
      </c>
      <c r="BU330" s="11" t="s">
        <v>1104</v>
      </c>
      <c r="BV330" s="11" t="s">
        <v>1105</v>
      </c>
      <c r="BW330" s="11" t="s">
        <v>1071</v>
      </c>
      <c r="BX330" s="11"/>
      <c r="BZ330" t="s">
        <v>1093</v>
      </c>
      <c r="CA330" s="13" t="s">
        <v>1024</v>
      </c>
    </row>
    <row r="331" spans="1:79" ht="15">
      <c r="A331" s="12" t="e">
        <v>#N/A</v>
      </c>
      <c r="B331" s="12" t="e">
        <v>#N/A</v>
      </c>
      <c r="C331" s="12">
        <v>0</v>
      </c>
      <c r="D331" s="12">
        <v>0</v>
      </c>
      <c r="E331" s="51">
        <v>0</v>
      </c>
      <c r="F331" s="12" t="s">
        <v>106</v>
      </c>
      <c r="G331" s="51" t="s">
        <v>106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>
        <v>0</v>
      </c>
      <c r="AD331" s="51"/>
      <c r="AE331" s="51"/>
      <c r="AF331" s="51"/>
      <c r="AG331" s="51"/>
      <c r="AH331" s="51"/>
      <c r="AI331" s="51"/>
      <c r="AJ331" s="51"/>
      <c r="AK331" s="51">
        <v>0</v>
      </c>
      <c r="AL331" s="51">
        <v>0</v>
      </c>
      <c r="AM331" s="51">
        <v>0</v>
      </c>
      <c r="AN331" s="51">
        <v>0</v>
      </c>
      <c r="AO331" s="51">
        <v>0</v>
      </c>
      <c r="AP331" s="51">
        <v>0</v>
      </c>
      <c r="AQ331" s="51">
        <v>0</v>
      </c>
      <c r="AR331" s="51">
        <v>0</v>
      </c>
      <c r="AS331" s="51">
        <v>0</v>
      </c>
      <c r="AT331" s="51">
        <v>0</v>
      </c>
      <c r="AU331" s="12">
        <v>0</v>
      </c>
      <c r="AY331" s="1">
        <f t="shared" si="62"/>
        <v>0</v>
      </c>
      <c r="BA331" s="1">
        <f t="shared" si="64"/>
        <v>0</v>
      </c>
      <c r="BB331" s="1">
        <f t="shared" si="67"/>
        <v>0</v>
      </c>
      <c r="BC331" s="1">
        <f t="shared" si="67"/>
        <v>0</v>
      </c>
      <c r="BD331" s="12"/>
      <c r="BG331" t="str">
        <f t="shared" si="66"/>
        <v/>
      </c>
      <c r="BH331" t="str">
        <f t="shared" si="63"/>
        <v/>
      </c>
      <c r="BI331" s="12">
        <v>0</v>
      </c>
      <c r="BJ331" s="12" t="b">
        <v>0</v>
      </c>
      <c r="BK331" s="12">
        <v>0</v>
      </c>
      <c r="BL331" s="1">
        <f t="shared" si="65"/>
        <v>0</v>
      </c>
      <c r="BR331" t="str">
        <f t="shared" si="68"/>
        <v>R1GSAFER COMMUNITIES TORBAY</v>
      </c>
      <c r="BS331" s="11" t="s">
        <v>1106</v>
      </c>
      <c r="BT331" s="11" t="s">
        <v>1107</v>
      </c>
      <c r="BU331" s="11" t="s">
        <v>1106</v>
      </c>
      <c r="BV331" s="11" t="s">
        <v>1107</v>
      </c>
      <c r="BW331" s="11" t="s">
        <v>1071</v>
      </c>
      <c r="BX331" s="11"/>
      <c r="BZ331" t="s">
        <v>1093</v>
      </c>
      <c r="CA331" s="13" t="s">
        <v>1108</v>
      </c>
    </row>
    <row r="332" spans="1:79" ht="15">
      <c r="A332" s="12" t="e">
        <v>#N/A</v>
      </c>
      <c r="B332" s="12" t="e">
        <v>#N/A</v>
      </c>
      <c r="C332" s="12">
        <v>0</v>
      </c>
      <c r="D332" s="12">
        <v>0</v>
      </c>
      <c r="E332" s="51">
        <v>0</v>
      </c>
      <c r="F332" s="12" t="s">
        <v>106</v>
      </c>
      <c r="G332" s="51" t="s">
        <v>106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>
        <v>0</v>
      </c>
      <c r="AD332" s="51"/>
      <c r="AE332" s="51"/>
      <c r="AF332" s="51"/>
      <c r="AG332" s="51"/>
      <c r="AH332" s="51"/>
      <c r="AI332" s="51"/>
      <c r="AJ332" s="51"/>
      <c r="AK332" s="51">
        <v>0</v>
      </c>
      <c r="AL332" s="51">
        <v>0</v>
      </c>
      <c r="AM332" s="51">
        <v>0</v>
      </c>
      <c r="AN332" s="51">
        <v>0</v>
      </c>
      <c r="AO332" s="51">
        <v>0</v>
      </c>
      <c r="AP332" s="51">
        <v>0</v>
      </c>
      <c r="AQ332" s="51">
        <v>0</v>
      </c>
      <c r="AR332" s="51">
        <v>0</v>
      </c>
      <c r="AS332" s="51">
        <v>0</v>
      </c>
      <c r="AT332" s="51">
        <v>0</v>
      </c>
      <c r="AU332" s="12">
        <v>0</v>
      </c>
      <c r="AY332" s="1">
        <f t="shared" si="62"/>
        <v>0</v>
      </c>
      <c r="BA332" s="1">
        <f t="shared" si="64"/>
        <v>0</v>
      </c>
      <c r="BB332" s="1">
        <f t="shared" si="67"/>
        <v>0</v>
      </c>
      <c r="BC332" s="1">
        <f t="shared" si="67"/>
        <v>0</v>
      </c>
      <c r="BD332" s="12"/>
      <c r="BG332" t="str">
        <f t="shared" si="66"/>
        <v/>
      </c>
      <c r="BH332" t="str">
        <f t="shared" si="63"/>
        <v/>
      </c>
      <c r="BI332" s="12">
        <v>0</v>
      </c>
      <c r="BJ332" s="12" t="b">
        <v>0</v>
      </c>
      <c r="BK332" s="12">
        <v>0</v>
      </c>
      <c r="BL332" s="1">
        <f t="shared" si="65"/>
        <v>0</v>
      </c>
      <c r="BR332" t="str">
        <f t="shared" si="68"/>
        <v>R1GSOUTH HAMS (KINGSBRIDGE) HOSPITAL</v>
      </c>
      <c r="BS332" s="11" t="s">
        <v>1109</v>
      </c>
      <c r="BT332" s="11" t="s">
        <v>1110</v>
      </c>
      <c r="BU332" s="11" t="s">
        <v>1109</v>
      </c>
      <c r="BV332" s="11" t="s">
        <v>1110</v>
      </c>
      <c r="BW332" s="11" t="s">
        <v>1071</v>
      </c>
      <c r="BX332" s="11"/>
      <c r="BZ332" t="s">
        <v>1093</v>
      </c>
      <c r="CA332" s="13" t="s">
        <v>1111</v>
      </c>
    </row>
    <row r="333" spans="1:79" ht="15">
      <c r="A333" s="12" t="e">
        <v>#N/A</v>
      </c>
      <c r="B333" s="12" t="e">
        <v>#N/A</v>
      </c>
      <c r="C333" s="12">
        <v>0</v>
      </c>
      <c r="D333" s="12">
        <v>0</v>
      </c>
      <c r="E333" s="51">
        <v>0</v>
      </c>
      <c r="F333" s="12" t="s">
        <v>106</v>
      </c>
      <c r="G333" s="51" t="s">
        <v>106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>
        <v>0</v>
      </c>
      <c r="AD333" s="51"/>
      <c r="AE333" s="51"/>
      <c r="AF333" s="51"/>
      <c r="AG333" s="51"/>
      <c r="AH333" s="51"/>
      <c r="AI333" s="51"/>
      <c r="AJ333" s="51"/>
      <c r="AK333" s="51">
        <v>0</v>
      </c>
      <c r="AL333" s="51">
        <v>0</v>
      </c>
      <c r="AM333" s="51">
        <v>0</v>
      </c>
      <c r="AN333" s="51">
        <v>0</v>
      </c>
      <c r="AO333" s="51">
        <v>0</v>
      </c>
      <c r="AP333" s="51">
        <v>0</v>
      </c>
      <c r="AQ333" s="51">
        <v>0</v>
      </c>
      <c r="AR333" s="51">
        <v>0</v>
      </c>
      <c r="AS333" s="51">
        <v>0</v>
      </c>
      <c r="AT333" s="51">
        <v>0</v>
      </c>
      <c r="AU333" s="12">
        <v>0</v>
      </c>
      <c r="AY333" s="1">
        <f t="shared" si="62"/>
        <v>0</v>
      </c>
      <c r="BA333" s="1">
        <f t="shared" si="64"/>
        <v>0</v>
      </c>
      <c r="BB333" s="1">
        <f t="shared" si="67"/>
        <v>0</v>
      </c>
      <c r="BC333" s="1">
        <f t="shared" si="67"/>
        <v>0</v>
      </c>
      <c r="BD333" s="12"/>
      <c r="BG333" t="str">
        <f t="shared" si="66"/>
        <v/>
      </c>
      <c r="BH333" t="str">
        <f t="shared" si="63"/>
        <v/>
      </c>
      <c r="BI333" s="12">
        <v>0</v>
      </c>
      <c r="BJ333" s="12" t="b">
        <v>0</v>
      </c>
      <c r="BK333" s="12">
        <v>0</v>
      </c>
      <c r="BL333" s="1">
        <f t="shared" si="65"/>
        <v>0</v>
      </c>
      <c r="BR333" t="str">
        <f t="shared" si="68"/>
        <v>R1GST EDMUNDS</v>
      </c>
      <c r="BS333" s="11" t="s">
        <v>1112</v>
      </c>
      <c r="BT333" s="11" t="s">
        <v>1113</v>
      </c>
      <c r="BU333" s="11" t="s">
        <v>1112</v>
      </c>
      <c r="BV333" s="11" t="s">
        <v>1113</v>
      </c>
      <c r="BW333" s="11" t="s">
        <v>1071</v>
      </c>
      <c r="BX333" s="11"/>
      <c r="BZ333" t="s">
        <v>1093</v>
      </c>
      <c r="CA333" s="13" t="s">
        <v>1114</v>
      </c>
    </row>
    <row r="334" spans="1:79" ht="15">
      <c r="A334" s="12" t="e">
        <v>#N/A</v>
      </c>
      <c r="B334" s="12" t="e">
        <v>#N/A</v>
      </c>
      <c r="C334" s="12">
        <v>0</v>
      </c>
      <c r="D334" s="12">
        <v>0</v>
      </c>
      <c r="E334" s="51">
        <v>0</v>
      </c>
      <c r="F334" s="12" t="s">
        <v>106</v>
      </c>
      <c r="G334" s="51" t="s">
        <v>106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>
        <v>0</v>
      </c>
      <c r="AD334" s="51"/>
      <c r="AE334" s="51"/>
      <c r="AF334" s="51"/>
      <c r="AG334" s="51"/>
      <c r="AH334" s="51"/>
      <c r="AI334" s="51"/>
      <c r="AJ334" s="51"/>
      <c r="AK334" s="51">
        <v>0</v>
      </c>
      <c r="AL334" s="51">
        <v>0</v>
      </c>
      <c r="AM334" s="51">
        <v>0</v>
      </c>
      <c r="AN334" s="51">
        <v>0</v>
      </c>
      <c r="AO334" s="51">
        <v>0</v>
      </c>
      <c r="AP334" s="51">
        <v>0</v>
      </c>
      <c r="AQ334" s="51">
        <v>0</v>
      </c>
      <c r="AR334" s="51">
        <v>0</v>
      </c>
      <c r="AS334" s="51">
        <v>0</v>
      </c>
      <c r="AT334" s="51">
        <v>0</v>
      </c>
      <c r="AU334" s="12">
        <v>0</v>
      </c>
      <c r="AY334" s="1">
        <f t="shared" si="62"/>
        <v>0</v>
      </c>
      <c r="BA334" s="1">
        <f t="shared" si="64"/>
        <v>0</v>
      </c>
      <c r="BB334" s="1">
        <f t="shared" si="67"/>
        <v>0</v>
      </c>
      <c r="BC334" s="1">
        <f t="shared" si="67"/>
        <v>0</v>
      </c>
      <c r="BD334" s="12"/>
      <c r="BG334" t="str">
        <f t="shared" si="66"/>
        <v/>
      </c>
      <c r="BH334" t="str">
        <f t="shared" si="63"/>
        <v/>
      </c>
      <c r="BI334" s="12">
        <v>0</v>
      </c>
      <c r="BJ334" s="12" t="b">
        <v>0</v>
      </c>
      <c r="BK334" s="12">
        <v>0</v>
      </c>
      <c r="BL334" s="1">
        <f t="shared" si="65"/>
        <v>0</v>
      </c>
      <c r="BR334" t="str">
        <f t="shared" si="68"/>
        <v>R1GTAVISTOCK HOSPITAL</v>
      </c>
      <c r="BS334" s="11" t="s">
        <v>1115</v>
      </c>
      <c r="BT334" s="11" t="s">
        <v>1116</v>
      </c>
      <c r="BU334" s="11" t="s">
        <v>1115</v>
      </c>
      <c r="BV334" s="11" t="s">
        <v>1116</v>
      </c>
      <c r="BW334" s="11" t="s">
        <v>1071</v>
      </c>
      <c r="BX334" s="11"/>
      <c r="BZ334" t="s">
        <v>1093</v>
      </c>
      <c r="CA334" s="13" t="s">
        <v>1117</v>
      </c>
    </row>
    <row r="335" spans="1:79" ht="15">
      <c r="A335" s="12" t="e">
        <v>#N/A</v>
      </c>
      <c r="B335" s="12" t="e">
        <v>#N/A</v>
      </c>
      <c r="C335" s="12">
        <v>0</v>
      </c>
      <c r="D335" s="12">
        <v>0</v>
      </c>
      <c r="E335" s="51">
        <v>0</v>
      </c>
      <c r="F335" s="12" t="s">
        <v>106</v>
      </c>
      <c r="G335" s="51" t="s">
        <v>106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>
        <v>0</v>
      </c>
      <c r="AD335" s="51"/>
      <c r="AE335" s="51"/>
      <c r="AF335" s="51"/>
      <c r="AG335" s="51"/>
      <c r="AH335" s="51"/>
      <c r="AI335" s="51"/>
      <c r="AJ335" s="51"/>
      <c r="AK335" s="51">
        <v>0</v>
      </c>
      <c r="AL335" s="51">
        <v>0</v>
      </c>
      <c r="AM335" s="51">
        <v>0</v>
      </c>
      <c r="AN335" s="51">
        <v>0</v>
      </c>
      <c r="AO335" s="51">
        <v>0</v>
      </c>
      <c r="AP335" s="51">
        <v>0</v>
      </c>
      <c r="AQ335" s="51">
        <v>0</v>
      </c>
      <c r="AR335" s="51">
        <v>0</v>
      </c>
      <c r="AS335" s="51">
        <v>0</v>
      </c>
      <c r="AT335" s="51">
        <v>0</v>
      </c>
      <c r="AU335" s="12">
        <v>0</v>
      </c>
      <c r="AY335" s="1">
        <f t="shared" si="62"/>
        <v>0</v>
      </c>
      <c r="BA335" s="1">
        <f t="shared" si="64"/>
        <v>0</v>
      </c>
      <c r="BB335" s="1">
        <f t="shared" si="67"/>
        <v>0</v>
      </c>
      <c r="BC335" s="1">
        <f t="shared" si="67"/>
        <v>0</v>
      </c>
      <c r="BD335" s="12"/>
      <c r="BG335" t="str">
        <f t="shared" si="66"/>
        <v/>
      </c>
      <c r="BH335" t="str">
        <f t="shared" si="63"/>
        <v/>
      </c>
      <c r="BI335" s="12">
        <v>0</v>
      </c>
      <c r="BJ335" s="12" t="b">
        <v>0</v>
      </c>
      <c r="BK335" s="12">
        <v>0</v>
      </c>
      <c r="BL335" s="1">
        <f t="shared" si="65"/>
        <v>0</v>
      </c>
      <c r="BR335" t="str">
        <f t="shared" si="68"/>
        <v>R1GTEIGNMOUTH HOSPITAL</v>
      </c>
      <c r="BS335" s="11" t="s">
        <v>1118</v>
      </c>
      <c r="BT335" s="11" t="s">
        <v>1119</v>
      </c>
      <c r="BU335" s="11" t="s">
        <v>1118</v>
      </c>
      <c r="BV335" s="11" t="s">
        <v>1119</v>
      </c>
      <c r="BW335" s="11" t="s">
        <v>1071</v>
      </c>
      <c r="BX335" s="11"/>
      <c r="BZ335" t="s">
        <v>1093</v>
      </c>
      <c r="CA335" s="13" t="s">
        <v>1120</v>
      </c>
    </row>
    <row r="336" spans="1:79" ht="15">
      <c r="A336" s="12" t="e">
        <v>#N/A</v>
      </c>
      <c r="B336" s="12" t="e">
        <v>#N/A</v>
      </c>
      <c r="C336" s="12">
        <v>0</v>
      </c>
      <c r="D336" s="12">
        <v>0</v>
      </c>
      <c r="E336" s="51">
        <v>0</v>
      </c>
      <c r="F336" s="12" t="s">
        <v>106</v>
      </c>
      <c r="G336" s="51" t="s">
        <v>106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0</v>
      </c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>
        <v>0</v>
      </c>
      <c r="AD336" s="51"/>
      <c r="AE336" s="51"/>
      <c r="AF336" s="51"/>
      <c r="AG336" s="51"/>
      <c r="AH336" s="51"/>
      <c r="AI336" s="51"/>
      <c r="AJ336" s="51"/>
      <c r="AK336" s="51">
        <v>0</v>
      </c>
      <c r="AL336" s="51">
        <v>0</v>
      </c>
      <c r="AM336" s="51">
        <v>0</v>
      </c>
      <c r="AN336" s="51">
        <v>0</v>
      </c>
      <c r="AO336" s="51">
        <v>0</v>
      </c>
      <c r="AP336" s="51">
        <v>0</v>
      </c>
      <c r="AQ336" s="51">
        <v>0</v>
      </c>
      <c r="AR336" s="51">
        <v>0</v>
      </c>
      <c r="AS336" s="51">
        <v>0</v>
      </c>
      <c r="AT336" s="51">
        <v>0</v>
      </c>
      <c r="AU336" s="12">
        <v>0</v>
      </c>
      <c r="AY336" s="1">
        <f t="shared" si="62"/>
        <v>0</v>
      </c>
      <c r="BA336" s="1">
        <f t="shared" si="64"/>
        <v>0</v>
      </c>
      <c r="BB336" s="1">
        <f t="shared" si="67"/>
        <v>0</v>
      </c>
      <c r="BC336" s="1">
        <f t="shared" si="67"/>
        <v>0</v>
      </c>
      <c r="BD336" s="12"/>
      <c r="BG336" t="str">
        <f t="shared" si="66"/>
        <v/>
      </c>
      <c r="BH336" t="str">
        <f t="shared" si="63"/>
        <v/>
      </c>
      <c r="BI336" s="12">
        <v>0</v>
      </c>
      <c r="BJ336" s="12" t="b">
        <v>0</v>
      </c>
      <c r="BK336" s="12">
        <v>0</v>
      </c>
      <c r="BL336" s="1">
        <f t="shared" si="65"/>
        <v>0</v>
      </c>
      <c r="BR336" t="str">
        <f t="shared" si="68"/>
        <v>R1GTOTNES HOSPITAL</v>
      </c>
      <c r="BS336" s="11" t="s">
        <v>1121</v>
      </c>
      <c r="BT336" s="11" t="s">
        <v>1122</v>
      </c>
      <c r="BU336" s="11" t="s">
        <v>1121</v>
      </c>
      <c r="BV336" s="11" t="s">
        <v>1122</v>
      </c>
      <c r="BW336" s="11" t="s">
        <v>1071</v>
      </c>
      <c r="BX336" s="11"/>
      <c r="BZ336" t="s">
        <v>1093</v>
      </c>
      <c r="CA336" s="13" t="s">
        <v>1123</v>
      </c>
    </row>
    <row r="337" spans="1:79" ht="15">
      <c r="A337" s="12" t="e">
        <v>#N/A</v>
      </c>
      <c r="B337" s="12" t="e">
        <v>#N/A</v>
      </c>
      <c r="C337" s="12">
        <v>0</v>
      </c>
      <c r="D337" s="12">
        <v>0</v>
      </c>
      <c r="E337" s="51">
        <v>0</v>
      </c>
      <c r="F337" s="12" t="s">
        <v>106</v>
      </c>
      <c r="G337" s="51" t="s">
        <v>106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>
        <v>0</v>
      </c>
      <c r="AD337" s="51"/>
      <c r="AE337" s="51"/>
      <c r="AF337" s="51"/>
      <c r="AG337" s="51"/>
      <c r="AH337" s="51"/>
      <c r="AI337" s="51"/>
      <c r="AJ337" s="51"/>
      <c r="AK337" s="51">
        <v>0</v>
      </c>
      <c r="AL337" s="51">
        <v>0</v>
      </c>
      <c r="AM337" s="51">
        <v>0</v>
      </c>
      <c r="AN337" s="51">
        <v>0</v>
      </c>
      <c r="AO337" s="51">
        <v>0</v>
      </c>
      <c r="AP337" s="51">
        <v>0</v>
      </c>
      <c r="AQ337" s="51">
        <v>0</v>
      </c>
      <c r="AR337" s="51">
        <v>0</v>
      </c>
      <c r="AS337" s="51">
        <v>0</v>
      </c>
      <c r="AT337" s="51">
        <v>0</v>
      </c>
      <c r="AU337" s="12">
        <v>0</v>
      </c>
      <c r="AY337" s="1">
        <f t="shared" si="62"/>
        <v>0</v>
      </c>
      <c r="BA337" s="1">
        <f t="shared" si="64"/>
        <v>0</v>
      </c>
      <c r="BB337" s="1">
        <f t="shared" si="67"/>
        <v>0</v>
      </c>
      <c r="BC337" s="1">
        <f t="shared" si="67"/>
        <v>0</v>
      </c>
      <c r="BD337" s="12"/>
      <c r="BG337" t="str">
        <f t="shared" si="66"/>
        <v/>
      </c>
      <c r="BH337" t="str">
        <f t="shared" si="63"/>
        <v/>
      </c>
      <c r="BI337" s="12">
        <v>0</v>
      </c>
      <c r="BJ337" s="12" t="b">
        <v>0</v>
      </c>
      <c r="BK337" s="12">
        <v>0</v>
      </c>
      <c r="BL337" s="1">
        <f t="shared" si="65"/>
        <v>0</v>
      </c>
      <c r="BR337" t="str">
        <f t="shared" si="68"/>
        <v>R1GUNIT 3</v>
      </c>
      <c r="BS337" s="11" t="s">
        <v>1124</v>
      </c>
      <c r="BT337" s="11" t="s">
        <v>1125</v>
      </c>
      <c r="BU337" s="11" t="s">
        <v>1124</v>
      </c>
      <c r="BV337" s="11" t="s">
        <v>1125</v>
      </c>
      <c r="BW337" s="11" t="s">
        <v>1071</v>
      </c>
      <c r="BX337" s="11"/>
      <c r="BZ337" t="s">
        <v>1093</v>
      </c>
      <c r="CA337" s="13" t="s">
        <v>1126</v>
      </c>
    </row>
    <row r="338" spans="1:79" ht="15">
      <c r="A338" s="12" t="e">
        <v>#N/A</v>
      </c>
      <c r="B338" s="12" t="e">
        <v>#N/A</v>
      </c>
      <c r="C338" s="12">
        <v>0</v>
      </c>
      <c r="D338" s="12">
        <v>0</v>
      </c>
      <c r="E338" s="51">
        <v>0</v>
      </c>
      <c r="F338" s="12" t="s">
        <v>106</v>
      </c>
      <c r="G338" s="51" t="s">
        <v>106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>
        <v>0</v>
      </c>
      <c r="AD338" s="51"/>
      <c r="AE338" s="51"/>
      <c r="AF338" s="51"/>
      <c r="AG338" s="51"/>
      <c r="AH338" s="51"/>
      <c r="AI338" s="51"/>
      <c r="AJ338" s="51"/>
      <c r="AK338" s="51">
        <v>0</v>
      </c>
      <c r="AL338" s="51">
        <v>0</v>
      </c>
      <c r="AM338" s="51">
        <v>0</v>
      </c>
      <c r="AN338" s="51">
        <v>0</v>
      </c>
      <c r="AO338" s="51">
        <v>0</v>
      </c>
      <c r="AP338" s="51">
        <v>0</v>
      </c>
      <c r="AQ338" s="51">
        <v>0</v>
      </c>
      <c r="AR338" s="51">
        <v>0</v>
      </c>
      <c r="AS338" s="51">
        <v>0</v>
      </c>
      <c r="AT338" s="51">
        <v>0</v>
      </c>
      <c r="AU338" s="12">
        <v>0</v>
      </c>
      <c r="AY338" s="1">
        <f t="shared" si="62"/>
        <v>0</v>
      </c>
      <c r="BA338" s="1">
        <f t="shared" si="64"/>
        <v>0</v>
      </c>
      <c r="BB338" s="1">
        <f t="shared" si="67"/>
        <v>0</v>
      </c>
      <c r="BC338" s="1">
        <f t="shared" si="67"/>
        <v>0</v>
      </c>
      <c r="BD338" s="12"/>
      <c r="BG338" t="str">
        <f t="shared" si="66"/>
        <v/>
      </c>
      <c r="BH338" t="str">
        <f t="shared" si="63"/>
        <v/>
      </c>
      <c r="BI338" s="12">
        <v>0</v>
      </c>
      <c r="BJ338" s="12" t="b">
        <v>0</v>
      </c>
      <c r="BK338" s="12">
        <v>0</v>
      </c>
      <c r="BL338" s="1">
        <f t="shared" si="65"/>
        <v>0</v>
      </c>
      <c r="BR338" t="str">
        <f t="shared" si="68"/>
        <v>R1HAINSLEY UNIT</v>
      </c>
      <c r="BS338" s="11" t="s">
        <v>1127</v>
      </c>
      <c r="BT338" s="11" t="s">
        <v>1128</v>
      </c>
      <c r="BU338" s="11" t="s">
        <v>1127</v>
      </c>
      <c r="BV338" s="11" t="s">
        <v>1128</v>
      </c>
      <c r="BW338" s="11" t="s">
        <v>1129</v>
      </c>
      <c r="BX338" s="11"/>
      <c r="BZ338" t="s">
        <v>1093</v>
      </c>
      <c r="CA338" s="13" t="s">
        <v>1130</v>
      </c>
    </row>
    <row r="339" spans="1:79" ht="15">
      <c r="A339" s="12" t="e">
        <v>#N/A</v>
      </c>
      <c r="B339" s="12" t="e">
        <v>#N/A</v>
      </c>
      <c r="C339" s="12">
        <v>0</v>
      </c>
      <c r="D339" s="12">
        <v>0</v>
      </c>
      <c r="E339" s="51">
        <v>0</v>
      </c>
      <c r="F339" s="12" t="s">
        <v>106</v>
      </c>
      <c r="G339" s="51" t="s">
        <v>106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>
        <v>0</v>
      </c>
      <c r="AD339" s="51"/>
      <c r="AE339" s="51"/>
      <c r="AF339" s="51"/>
      <c r="AG339" s="51"/>
      <c r="AH339" s="51"/>
      <c r="AI339" s="51"/>
      <c r="AJ339" s="51"/>
      <c r="AK339" s="51">
        <v>0</v>
      </c>
      <c r="AL339" s="51">
        <v>0</v>
      </c>
      <c r="AM339" s="51">
        <v>0</v>
      </c>
      <c r="AN339" s="51">
        <v>0</v>
      </c>
      <c r="AO339" s="51">
        <v>0</v>
      </c>
      <c r="AP339" s="51">
        <v>0</v>
      </c>
      <c r="AQ339" s="51">
        <v>0</v>
      </c>
      <c r="AR339" s="51">
        <v>0</v>
      </c>
      <c r="AS339" s="51">
        <v>0</v>
      </c>
      <c r="AT339" s="51">
        <v>0</v>
      </c>
      <c r="AU339" s="12">
        <v>0</v>
      </c>
      <c r="AY339" s="1">
        <f t="shared" si="62"/>
        <v>0</v>
      </c>
      <c r="BA339" s="1">
        <f t="shared" si="64"/>
        <v>0</v>
      </c>
      <c r="BB339" s="1">
        <f t="shared" si="67"/>
        <v>0</v>
      </c>
      <c r="BC339" s="1">
        <f t="shared" si="67"/>
        <v>0</v>
      </c>
      <c r="BD339" s="12"/>
      <c r="BG339" t="str">
        <f t="shared" si="66"/>
        <v/>
      </c>
      <c r="BH339" t="str">
        <f t="shared" si="63"/>
        <v/>
      </c>
      <c r="BI339" s="12">
        <v>0</v>
      </c>
      <c r="BJ339" s="12" t="b">
        <v>0</v>
      </c>
      <c r="BK339" s="12">
        <v>0</v>
      </c>
      <c r="BL339" s="1">
        <f t="shared" si="65"/>
        <v>0</v>
      </c>
      <c r="BR339" t="str">
        <f t="shared" si="68"/>
        <v>R1HBLT BIRTH CENTRE</v>
      </c>
      <c r="BS339" s="11" t="s">
        <v>1131</v>
      </c>
      <c r="BT339" s="11" t="s">
        <v>1132</v>
      </c>
      <c r="BU339" s="11" t="s">
        <v>1131</v>
      </c>
      <c r="BV339" s="11" t="s">
        <v>1132</v>
      </c>
      <c r="BW339" s="11" t="s">
        <v>1129</v>
      </c>
      <c r="BX339" s="11"/>
      <c r="BZ339" t="s">
        <v>1093</v>
      </c>
      <c r="CA339" s="13" t="s">
        <v>468</v>
      </c>
    </row>
    <row r="340" spans="1:79" ht="15">
      <c r="A340" s="12" t="e">
        <v>#N/A</v>
      </c>
      <c r="B340" s="12" t="e">
        <v>#N/A</v>
      </c>
      <c r="C340" s="12">
        <v>0</v>
      </c>
      <c r="D340" s="12">
        <v>0</v>
      </c>
      <c r="E340" s="51">
        <v>0</v>
      </c>
      <c r="F340" s="12" t="s">
        <v>106</v>
      </c>
      <c r="G340" s="51" t="s">
        <v>106</v>
      </c>
      <c r="H340" s="51">
        <v>0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0</v>
      </c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>
        <v>0</v>
      </c>
      <c r="AD340" s="51"/>
      <c r="AE340" s="51"/>
      <c r="AF340" s="51"/>
      <c r="AG340" s="51"/>
      <c r="AH340" s="51"/>
      <c r="AI340" s="51"/>
      <c r="AJ340" s="51"/>
      <c r="AK340" s="51">
        <v>0</v>
      </c>
      <c r="AL340" s="51">
        <v>0</v>
      </c>
      <c r="AM340" s="51">
        <v>0</v>
      </c>
      <c r="AN340" s="51">
        <v>0</v>
      </c>
      <c r="AO340" s="51">
        <v>0</v>
      </c>
      <c r="AP340" s="51">
        <v>0</v>
      </c>
      <c r="AQ340" s="51">
        <v>0</v>
      </c>
      <c r="AR340" s="51">
        <v>0</v>
      </c>
      <c r="AS340" s="51">
        <v>0</v>
      </c>
      <c r="AT340" s="51">
        <v>0</v>
      </c>
      <c r="AU340" s="12">
        <v>0</v>
      </c>
      <c r="AY340" s="1">
        <f t="shared" si="62"/>
        <v>0</v>
      </c>
      <c r="BA340" s="1">
        <f t="shared" si="64"/>
        <v>0</v>
      </c>
      <c r="BB340" s="1">
        <f t="shared" si="67"/>
        <v>0</v>
      </c>
      <c r="BC340" s="1">
        <f t="shared" si="67"/>
        <v>0</v>
      </c>
      <c r="BD340" s="12"/>
      <c r="BG340" t="str">
        <f t="shared" si="66"/>
        <v/>
      </c>
      <c r="BH340" t="str">
        <f t="shared" si="63"/>
        <v/>
      </c>
      <c r="BI340" s="12">
        <v>0</v>
      </c>
      <c r="BJ340" s="12" t="b">
        <v>0</v>
      </c>
      <c r="BK340" s="12">
        <v>0</v>
      </c>
      <c r="BL340" s="1">
        <f t="shared" si="65"/>
        <v>0</v>
      </c>
      <c r="BR340" t="str">
        <f t="shared" si="68"/>
        <v>R1HBLT PRIVATE HOSPITALS</v>
      </c>
      <c r="BS340" s="11" t="s">
        <v>1133</v>
      </c>
      <c r="BT340" s="11" t="s">
        <v>1134</v>
      </c>
      <c r="BU340" s="11" t="s">
        <v>1133</v>
      </c>
      <c r="BV340" s="11" t="s">
        <v>1134</v>
      </c>
      <c r="BW340" s="11" t="s">
        <v>1129</v>
      </c>
      <c r="BX340" s="11"/>
      <c r="BZ340" t="s">
        <v>1093</v>
      </c>
      <c r="CA340" s="13" t="s">
        <v>1135</v>
      </c>
    </row>
    <row r="341" spans="1:79" ht="15">
      <c r="A341" s="12" t="e">
        <v>#N/A</v>
      </c>
      <c r="B341" s="12" t="e">
        <v>#N/A</v>
      </c>
      <c r="C341" s="12">
        <v>0</v>
      </c>
      <c r="D341" s="12">
        <v>0</v>
      </c>
      <c r="E341" s="51">
        <v>0</v>
      </c>
      <c r="F341" s="12" t="s">
        <v>106</v>
      </c>
      <c r="G341" s="51" t="s">
        <v>106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>
        <v>0</v>
      </c>
      <c r="AD341" s="51"/>
      <c r="AE341" s="51"/>
      <c r="AF341" s="51"/>
      <c r="AG341" s="51"/>
      <c r="AH341" s="51"/>
      <c r="AI341" s="51"/>
      <c r="AJ341" s="51"/>
      <c r="AK341" s="51">
        <v>0</v>
      </c>
      <c r="AL341" s="51">
        <v>0</v>
      </c>
      <c r="AM341" s="51">
        <v>0</v>
      </c>
      <c r="AN341" s="51">
        <v>0</v>
      </c>
      <c r="AO341" s="51">
        <v>0</v>
      </c>
      <c r="AP341" s="51">
        <v>0</v>
      </c>
      <c r="AQ341" s="51">
        <v>0</v>
      </c>
      <c r="AR341" s="51">
        <v>0</v>
      </c>
      <c r="AS341" s="51">
        <v>0</v>
      </c>
      <c r="AT341" s="51">
        <v>0</v>
      </c>
      <c r="AU341" s="12">
        <v>0</v>
      </c>
      <c r="AY341" s="1">
        <f t="shared" si="62"/>
        <v>0</v>
      </c>
      <c r="BA341" s="1">
        <f t="shared" si="64"/>
        <v>0</v>
      </c>
      <c r="BB341" s="1">
        <f t="shared" si="67"/>
        <v>0</v>
      </c>
      <c r="BC341" s="1">
        <f t="shared" si="67"/>
        <v>0</v>
      </c>
      <c r="BD341" s="12"/>
      <c r="BG341" t="str">
        <f t="shared" si="66"/>
        <v/>
      </c>
      <c r="BH341" t="str">
        <f t="shared" si="63"/>
        <v/>
      </c>
      <c r="BI341" s="12">
        <v>0</v>
      </c>
      <c r="BJ341" s="12" t="b">
        <v>0</v>
      </c>
      <c r="BK341" s="12">
        <v>0</v>
      </c>
      <c r="BL341" s="1">
        <f t="shared" si="65"/>
        <v>0</v>
      </c>
      <c r="BR341" t="str">
        <f t="shared" si="68"/>
        <v>R1HGATEWAY SURGICAL CENTRE</v>
      </c>
      <c r="BS341" s="11" t="s">
        <v>1136</v>
      </c>
      <c r="BT341" s="11" t="s">
        <v>1137</v>
      </c>
      <c r="BU341" s="11" t="s">
        <v>1136</v>
      </c>
      <c r="BV341" s="11" t="s">
        <v>1137</v>
      </c>
      <c r="BW341" s="11" t="s">
        <v>1129</v>
      </c>
      <c r="BX341" s="11"/>
      <c r="BZ341" t="s">
        <v>1093</v>
      </c>
      <c r="CA341" s="13" t="s">
        <v>1138</v>
      </c>
    </row>
    <row r="342" spans="1:79" ht="15">
      <c r="A342" s="12" t="e">
        <v>#N/A</v>
      </c>
      <c r="B342" s="12" t="e">
        <v>#N/A</v>
      </c>
      <c r="C342" s="12">
        <v>0</v>
      </c>
      <c r="D342" s="12">
        <v>0</v>
      </c>
      <c r="E342" s="51">
        <v>0</v>
      </c>
      <c r="F342" s="12" t="s">
        <v>106</v>
      </c>
      <c r="G342" s="51" t="s">
        <v>106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>
        <v>0</v>
      </c>
      <c r="AD342" s="51"/>
      <c r="AE342" s="51"/>
      <c r="AF342" s="51"/>
      <c r="AG342" s="51"/>
      <c r="AH342" s="51"/>
      <c r="AI342" s="51"/>
      <c r="AJ342" s="51"/>
      <c r="AK342" s="51">
        <v>0</v>
      </c>
      <c r="AL342" s="51">
        <v>0</v>
      </c>
      <c r="AM342" s="51">
        <v>0</v>
      </c>
      <c r="AN342" s="51">
        <v>0</v>
      </c>
      <c r="AO342" s="51">
        <v>0</v>
      </c>
      <c r="AP342" s="51">
        <v>0</v>
      </c>
      <c r="AQ342" s="51">
        <v>0</v>
      </c>
      <c r="AR342" s="51">
        <v>0</v>
      </c>
      <c r="AS342" s="51">
        <v>0</v>
      </c>
      <c r="AT342" s="51">
        <v>0</v>
      </c>
      <c r="AU342" s="12">
        <v>0</v>
      </c>
      <c r="AY342" s="1">
        <f t="shared" si="62"/>
        <v>0</v>
      </c>
      <c r="BA342" s="1">
        <f t="shared" si="64"/>
        <v>0</v>
      </c>
      <c r="BB342" s="1">
        <f t="shared" si="67"/>
        <v>0</v>
      </c>
      <c r="BC342" s="1">
        <f t="shared" si="67"/>
        <v>0</v>
      </c>
      <c r="BD342" s="12"/>
      <c r="BG342" t="str">
        <f t="shared" si="66"/>
        <v/>
      </c>
      <c r="BH342" t="str">
        <f t="shared" si="63"/>
        <v/>
      </c>
      <c r="BI342" s="12">
        <v>0</v>
      </c>
      <c r="BJ342" s="12" t="b">
        <v>0</v>
      </c>
      <c r="BK342" s="12">
        <v>0</v>
      </c>
      <c r="BL342" s="1">
        <f t="shared" si="65"/>
        <v>0</v>
      </c>
      <c r="BR342" t="str">
        <f t="shared" si="68"/>
        <v>R1HMILE END HOSPITAL</v>
      </c>
      <c r="BS342" s="11" t="s">
        <v>1139</v>
      </c>
      <c r="BT342" s="11" t="s">
        <v>1140</v>
      </c>
      <c r="BU342" s="11" t="s">
        <v>1139</v>
      </c>
      <c r="BV342" s="11" t="s">
        <v>1140</v>
      </c>
      <c r="BW342" s="11" t="s">
        <v>1129</v>
      </c>
      <c r="BX342" s="11"/>
      <c r="BZ342" t="s">
        <v>1093</v>
      </c>
      <c r="CA342" s="13" t="s">
        <v>1141</v>
      </c>
    </row>
    <row r="343" spans="1:79" ht="15">
      <c r="A343" s="12" t="e">
        <v>#N/A</v>
      </c>
      <c r="B343" s="12" t="e">
        <v>#N/A</v>
      </c>
      <c r="C343" s="12">
        <v>0</v>
      </c>
      <c r="D343" s="12">
        <v>0</v>
      </c>
      <c r="E343" s="51">
        <v>0</v>
      </c>
      <c r="F343" s="12" t="s">
        <v>106</v>
      </c>
      <c r="G343" s="51" t="s">
        <v>106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>
        <v>0</v>
      </c>
      <c r="AD343" s="51"/>
      <c r="AE343" s="51"/>
      <c r="AF343" s="51"/>
      <c r="AG343" s="51"/>
      <c r="AH343" s="51"/>
      <c r="AI343" s="51"/>
      <c r="AJ343" s="51"/>
      <c r="AK343" s="51">
        <v>0</v>
      </c>
      <c r="AL343" s="51">
        <v>0</v>
      </c>
      <c r="AM343" s="51">
        <v>0</v>
      </c>
      <c r="AN343" s="51">
        <v>0</v>
      </c>
      <c r="AO343" s="51">
        <v>0</v>
      </c>
      <c r="AP343" s="51">
        <v>0</v>
      </c>
      <c r="AQ343" s="51">
        <v>0</v>
      </c>
      <c r="AR343" s="51">
        <v>0</v>
      </c>
      <c r="AS343" s="51">
        <v>0</v>
      </c>
      <c r="AT343" s="51">
        <v>0</v>
      </c>
      <c r="AU343" s="12">
        <v>0</v>
      </c>
      <c r="AY343" s="1">
        <f t="shared" si="62"/>
        <v>0</v>
      </c>
      <c r="BA343" s="1">
        <f t="shared" si="64"/>
        <v>0</v>
      </c>
      <c r="BB343" s="1">
        <f t="shared" si="67"/>
        <v>0</v>
      </c>
      <c r="BC343" s="1">
        <f t="shared" si="67"/>
        <v>0</v>
      </c>
      <c r="BD343" s="12"/>
      <c r="BG343" t="str">
        <f t="shared" si="66"/>
        <v/>
      </c>
      <c r="BH343" t="str">
        <f t="shared" si="63"/>
        <v/>
      </c>
      <c r="BI343" s="12">
        <v>0</v>
      </c>
      <c r="BJ343" s="12" t="b">
        <v>0</v>
      </c>
      <c r="BK343" s="12">
        <v>0</v>
      </c>
      <c r="BL343" s="1">
        <f t="shared" si="65"/>
        <v>0</v>
      </c>
      <c r="BR343" t="str">
        <f t="shared" si="68"/>
        <v>R1HNEWHAM GENERAL HOSPITAL</v>
      </c>
      <c r="BS343" s="11" t="s">
        <v>1142</v>
      </c>
      <c r="BT343" s="11" t="s">
        <v>1143</v>
      </c>
      <c r="BU343" s="11" t="s">
        <v>1142</v>
      </c>
      <c r="BV343" s="11" t="s">
        <v>1143</v>
      </c>
      <c r="BW343" s="11" t="s">
        <v>1129</v>
      </c>
      <c r="BX343" s="11"/>
      <c r="BZ343" t="s">
        <v>1093</v>
      </c>
      <c r="CA343" s="13" t="s">
        <v>1144</v>
      </c>
    </row>
    <row r="344" spans="1:79" ht="15">
      <c r="A344" s="12" t="e">
        <v>#N/A</v>
      </c>
      <c r="B344" s="12" t="e">
        <v>#N/A</v>
      </c>
      <c r="C344" s="12">
        <v>0</v>
      </c>
      <c r="D344" s="12">
        <v>0</v>
      </c>
      <c r="E344" s="51">
        <v>0</v>
      </c>
      <c r="F344" s="12" t="s">
        <v>106</v>
      </c>
      <c r="G344" s="51" t="s">
        <v>106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0</v>
      </c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>
        <v>0</v>
      </c>
      <c r="AD344" s="51"/>
      <c r="AE344" s="51"/>
      <c r="AF344" s="51"/>
      <c r="AG344" s="51"/>
      <c r="AH344" s="51"/>
      <c r="AI344" s="51"/>
      <c r="AJ344" s="51"/>
      <c r="AK344" s="51">
        <v>0</v>
      </c>
      <c r="AL344" s="51">
        <v>0</v>
      </c>
      <c r="AM344" s="51">
        <v>0</v>
      </c>
      <c r="AN344" s="51">
        <v>0</v>
      </c>
      <c r="AO344" s="51">
        <v>0</v>
      </c>
      <c r="AP344" s="51">
        <v>0</v>
      </c>
      <c r="AQ344" s="51">
        <v>0</v>
      </c>
      <c r="AR344" s="51">
        <v>0</v>
      </c>
      <c r="AS344" s="51">
        <v>0</v>
      </c>
      <c r="AT344" s="51">
        <v>0</v>
      </c>
      <c r="AU344" s="12">
        <v>0</v>
      </c>
      <c r="AY344" s="1">
        <f t="shared" ref="AY344:AY407" si="69">IF(AK142="",0, IF(AK142="-",0,IF(AK142&gt;100%,1,0)))</f>
        <v>0</v>
      </c>
      <c r="BA344" s="1">
        <f t="shared" si="64"/>
        <v>0</v>
      </c>
      <c r="BB344" s="1">
        <f t="shared" si="67"/>
        <v>0</v>
      </c>
      <c r="BC344" s="1">
        <f t="shared" si="67"/>
        <v>0</v>
      </c>
      <c r="BD344" s="12"/>
      <c r="BG344" t="str">
        <f t="shared" si="66"/>
        <v/>
      </c>
      <c r="BH344" t="str">
        <f t="shared" ref="BH344:BH407" si="70">IF(BG344="","",(IF(COUNTIF($BG$216:$BG$414,BG344)&gt;1,1,0))=1)</f>
        <v/>
      </c>
      <c r="BI344" s="12">
        <v>0</v>
      </c>
      <c r="BJ344" s="12" t="b">
        <v>0</v>
      </c>
      <c r="BK344" s="12">
        <v>0</v>
      </c>
      <c r="BL344" s="1">
        <f t="shared" si="65"/>
        <v>0</v>
      </c>
      <c r="BR344" t="str">
        <f t="shared" si="68"/>
        <v>R1HST BARTHOLOMEW'S HOSPITAL</v>
      </c>
      <c r="BS344" s="11" t="s">
        <v>1145</v>
      </c>
      <c r="BT344" s="11" t="s">
        <v>1146</v>
      </c>
      <c r="BU344" s="11" t="s">
        <v>1145</v>
      </c>
      <c r="BV344" s="11" t="s">
        <v>1146</v>
      </c>
      <c r="BW344" s="11" t="s">
        <v>1129</v>
      </c>
      <c r="BX344" s="11"/>
      <c r="BZ344" t="s">
        <v>1093</v>
      </c>
      <c r="CA344" s="13" t="s">
        <v>1147</v>
      </c>
    </row>
    <row r="345" spans="1:79" ht="15">
      <c r="A345" s="12" t="e">
        <v>#N/A</v>
      </c>
      <c r="B345" s="12" t="e">
        <v>#N/A</v>
      </c>
      <c r="C345" s="12">
        <v>0</v>
      </c>
      <c r="D345" s="12">
        <v>0</v>
      </c>
      <c r="E345" s="51">
        <v>0</v>
      </c>
      <c r="F345" s="12" t="s">
        <v>106</v>
      </c>
      <c r="G345" s="51" t="s">
        <v>106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>
        <v>0</v>
      </c>
      <c r="AD345" s="51"/>
      <c r="AE345" s="51"/>
      <c r="AF345" s="51"/>
      <c r="AG345" s="51"/>
      <c r="AH345" s="51"/>
      <c r="AI345" s="51"/>
      <c r="AJ345" s="51"/>
      <c r="AK345" s="51">
        <v>0</v>
      </c>
      <c r="AL345" s="51">
        <v>0</v>
      </c>
      <c r="AM345" s="51">
        <v>0</v>
      </c>
      <c r="AN345" s="51">
        <v>0</v>
      </c>
      <c r="AO345" s="51">
        <v>0</v>
      </c>
      <c r="AP345" s="51">
        <v>0</v>
      </c>
      <c r="AQ345" s="51">
        <v>0</v>
      </c>
      <c r="AR345" s="51">
        <v>0</v>
      </c>
      <c r="AS345" s="51">
        <v>0</v>
      </c>
      <c r="AT345" s="51">
        <v>0</v>
      </c>
      <c r="AU345" s="12">
        <v>0</v>
      </c>
      <c r="AY345" s="1">
        <f t="shared" si="69"/>
        <v>0</v>
      </c>
      <c r="BA345" s="1">
        <f t="shared" ref="BA345:BA408" si="71">IF(AL143="",0, IF(AL143="-",0,IF(AL143&gt;100%,1,0)))</f>
        <v>0</v>
      </c>
      <c r="BB345" s="1">
        <f t="shared" si="67"/>
        <v>0</v>
      </c>
      <c r="BC345" s="1">
        <f t="shared" si="67"/>
        <v>0</v>
      </c>
      <c r="BD345" s="12"/>
      <c r="BG345" t="str">
        <f t="shared" si="66"/>
        <v/>
      </c>
      <c r="BH345" t="str">
        <f t="shared" si="70"/>
        <v/>
      </c>
      <c r="BI345" s="12">
        <v>0</v>
      </c>
      <c r="BJ345" s="12" t="b">
        <v>0</v>
      </c>
      <c r="BK345" s="12">
        <v>0</v>
      </c>
      <c r="BL345" s="1">
        <f t="shared" ref="BL345:BL408" si="72">IF(G143="",0,IF(G143=H143,1,0))</f>
        <v>0</v>
      </c>
      <c r="BR345" t="str">
        <f t="shared" si="68"/>
        <v>R1HTHE LONDON CHEST HOSPITAL</v>
      </c>
      <c r="BS345" s="11" t="s">
        <v>1148</v>
      </c>
      <c r="BT345" s="11" t="s">
        <v>1149</v>
      </c>
      <c r="BU345" s="11" t="s">
        <v>1148</v>
      </c>
      <c r="BV345" s="11" t="s">
        <v>1149</v>
      </c>
      <c r="BW345" s="11" t="s">
        <v>1129</v>
      </c>
      <c r="BX345" s="11"/>
      <c r="BZ345" t="s">
        <v>1093</v>
      </c>
      <c r="CA345" s="13" t="s">
        <v>1150</v>
      </c>
    </row>
    <row r="346" spans="1:79" ht="15">
      <c r="A346" s="12" t="e">
        <v>#N/A</v>
      </c>
      <c r="B346" s="12" t="e">
        <v>#N/A</v>
      </c>
      <c r="C346" s="12">
        <v>0</v>
      </c>
      <c r="D346" s="12">
        <v>0</v>
      </c>
      <c r="E346" s="51">
        <v>0</v>
      </c>
      <c r="F346" s="12" t="s">
        <v>106</v>
      </c>
      <c r="G346" s="51" t="s">
        <v>106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>
        <v>0</v>
      </c>
      <c r="AD346" s="51"/>
      <c r="AE346" s="51"/>
      <c r="AF346" s="51"/>
      <c r="AG346" s="51"/>
      <c r="AH346" s="51"/>
      <c r="AI346" s="51"/>
      <c r="AJ346" s="51"/>
      <c r="AK346" s="51">
        <v>0</v>
      </c>
      <c r="AL346" s="51">
        <v>0</v>
      </c>
      <c r="AM346" s="51">
        <v>0</v>
      </c>
      <c r="AN346" s="51">
        <v>0</v>
      </c>
      <c r="AO346" s="51">
        <v>0</v>
      </c>
      <c r="AP346" s="51">
        <v>0</v>
      </c>
      <c r="AQ346" s="51">
        <v>0</v>
      </c>
      <c r="AR346" s="51">
        <v>0</v>
      </c>
      <c r="AS346" s="51">
        <v>0</v>
      </c>
      <c r="AT346" s="51">
        <v>0</v>
      </c>
      <c r="AU346" s="12">
        <v>0</v>
      </c>
      <c r="AY346" s="1">
        <f t="shared" si="69"/>
        <v>0</v>
      </c>
      <c r="BA346" s="1">
        <f t="shared" si="71"/>
        <v>0</v>
      </c>
      <c r="BB346" s="1">
        <f t="shared" si="67"/>
        <v>0</v>
      </c>
      <c r="BC346" s="1">
        <f t="shared" si="67"/>
        <v>0</v>
      </c>
      <c r="BD346" s="12"/>
      <c r="BG346" t="str">
        <f t="shared" si="66"/>
        <v/>
      </c>
      <c r="BH346" t="str">
        <f t="shared" si="70"/>
        <v/>
      </c>
      <c r="BI346" s="12">
        <v>0</v>
      </c>
      <c r="BJ346" s="12" t="b">
        <v>0</v>
      </c>
      <c r="BK346" s="12">
        <v>0</v>
      </c>
      <c r="BL346" s="1">
        <f t="shared" si="72"/>
        <v>0</v>
      </c>
      <c r="BR346" t="str">
        <f t="shared" si="68"/>
        <v>R1HTHE ROYAL LONDON HOSPITAL</v>
      </c>
      <c r="BS346" s="11" t="s">
        <v>1151</v>
      </c>
      <c r="BT346" s="11" t="s">
        <v>1152</v>
      </c>
      <c r="BU346" s="11" t="s">
        <v>1151</v>
      </c>
      <c r="BV346" s="11" t="s">
        <v>1152</v>
      </c>
      <c r="BW346" s="11" t="s">
        <v>1129</v>
      </c>
      <c r="BX346" s="11"/>
      <c r="BZ346" t="s">
        <v>1093</v>
      </c>
      <c r="CA346" s="13" t="s">
        <v>490</v>
      </c>
    </row>
    <row r="347" spans="1:79" ht="15">
      <c r="A347" s="12" t="e">
        <v>#N/A</v>
      </c>
      <c r="B347" s="12" t="e">
        <v>#N/A</v>
      </c>
      <c r="C347" s="12">
        <v>0</v>
      </c>
      <c r="D347" s="12">
        <v>0</v>
      </c>
      <c r="E347" s="51">
        <v>0</v>
      </c>
      <c r="F347" s="12" t="s">
        <v>106</v>
      </c>
      <c r="G347" s="51" t="s">
        <v>106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>
        <v>0</v>
      </c>
      <c r="AD347" s="51"/>
      <c r="AE347" s="51"/>
      <c r="AF347" s="51"/>
      <c r="AG347" s="51"/>
      <c r="AH347" s="51"/>
      <c r="AI347" s="51"/>
      <c r="AJ347" s="51"/>
      <c r="AK347" s="51">
        <v>0</v>
      </c>
      <c r="AL347" s="51">
        <v>0</v>
      </c>
      <c r="AM347" s="51">
        <v>0</v>
      </c>
      <c r="AN347" s="51">
        <v>0</v>
      </c>
      <c r="AO347" s="51">
        <v>0</v>
      </c>
      <c r="AP347" s="51">
        <v>0</v>
      </c>
      <c r="AQ347" s="51">
        <v>0</v>
      </c>
      <c r="AR347" s="51">
        <v>0</v>
      </c>
      <c r="AS347" s="51">
        <v>0</v>
      </c>
      <c r="AT347" s="51">
        <v>0</v>
      </c>
      <c r="AU347" s="12">
        <v>0</v>
      </c>
      <c r="AY347" s="1">
        <f t="shared" si="69"/>
        <v>0</v>
      </c>
      <c r="BA347" s="1">
        <f t="shared" si="71"/>
        <v>0</v>
      </c>
      <c r="BB347" s="1">
        <f t="shared" si="67"/>
        <v>0</v>
      </c>
      <c r="BC347" s="1">
        <f t="shared" si="67"/>
        <v>0</v>
      </c>
      <c r="BD347" s="12"/>
      <c r="BG347" t="str">
        <f t="shared" si="66"/>
        <v/>
      </c>
      <c r="BH347" t="str">
        <f t="shared" si="70"/>
        <v/>
      </c>
      <c r="BI347" s="12">
        <v>0</v>
      </c>
      <c r="BJ347" s="12" t="b">
        <v>0</v>
      </c>
      <c r="BK347" s="12">
        <v>0</v>
      </c>
      <c r="BL347" s="1">
        <f t="shared" si="72"/>
        <v>0</v>
      </c>
      <c r="BR347" t="str">
        <f t="shared" si="68"/>
        <v>R1HWHIPPS CROSS AT SILVERTHORN MEDICAL</v>
      </c>
      <c r="BS347" s="11" t="s">
        <v>1153</v>
      </c>
      <c r="BT347" s="11" t="s">
        <v>1154</v>
      </c>
      <c r="BU347" s="11" t="s">
        <v>1153</v>
      </c>
      <c r="BV347" s="11" t="s">
        <v>1154</v>
      </c>
      <c r="BW347" s="11" t="s">
        <v>1129</v>
      </c>
      <c r="BX347" s="11"/>
      <c r="BZ347" t="s">
        <v>1093</v>
      </c>
      <c r="CA347" s="13" t="s">
        <v>1155</v>
      </c>
    </row>
    <row r="348" spans="1:79" ht="15">
      <c r="A348" s="12" t="e">
        <v>#N/A</v>
      </c>
      <c r="B348" s="12" t="e">
        <v>#N/A</v>
      </c>
      <c r="C348" s="12">
        <v>0</v>
      </c>
      <c r="D348" s="12">
        <v>0</v>
      </c>
      <c r="E348" s="51">
        <v>0</v>
      </c>
      <c r="F348" s="12" t="s">
        <v>106</v>
      </c>
      <c r="G348" s="51" t="s">
        <v>106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>
        <v>0</v>
      </c>
      <c r="AD348" s="51"/>
      <c r="AE348" s="51"/>
      <c r="AF348" s="51"/>
      <c r="AG348" s="51"/>
      <c r="AH348" s="51"/>
      <c r="AI348" s="51"/>
      <c r="AJ348" s="51"/>
      <c r="AK348" s="51">
        <v>0</v>
      </c>
      <c r="AL348" s="51">
        <v>0</v>
      </c>
      <c r="AM348" s="51">
        <v>0</v>
      </c>
      <c r="AN348" s="51">
        <v>0</v>
      </c>
      <c r="AO348" s="51">
        <v>0</v>
      </c>
      <c r="AP348" s="51">
        <v>0</v>
      </c>
      <c r="AQ348" s="51">
        <v>0</v>
      </c>
      <c r="AR348" s="51">
        <v>0</v>
      </c>
      <c r="AS348" s="51">
        <v>0</v>
      </c>
      <c r="AT348" s="51">
        <v>0</v>
      </c>
      <c r="AU348" s="12">
        <v>0</v>
      </c>
      <c r="AY348" s="1">
        <f t="shared" si="69"/>
        <v>0</v>
      </c>
      <c r="BA348" s="1">
        <f t="shared" si="71"/>
        <v>0</v>
      </c>
      <c r="BB348" s="1">
        <f t="shared" si="67"/>
        <v>0</v>
      </c>
      <c r="BC348" s="1">
        <f t="shared" si="67"/>
        <v>0</v>
      </c>
      <c r="BD348" s="12"/>
      <c r="BG348" t="str">
        <f t="shared" ref="BG348:BG411" si="73">CONCATENATE(D146,E146,F146)</f>
        <v/>
      </c>
      <c r="BH348" t="str">
        <f t="shared" si="70"/>
        <v/>
      </c>
      <c r="BI348" s="12">
        <v>0</v>
      </c>
      <c r="BJ348" s="12" t="b">
        <v>0</v>
      </c>
      <c r="BK348" s="12">
        <v>0</v>
      </c>
      <c r="BL348" s="1">
        <f t="shared" si="72"/>
        <v>0</v>
      </c>
      <c r="BR348" t="str">
        <f t="shared" si="68"/>
        <v>R1HWHIPPS CROSS UNIVERSITY HOSPITAL</v>
      </c>
      <c r="BS348" s="11" t="s">
        <v>1156</v>
      </c>
      <c r="BT348" s="11" t="s">
        <v>1157</v>
      </c>
      <c r="BU348" s="11" t="s">
        <v>1156</v>
      </c>
      <c r="BV348" s="11" t="s">
        <v>1157</v>
      </c>
      <c r="BW348" s="11" t="s">
        <v>1129</v>
      </c>
      <c r="BX348" s="11"/>
      <c r="BZ348" t="s">
        <v>1093</v>
      </c>
      <c r="CA348" s="13" t="s">
        <v>1158</v>
      </c>
    </row>
    <row r="349" spans="1:79" ht="15">
      <c r="A349" s="12" t="e">
        <v>#N/A</v>
      </c>
      <c r="B349" s="12" t="e">
        <v>#N/A</v>
      </c>
      <c r="C349" s="12">
        <v>0</v>
      </c>
      <c r="D349" s="12">
        <v>0</v>
      </c>
      <c r="E349" s="51">
        <v>0</v>
      </c>
      <c r="F349" s="12" t="s">
        <v>106</v>
      </c>
      <c r="G349" s="51" t="s">
        <v>106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>
        <v>0</v>
      </c>
      <c r="AD349" s="51"/>
      <c r="AE349" s="51"/>
      <c r="AF349" s="51"/>
      <c r="AG349" s="51"/>
      <c r="AH349" s="51"/>
      <c r="AI349" s="51"/>
      <c r="AJ349" s="51"/>
      <c r="AK349" s="51">
        <v>0</v>
      </c>
      <c r="AL349" s="51">
        <v>0</v>
      </c>
      <c r="AM349" s="51">
        <v>0</v>
      </c>
      <c r="AN349" s="51">
        <v>0</v>
      </c>
      <c r="AO349" s="51">
        <v>0</v>
      </c>
      <c r="AP349" s="51">
        <v>0</v>
      </c>
      <c r="AQ349" s="51">
        <v>0</v>
      </c>
      <c r="AR349" s="51">
        <v>0</v>
      </c>
      <c r="AS349" s="51">
        <v>0</v>
      </c>
      <c r="AT349" s="51">
        <v>0</v>
      </c>
      <c r="AU349" s="12">
        <v>0</v>
      </c>
      <c r="AY349" s="1">
        <f t="shared" si="69"/>
        <v>0</v>
      </c>
      <c r="BA349" s="1">
        <f t="shared" si="71"/>
        <v>0</v>
      </c>
      <c r="BB349" s="1">
        <f t="shared" si="67"/>
        <v>0</v>
      </c>
      <c r="BC349" s="1">
        <f t="shared" si="67"/>
        <v>0</v>
      </c>
      <c r="BD349" s="12"/>
      <c r="BG349" t="str">
        <f t="shared" si="73"/>
        <v/>
      </c>
      <c r="BH349" t="str">
        <f t="shared" si="70"/>
        <v/>
      </c>
      <c r="BI349" s="12">
        <v>0</v>
      </c>
      <c r="BJ349" s="12" t="b">
        <v>0</v>
      </c>
      <c r="BK349" s="12">
        <v>0</v>
      </c>
      <c r="BL349" s="1">
        <f t="shared" si="72"/>
        <v>0</v>
      </c>
      <c r="BR349" t="str">
        <f t="shared" si="68"/>
        <v>R1K EDGWARE COMMUNITY HOSPITAL</v>
      </c>
      <c r="BS349" s="77" t="s">
        <v>1159</v>
      </c>
      <c r="BT349" s="77" t="s">
        <v>1160</v>
      </c>
      <c r="BU349" s="77" t="s">
        <v>1159</v>
      </c>
      <c r="BV349" s="77" t="s">
        <v>1160</v>
      </c>
      <c r="BW349" s="11" t="s">
        <v>1161</v>
      </c>
      <c r="BX349" s="11"/>
      <c r="BZ349" t="s">
        <v>1093</v>
      </c>
      <c r="CA349" s="13" t="s">
        <v>1162</v>
      </c>
    </row>
    <row r="350" spans="1:79" ht="15">
      <c r="A350" s="12" t="e">
        <v>#N/A</v>
      </c>
      <c r="B350" s="12" t="e">
        <v>#N/A</v>
      </c>
      <c r="C350" s="12">
        <v>0</v>
      </c>
      <c r="D350" s="12">
        <v>0</v>
      </c>
      <c r="E350" s="51">
        <v>0</v>
      </c>
      <c r="F350" s="12" t="s">
        <v>106</v>
      </c>
      <c r="G350" s="51" t="s">
        <v>106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>
        <v>0</v>
      </c>
      <c r="AD350" s="51"/>
      <c r="AE350" s="51"/>
      <c r="AF350" s="51"/>
      <c r="AG350" s="51"/>
      <c r="AH350" s="51"/>
      <c r="AI350" s="51"/>
      <c r="AJ350" s="51"/>
      <c r="AK350" s="51">
        <v>0</v>
      </c>
      <c r="AL350" s="51">
        <v>0</v>
      </c>
      <c r="AM350" s="51">
        <v>0</v>
      </c>
      <c r="AN350" s="51">
        <v>0</v>
      </c>
      <c r="AO350" s="51">
        <v>0</v>
      </c>
      <c r="AP350" s="51">
        <v>0</v>
      </c>
      <c r="AQ350" s="51">
        <v>0</v>
      </c>
      <c r="AR350" s="51">
        <v>0</v>
      </c>
      <c r="AS350" s="51">
        <v>0</v>
      </c>
      <c r="AT350" s="51">
        <v>0</v>
      </c>
      <c r="AU350" s="12">
        <v>0</v>
      </c>
      <c r="AY350" s="1">
        <f t="shared" si="69"/>
        <v>0</v>
      </c>
      <c r="BA350" s="1">
        <f t="shared" si="71"/>
        <v>0</v>
      </c>
      <c r="BB350" s="1">
        <f t="shared" si="67"/>
        <v>0</v>
      </c>
      <c r="BC350" s="1">
        <f t="shared" si="67"/>
        <v>0</v>
      </c>
      <c r="BD350" s="12"/>
      <c r="BG350" t="str">
        <f t="shared" si="73"/>
        <v/>
      </c>
      <c r="BH350" t="str">
        <f t="shared" si="70"/>
        <v/>
      </c>
      <c r="BI350" s="12">
        <v>0</v>
      </c>
      <c r="BJ350" s="12" t="b">
        <v>0</v>
      </c>
      <c r="BK350" s="12">
        <v>0</v>
      </c>
      <c r="BL350" s="1">
        <f t="shared" si="72"/>
        <v>0</v>
      </c>
      <c r="BR350" t="str">
        <f t="shared" si="68"/>
        <v>R1KCENTRAL MIDDLESEX HOSPITAL</v>
      </c>
      <c r="BS350" s="77" t="s">
        <v>1163</v>
      </c>
      <c r="BT350" s="77" t="s">
        <v>1164</v>
      </c>
      <c r="BU350" s="77" t="s">
        <v>1163</v>
      </c>
      <c r="BV350" s="77" t="s">
        <v>1164</v>
      </c>
      <c r="BW350" s="11" t="s">
        <v>1161</v>
      </c>
      <c r="BX350" s="11"/>
      <c r="BZ350" t="s">
        <v>1093</v>
      </c>
      <c r="CA350" s="13" t="s">
        <v>1165</v>
      </c>
    </row>
    <row r="351" spans="1:79" ht="15">
      <c r="A351" s="12" t="e">
        <v>#N/A</v>
      </c>
      <c r="B351" s="12" t="e">
        <v>#N/A</v>
      </c>
      <c r="C351" s="12">
        <v>0</v>
      </c>
      <c r="D351" s="12">
        <v>0</v>
      </c>
      <c r="E351" s="51">
        <v>0</v>
      </c>
      <c r="F351" s="12" t="s">
        <v>106</v>
      </c>
      <c r="G351" s="51" t="s">
        <v>106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>
        <v>0</v>
      </c>
      <c r="AD351" s="51"/>
      <c r="AE351" s="51"/>
      <c r="AF351" s="51"/>
      <c r="AG351" s="51"/>
      <c r="AH351" s="51"/>
      <c r="AI351" s="51"/>
      <c r="AJ351" s="51"/>
      <c r="AK351" s="51">
        <v>0</v>
      </c>
      <c r="AL351" s="51">
        <v>0</v>
      </c>
      <c r="AM351" s="51">
        <v>0</v>
      </c>
      <c r="AN351" s="51">
        <v>0</v>
      </c>
      <c r="AO351" s="51">
        <v>0</v>
      </c>
      <c r="AP351" s="51">
        <v>0</v>
      </c>
      <c r="AQ351" s="51">
        <v>0</v>
      </c>
      <c r="AR351" s="51">
        <v>0</v>
      </c>
      <c r="AS351" s="51">
        <v>0</v>
      </c>
      <c r="AT351" s="51">
        <v>0</v>
      </c>
      <c r="AU351" s="12">
        <v>0</v>
      </c>
      <c r="AY351" s="1">
        <f t="shared" si="69"/>
        <v>0</v>
      </c>
      <c r="BA351" s="1">
        <f t="shared" si="71"/>
        <v>0</v>
      </c>
      <c r="BB351" s="1">
        <f t="shared" si="67"/>
        <v>0</v>
      </c>
      <c r="BC351" s="1">
        <f t="shared" si="67"/>
        <v>0</v>
      </c>
      <c r="BD351" s="12"/>
      <c r="BG351" t="str">
        <f t="shared" si="73"/>
        <v/>
      </c>
      <c r="BH351" t="str">
        <f t="shared" si="70"/>
        <v/>
      </c>
      <c r="BI351" s="12">
        <v>0</v>
      </c>
      <c r="BJ351" s="12" t="b">
        <v>0</v>
      </c>
      <c r="BK351" s="12">
        <v>0</v>
      </c>
      <c r="BL351" s="1">
        <f t="shared" si="72"/>
        <v>0</v>
      </c>
      <c r="BR351" t="str">
        <f t="shared" si="68"/>
        <v>R1KEALING HOSPITAL</v>
      </c>
      <c r="BS351" s="77" t="s">
        <v>1166</v>
      </c>
      <c r="BT351" s="77" t="s">
        <v>1167</v>
      </c>
      <c r="BU351" s="77" t="s">
        <v>1166</v>
      </c>
      <c r="BV351" s="77" t="s">
        <v>1167</v>
      </c>
      <c r="BW351" s="11" t="s">
        <v>1161</v>
      </c>
      <c r="BX351" s="11"/>
      <c r="BZ351" t="s">
        <v>1093</v>
      </c>
      <c r="CA351" s="13" t="s">
        <v>1168</v>
      </c>
    </row>
    <row r="352" spans="1:79" ht="15">
      <c r="A352" s="12" t="e">
        <v>#N/A</v>
      </c>
      <c r="B352" s="12" t="e">
        <v>#N/A</v>
      </c>
      <c r="C352" s="12">
        <v>0</v>
      </c>
      <c r="D352" s="12">
        <v>0</v>
      </c>
      <c r="E352" s="51">
        <v>0</v>
      </c>
      <c r="F352" s="12" t="s">
        <v>106</v>
      </c>
      <c r="G352" s="51" t="s">
        <v>106</v>
      </c>
      <c r="H352" s="51">
        <v>0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0</v>
      </c>
      <c r="R352" s="51">
        <v>0</v>
      </c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>
        <v>0</v>
      </c>
      <c r="AD352" s="51"/>
      <c r="AE352" s="51"/>
      <c r="AF352" s="51"/>
      <c r="AG352" s="51"/>
      <c r="AH352" s="51"/>
      <c r="AI352" s="51"/>
      <c r="AJ352" s="51"/>
      <c r="AK352" s="51">
        <v>0</v>
      </c>
      <c r="AL352" s="51">
        <v>0</v>
      </c>
      <c r="AM352" s="51">
        <v>0</v>
      </c>
      <c r="AN352" s="51">
        <v>0</v>
      </c>
      <c r="AO352" s="51">
        <v>0</v>
      </c>
      <c r="AP352" s="51">
        <v>0</v>
      </c>
      <c r="AQ352" s="51">
        <v>0</v>
      </c>
      <c r="AR352" s="51">
        <v>0</v>
      </c>
      <c r="AS352" s="51">
        <v>0</v>
      </c>
      <c r="AT352" s="51">
        <v>0</v>
      </c>
      <c r="AU352" s="12">
        <v>0</v>
      </c>
      <c r="AY352" s="1">
        <f t="shared" si="69"/>
        <v>0</v>
      </c>
      <c r="BA352" s="1">
        <f t="shared" si="71"/>
        <v>0</v>
      </c>
      <c r="BB352" s="1">
        <f t="shared" si="67"/>
        <v>0</v>
      </c>
      <c r="BC352" s="1">
        <f t="shared" si="67"/>
        <v>0</v>
      </c>
      <c r="BD352" s="12"/>
      <c r="BG352" t="str">
        <f t="shared" si="73"/>
        <v/>
      </c>
      <c r="BH352" t="str">
        <f t="shared" si="70"/>
        <v/>
      </c>
      <c r="BI352" s="12">
        <v>0</v>
      </c>
      <c r="BJ352" s="12" t="b">
        <v>0</v>
      </c>
      <c r="BK352" s="12">
        <v>0</v>
      </c>
      <c r="BL352" s="1">
        <f t="shared" si="72"/>
        <v>0</v>
      </c>
      <c r="BR352" t="str">
        <f t="shared" si="68"/>
        <v>R1KNORTHWICK PARK HOSPITAL</v>
      </c>
      <c r="BS352" s="77" t="s">
        <v>1169</v>
      </c>
      <c r="BT352" s="77" t="s">
        <v>1170</v>
      </c>
      <c r="BU352" s="77" t="s">
        <v>1169</v>
      </c>
      <c r="BV352" s="77" t="s">
        <v>1170</v>
      </c>
      <c r="BW352" s="11" t="s">
        <v>1161</v>
      </c>
      <c r="BX352" s="11"/>
      <c r="BZ352" t="s">
        <v>1093</v>
      </c>
      <c r="CA352" s="13" t="s">
        <v>1171</v>
      </c>
    </row>
    <row r="353" spans="1:79" ht="15">
      <c r="A353" s="12" t="e">
        <v>#N/A</v>
      </c>
      <c r="B353" s="12" t="e">
        <v>#N/A</v>
      </c>
      <c r="C353" s="12">
        <v>0</v>
      </c>
      <c r="D353" s="12">
        <v>0</v>
      </c>
      <c r="E353" s="51">
        <v>0</v>
      </c>
      <c r="F353" s="12" t="s">
        <v>106</v>
      </c>
      <c r="G353" s="51" t="s">
        <v>106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>
        <v>0</v>
      </c>
      <c r="AD353" s="51"/>
      <c r="AE353" s="51"/>
      <c r="AF353" s="51"/>
      <c r="AG353" s="51"/>
      <c r="AH353" s="51"/>
      <c r="AI353" s="51"/>
      <c r="AJ353" s="51"/>
      <c r="AK353" s="51">
        <v>0</v>
      </c>
      <c r="AL353" s="51">
        <v>0</v>
      </c>
      <c r="AM353" s="51">
        <v>0</v>
      </c>
      <c r="AN353" s="51">
        <v>0</v>
      </c>
      <c r="AO353" s="51">
        <v>0</v>
      </c>
      <c r="AP353" s="51">
        <v>0</v>
      </c>
      <c r="AQ353" s="51">
        <v>0</v>
      </c>
      <c r="AR353" s="51">
        <v>0</v>
      </c>
      <c r="AS353" s="51">
        <v>0</v>
      </c>
      <c r="AT353" s="51">
        <v>0</v>
      </c>
      <c r="AU353" s="12">
        <v>0</v>
      </c>
      <c r="AY353" s="1">
        <f t="shared" si="69"/>
        <v>0</v>
      </c>
      <c r="BA353" s="1">
        <f t="shared" si="71"/>
        <v>0</v>
      </c>
      <c r="BB353" s="1">
        <f t="shared" si="67"/>
        <v>0</v>
      </c>
      <c r="BC353" s="1">
        <f t="shared" si="67"/>
        <v>0</v>
      </c>
      <c r="BD353" s="12"/>
      <c r="BG353" t="str">
        <f t="shared" si="73"/>
        <v/>
      </c>
      <c r="BH353" t="str">
        <f t="shared" si="70"/>
        <v/>
      </c>
      <c r="BI353" s="12">
        <v>0</v>
      </c>
      <c r="BJ353" s="12" t="b">
        <v>0</v>
      </c>
      <c r="BK353" s="12">
        <v>0</v>
      </c>
      <c r="BL353" s="1">
        <f t="shared" si="72"/>
        <v>0</v>
      </c>
      <c r="BR353" t="str">
        <f t="shared" si="68"/>
        <v>R1KNORTHWICK PARK HOSPITAL  STARRS HARROW</v>
      </c>
      <c r="BS353" s="77" t="s">
        <v>1172</v>
      </c>
      <c r="BT353" s="77" t="s">
        <v>1173</v>
      </c>
      <c r="BU353" s="77" t="s">
        <v>1172</v>
      </c>
      <c r="BV353" s="77" t="s">
        <v>1173</v>
      </c>
      <c r="BW353" s="11" t="s">
        <v>1161</v>
      </c>
      <c r="BX353" s="11"/>
      <c r="BZ353" t="s">
        <v>1093</v>
      </c>
      <c r="CA353" s="13" t="s">
        <v>1174</v>
      </c>
    </row>
    <row r="354" spans="1:79" ht="15">
      <c r="A354" s="12" t="e">
        <v>#N/A</v>
      </c>
      <c r="B354" s="12" t="e">
        <v>#N/A</v>
      </c>
      <c r="C354" s="12">
        <v>0</v>
      </c>
      <c r="D354" s="12">
        <v>0</v>
      </c>
      <c r="E354" s="51">
        <v>0</v>
      </c>
      <c r="F354" s="12" t="s">
        <v>106</v>
      </c>
      <c r="G354" s="51" t="s">
        <v>106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>
        <v>0</v>
      </c>
      <c r="AD354" s="51"/>
      <c r="AE354" s="51"/>
      <c r="AF354" s="51"/>
      <c r="AG354" s="51"/>
      <c r="AH354" s="51"/>
      <c r="AI354" s="51"/>
      <c r="AJ354" s="51"/>
      <c r="AK354" s="51">
        <v>0</v>
      </c>
      <c r="AL354" s="51">
        <v>0</v>
      </c>
      <c r="AM354" s="51">
        <v>0</v>
      </c>
      <c r="AN354" s="51">
        <v>0</v>
      </c>
      <c r="AO354" s="51">
        <v>0</v>
      </c>
      <c r="AP354" s="51">
        <v>0</v>
      </c>
      <c r="AQ354" s="51">
        <v>0</v>
      </c>
      <c r="AR354" s="51">
        <v>0</v>
      </c>
      <c r="AS354" s="51">
        <v>0</v>
      </c>
      <c r="AT354" s="51">
        <v>0</v>
      </c>
      <c r="AU354" s="12">
        <v>0</v>
      </c>
      <c r="AY354" s="1">
        <f t="shared" si="69"/>
        <v>0</v>
      </c>
      <c r="BA354" s="1">
        <f t="shared" si="71"/>
        <v>0</v>
      </c>
      <c r="BB354" s="1">
        <f t="shared" si="67"/>
        <v>0</v>
      </c>
      <c r="BC354" s="1">
        <f t="shared" si="67"/>
        <v>0</v>
      </c>
      <c r="BD354" s="12"/>
      <c r="BG354" t="str">
        <f t="shared" si="73"/>
        <v/>
      </c>
      <c r="BH354" t="str">
        <f t="shared" si="70"/>
        <v/>
      </c>
      <c r="BI354" s="12">
        <v>0</v>
      </c>
      <c r="BJ354" s="12" t="b">
        <v>0</v>
      </c>
      <c r="BK354" s="12">
        <v>0</v>
      </c>
      <c r="BL354" s="1">
        <f t="shared" si="72"/>
        <v>0</v>
      </c>
      <c r="BR354" t="str">
        <f t="shared" si="68"/>
        <v>R1KNORTHWICK PARK HOSPITAL ELCO COMMUNITY</v>
      </c>
      <c r="BS354" s="77" t="s">
        <v>1175</v>
      </c>
      <c r="BT354" s="77" t="s">
        <v>1176</v>
      </c>
      <c r="BU354" s="77" t="s">
        <v>1175</v>
      </c>
      <c r="BV354" s="77" t="s">
        <v>1176</v>
      </c>
      <c r="BW354" s="11" t="s">
        <v>1161</v>
      </c>
      <c r="BX354" s="11"/>
      <c r="BZ354" t="s">
        <v>1093</v>
      </c>
      <c r="CA354" s="13" t="s">
        <v>1177</v>
      </c>
    </row>
    <row r="355" spans="1:79" ht="15">
      <c r="A355" s="12" t="e">
        <v>#N/A</v>
      </c>
      <c r="B355" s="12" t="e">
        <v>#N/A</v>
      </c>
      <c r="C355" s="12">
        <v>0</v>
      </c>
      <c r="D355" s="12">
        <v>0</v>
      </c>
      <c r="E355" s="51">
        <v>0</v>
      </c>
      <c r="F355" s="12" t="s">
        <v>106</v>
      </c>
      <c r="G355" s="51" t="s">
        <v>106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>
        <v>0</v>
      </c>
      <c r="AD355" s="51"/>
      <c r="AE355" s="51"/>
      <c r="AF355" s="51"/>
      <c r="AG355" s="51"/>
      <c r="AH355" s="51"/>
      <c r="AI355" s="51"/>
      <c r="AJ355" s="51"/>
      <c r="AK355" s="51">
        <v>0</v>
      </c>
      <c r="AL355" s="51">
        <v>0</v>
      </c>
      <c r="AM355" s="51">
        <v>0</v>
      </c>
      <c r="AN355" s="51">
        <v>0</v>
      </c>
      <c r="AO355" s="51">
        <v>0</v>
      </c>
      <c r="AP355" s="51">
        <v>0</v>
      </c>
      <c r="AQ355" s="51">
        <v>0</v>
      </c>
      <c r="AR355" s="51">
        <v>0</v>
      </c>
      <c r="AS355" s="51">
        <v>0</v>
      </c>
      <c r="AT355" s="51">
        <v>0</v>
      </c>
      <c r="AU355" s="12">
        <v>0</v>
      </c>
      <c r="AY355" s="1">
        <f t="shared" si="69"/>
        <v>0</v>
      </c>
      <c r="BA355" s="1">
        <f t="shared" si="71"/>
        <v>0</v>
      </c>
      <c r="BB355" s="1">
        <f t="shared" si="67"/>
        <v>0</v>
      </c>
      <c r="BC355" s="1">
        <f t="shared" si="67"/>
        <v>0</v>
      </c>
      <c r="BD355" s="12"/>
      <c r="BG355" t="str">
        <f t="shared" si="73"/>
        <v/>
      </c>
      <c r="BH355" t="str">
        <f t="shared" si="70"/>
        <v/>
      </c>
      <c r="BI355" s="12">
        <v>0</v>
      </c>
      <c r="BJ355" s="12" t="b">
        <v>0</v>
      </c>
      <c r="BK355" s="12">
        <v>0</v>
      </c>
      <c r="BL355" s="1">
        <f t="shared" si="72"/>
        <v>0</v>
      </c>
      <c r="BR355" t="str">
        <f t="shared" si="68"/>
        <v xml:space="preserve">R1KST MARKS HOSPITAL </v>
      </c>
      <c r="BS355" s="77" t="s">
        <v>1178</v>
      </c>
      <c r="BT355" s="77" t="s">
        <v>1179</v>
      </c>
      <c r="BU355" s="77" t="s">
        <v>1178</v>
      </c>
      <c r="BV355" s="77" t="s">
        <v>1179</v>
      </c>
      <c r="BW355" s="11" t="s">
        <v>1161</v>
      </c>
      <c r="BX355" s="11"/>
      <c r="BZ355" t="s">
        <v>1180</v>
      </c>
      <c r="CA355" s="13" t="s">
        <v>1181</v>
      </c>
    </row>
    <row r="356" spans="1:79" ht="15">
      <c r="A356" s="12" t="e">
        <v>#N/A</v>
      </c>
      <c r="B356" s="12" t="e">
        <v>#N/A</v>
      </c>
      <c r="C356" s="12">
        <v>0</v>
      </c>
      <c r="D356" s="12">
        <v>0</v>
      </c>
      <c r="E356" s="51">
        <v>0</v>
      </c>
      <c r="F356" s="12" t="s">
        <v>106</v>
      </c>
      <c r="G356" s="51" t="s">
        <v>106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>
        <v>0</v>
      </c>
      <c r="AD356" s="51"/>
      <c r="AE356" s="51"/>
      <c r="AF356" s="51"/>
      <c r="AG356" s="51"/>
      <c r="AH356" s="51"/>
      <c r="AI356" s="51"/>
      <c r="AJ356" s="51"/>
      <c r="AK356" s="51">
        <v>0</v>
      </c>
      <c r="AL356" s="51">
        <v>0</v>
      </c>
      <c r="AM356" s="51">
        <v>0</v>
      </c>
      <c r="AN356" s="51">
        <v>0</v>
      </c>
      <c r="AO356" s="51">
        <v>0</v>
      </c>
      <c r="AP356" s="51">
        <v>0</v>
      </c>
      <c r="AQ356" s="51">
        <v>0</v>
      </c>
      <c r="AR356" s="51">
        <v>0</v>
      </c>
      <c r="AS356" s="51">
        <v>0</v>
      </c>
      <c r="AT356" s="51">
        <v>0</v>
      </c>
      <c r="AU356" s="12">
        <v>0</v>
      </c>
      <c r="AY356" s="1">
        <f t="shared" si="69"/>
        <v>0</v>
      </c>
      <c r="BA356" s="1">
        <f t="shared" si="71"/>
        <v>0</v>
      </c>
      <c r="BB356" s="1">
        <f t="shared" si="67"/>
        <v>0</v>
      </c>
      <c r="BC356" s="1">
        <f t="shared" si="67"/>
        <v>0</v>
      </c>
      <c r="BD356" s="12"/>
      <c r="BG356" t="str">
        <f t="shared" si="73"/>
        <v/>
      </c>
      <c r="BH356" t="str">
        <f t="shared" si="70"/>
        <v/>
      </c>
      <c r="BI356" s="12">
        <v>0</v>
      </c>
      <c r="BJ356" s="12" t="b">
        <v>0</v>
      </c>
      <c r="BK356" s="12">
        <v>0</v>
      </c>
      <c r="BL356" s="1">
        <f t="shared" si="72"/>
        <v>0</v>
      </c>
      <c r="BR356" t="str">
        <f t="shared" si="68"/>
        <v>R1KURGENT CARE CENTRE CENTAL MIDDLESEX HOSPITAL</v>
      </c>
      <c r="BS356" s="77" t="s">
        <v>1182</v>
      </c>
      <c r="BT356" s="77" t="s">
        <v>1183</v>
      </c>
      <c r="BU356" s="77" t="s">
        <v>1182</v>
      </c>
      <c r="BV356" s="77" t="s">
        <v>1183</v>
      </c>
      <c r="BW356" s="11" t="s">
        <v>1161</v>
      </c>
      <c r="BX356" s="11"/>
      <c r="BZ356" t="s">
        <v>1180</v>
      </c>
      <c r="CA356" s="13" t="s">
        <v>1184</v>
      </c>
    </row>
    <row r="357" spans="1:79" ht="15">
      <c r="A357" s="12" t="e">
        <v>#N/A</v>
      </c>
      <c r="B357" s="12" t="e">
        <v>#N/A</v>
      </c>
      <c r="C357" s="12">
        <v>0</v>
      </c>
      <c r="D357" s="12">
        <v>0</v>
      </c>
      <c r="E357" s="51">
        <v>0</v>
      </c>
      <c r="F357" s="12" t="s">
        <v>106</v>
      </c>
      <c r="G357" s="51" t="s">
        <v>106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>
        <v>0</v>
      </c>
      <c r="AD357" s="51"/>
      <c r="AE357" s="51"/>
      <c r="AF357" s="51"/>
      <c r="AG357" s="51"/>
      <c r="AH357" s="51"/>
      <c r="AI357" s="51"/>
      <c r="AJ357" s="51"/>
      <c r="AK357" s="51">
        <v>0</v>
      </c>
      <c r="AL357" s="51">
        <v>0</v>
      </c>
      <c r="AM357" s="51">
        <v>0</v>
      </c>
      <c r="AN357" s="51">
        <v>0</v>
      </c>
      <c r="AO357" s="51">
        <v>0</v>
      </c>
      <c r="AP357" s="51">
        <v>0</v>
      </c>
      <c r="AQ357" s="51">
        <v>0</v>
      </c>
      <c r="AR357" s="51">
        <v>0</v>
      </c>
      <c r="AS357" s="51">
        <v>0</v>
      </c>
      <c r="AT357" s="51">
        <v>0</v>
      </c>
      <c r="AU357" s="12">
        <v>0</v>
      </c>
      <c r="AY357" s="1">
        <f t="shared" si="69"/>
        <v>0</v>
      </c>
      <c r="BA357" s="1">
        <f t="shared" si="71"/>
        <v>0</v>
      </c>
      <c r="BB357" s="1">
        <f t="shared" si="67"/>
        <v>0</v>
      </c>
      <c r="BC357" s="1">
        <f t="shared" si="67"/>
        <v>0</v>
      </c>
      <c r="BD357" s="12"/>
      <c r="BG357" t="str">
        <f t="shared" si="73"/>
        <v/>
      </c>
      <c r="BH357" t="str">
        <f t="shared" si="70"/>
        <v/>
      </c>
      <c r="BI357" s="12">
        <v>0</v>
      </c>
      <c r="BJ357" s="12" t="b">
        <v>0</v>
      </c>
      <c r="BK357" s="12">
        <v>0</v>
      </c>
      <c r="BL357" s="1">
        <f t="shared" si="72"/>
        <v>0</v>
      </c>
      <c r="BR357" t="str">
        <f t="shared" si="68"/>
        <v>R1KURGENT CARE CENTRE EALING HOSPITAL</v>
      </c>
      <c r="BS357" s="77" t="s">
        <v>1185</v>
      </c>
      <c r="BT357" s="77" t="s">
        <v>1186</v>
      </c>
      <c r="BU357" s="77" t="s">
        <v>1185</v>
      </c>
      <c r="BV357" s="77" t="s">
        <v>1186</v>
      </c>
      <c r="BW357" s="11" t="s">
        <v>1161</v>
      </c>
      <c r="BX357" s="11"/>
      <c r="BZ357" t="s">
        <v>1180</v>
      </c>
      <c r="CA357" s="13" t="s">
        <v>1187</v>
      </c>
    </row>
    <row r="358" spans="1:79" ht="15">
      <c r="A358" s="12" t="e">
        <v>#N/A</v>
      </c>
      <c r="B358" s="12" t="e">
        <v>#N/A</v>
      </c>
      <c r="C358" s="12">
        <v>0</v>
      </c>
      <c r="D358" s="12">
        <v>0</v>
      </c>
      <c r="E358" s="51">
        <v>0</v>
      </c>
      <c r="F358" s="12" t="s">
        <v>106</v>
      </c>
      <c r="G358" s="51" t="s">
        <v>106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0</v>
      </c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>
        <v>0</v>
      </c>
      <c r="AD358" s="51"/>
      <c r="AE358" s="51"/>
      <c r="AF358" s="51"/>
      <c r="AG358" s="51"/>
      <c r="AH358" s="51"/>
      <c r="AI358" s="51"/>
      <c r="AJ358" s="51"/>
      <c r="AK358" s="51">
        <v>0</v>
      </c>
      <c r="AL358" s="51">
        <v>0</v>
      </c>
      <c r="AM358" s="51">
        <v>0</v>
      </c>
      <c r="AN358" s="51">
        <v>0</v>
      </c>
      <c r="AO358" s="51">
        <v>0</v>
      </c>
      <c r="AP358" s="51">
        <v>0</v>
      </c>
      <c r="AQ358" s="51">
        <v>0</v>
      </c>
      <c r="AR358" s="51">
        <v>0</v>
      </c>
      <c r="AS358" s="51">
        <v>0</v>
      </c>
      <c r="AT358" s="51">
        <v>0</v>
      </c>
      <c r="AU358" s="12">
        <v>0</v>
      </c>
      <c r="AY358" s="1">
        <f t="shared" si="69"/>
        <v>0</v>
      </c>
      <c r="BA358" s="1">
        <f t="shared" si="71"/>
        <v>0</v>
      </c>
      <c r="BB358" s="1">
        <f t="shared" si="67"/>
        <v>0</v>
      </c>
      <c r="BC358" s="1">
        <f t="shared" si="67"/>
        <v>0</v>
      </c>
      <c r="BD358" s="12"/>
      <c r="BG358" t="str">
        <f t="shared" si="73"/>
        <v/>
      </c>
      <c r="BH358" t="str">
        <f t="shared" si="70"/>
        <v/>
      </c>
      <c r="BI358" s="12">
        <v>0</v>
      </c>
      <c r="BJ358" s="12" t="b">
        <v>0</v>
      </c>
      <c r="BK358" s="12">
        <v>0</v>
      </c>
      <c r="BL358" s="1">
        <f t="shared" si="72"/>
        <v>0</v>
      </c>
      <c r="BR358" t="str">
        <f t="shared" si="68"/>
        <v>R1LARCHER UNIT</v>
      </c>
      <c r="BS358" s="77" t="s">
        <v>1188</v>
      </c>
      <c r="BT358" s="77" t="s">
        <v>1189</v>
      </c>
      <c r="BU358" s="77" t="s">
        <v>1188</v>
      </c>
      <c r="BV358" s="77" t="s">
        <v>1189</v>
      </c>
      <c r="BW358" s="11" t="s">
        <v>1190</v>
      </c>
      <c r="BX358" s="11"/>
      <c r="BZ358" t="s">
        <v>1180</v>
      </c>
      <c r="CA358" s="13" t="s">
        <v>234</v>
      </c>
    </row>
    <row r="359" spans="1:79" ht="15">
      <c r="A359" s="12" t="e">
        <v>#N/A</v>
      </c>
      <c r="B359" s="12" t="e">
        <v>#N/A</v>
      </c>
      <c r="C359" s="12">
        <v>0</v>
      </c>
      <c r="D359" s="12">
        <v>0</v>
      </c>
      <c r="E359" s="51">
        <v>0</v>
      </c>
      <c r="F359" s="12" t="s">
        <v>106</v>
      </c>
      <c r="G359" s="51" t="s">
        <v>106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>
        <v>0</v>
      </c>
      <c r="AD359" s="51"/>
      <c r="AE359" s="51"/>
      <c r="AF359" s="51"/>
      <c r="AG359" s="51"/>
      <c r="AH359" s="51"/>
      <c r="AI359" s="51"/>
      <c r="AJ359" s="51"/>
      <c r="AK359" s="51">
        <v>0</v>
      </c>
      <c r="AL359" s="51">
        <v>0</v>
      </c>
      <c r="AM359" s="51">
        <v>0</v>
      </c>
      <c r="AN359" s="51">
        <v>0</v>
      </c>
      <c r="AO359" s="51">
        <v>0</v>
      </c>
      <c r="AP359" s="51">
        <v>0</v>
      </c>
      <c r="AQ359" s="51">
        <v>0</v>
      </c>
      <c r="AR359" s="51">
        <v>0</v>
      </c>
      <c r="AS359" s="51">
        <v>0</v>
      </c>
      <c r="AT359" s="51">
        <v>0</v>
      </c>
      <c r="AU359" s="12">
        <v>0</v>
      </c>
      <c r="AY359" s="1">
        <f t="shared" si="69"/>
        <v>0</v>
      </c>
      <c r="BA359" s="1">
        <f t="shared" si="71"/>
        <v>0</v>
      </c>
      <c r="BB359" s="1">
        <f t="shared" si="67"/>
        <v>0</v>
      </c>
      <c r="BC359" s="1">
        <f t="shared" si="67"/>
        <v>0</v>
      </c>
      <c r="BD359" s="12"/>
      <c r="BG359" t="str">
        <f t="shared" si="73"/>
        <v/>
      </c>
      <c r="BH359" t="str">
        <f t="shared" si="70"/>
        <v/>
      </c>
      <c r="BI359" s="12">
        <v>0</v>
      </c>
      <c r="BJ359" s="12" t="b">
        <v>0</v>
      </c>
      <c r="BK359" s="12">
        <v>0</v>
      </c>
      <c r="BL359" s="1">
        <f t="shared" si="72"/>
        <v>0</v>
      </c>
      <c r="BR359" t="str">
        <f t="shared" si="68"/>
        <v>R1LBRAINTREE - THE GABLES</v>
      </c>
      <c r="BS359" s="77" t="s">
        <v>1191</v>
      </c>
      <c r="BT359" s="77" t="s">
        <v>1192</v>
      </c>
      <c r="BU359" s="77" t="s">
        <v>1191</v>
      </c>
      <c r="BV359" s="77" t="s">
        <v>1192</v>
      </c>
      <c r="BW359" s="11" t="s">
        <v>1190</v>
      </c>
      <c r="BX359" s="11"/>
      <c r="BZ359" t="s">
        <v>1180</v>
      </c>
      <c r="CA359" s="13" t="s">
        <v>1193</v>
      </c>
    </row>
    <row r="360" spans="1:79" ht="15">
      <c r="A360" s="12" t="e">
        <v>#N/A</v>
      </c>
      <c r="B360" s="12" t="e">
        <v>#N/A</v>
      </c>
      <c r="C360" s="12">
        <v>0</v>
      </c>
      <c r="D360" s="12">
        <v>0</v>
      </c>
      <c r="E360" s="51">
        <v>0</v>
      </c>
      <c r="F360" s="12" t="s">
        <v>106</v>
      </c>
      <c r="G360" s="51" t="s">
        <v>106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0</v>
      </c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>
        <v>0</v>
      </c>
      <c r="AD360" s="51"/>
      <c r="AE360" s="51"/>
      <c r="AF360" s="51"/>
      <c r="AG360" s="51"/>
      <c r="AH360" s="51"/>
      <c r="AI360" s="51"/>
      <c r="AJ360" s="51"/>
      <c r="AK360" s="51">
        <v>0</v>
      </c>
      <c r="AL360" s="51">
        <v>0</v>
      </c>
      <c r="AM360" s="51">
        <v>0</v>
      </c>
      <c r="AN360" s="51">
        <v>0</v>
      </c>
      <c r="AO360" s="51">
        <v>0</v>
      </c>
      <c r="AP360" s="51">
        <v>0</v>
      </c>
      <c r="AQ360" s="51">
        <v>0</v>
      </c>
      <c r="AR360" s="51">
        <v>0</v>
      </c>
      <c r="AS360" s="51">
        <v>0</v>
      </c>
      <c r="AT360" s="51">
        <v>0</v>
      </c>
      <c r="AU360" s="12">
        <v>0</v>
      </c>
      <c r="AY360" s="1">
        <f t="shared" si="69"/>
        <v>0</v>
      </c>
      <c r="BA360" s="1">
        <f t="shared" si="71"/>
        <v>0</v>
      </c>
      <c r="BB360" s="1">
        <f t="shared" si="67"/>
        <v>0</v>
      </c>
      <c r="BC360" s="1">
        <f t="shared" si="67"/>
        <v>0</v>
      </c>
      <c r="BD360" s="12"/>
      <c r="BG360" t="str">
        <f t="shared" si="73"/>
        <v/>
      </c>
      <c r="BH360" t="str">
        <f t="shared" si="70"/>
        <v/>
      </c>
      <c r="BI360" s="12">
        <v>0</v>
      </c>
      <c r="BJ360" s="12" t="b">
        <v>0</v>
      </c>
      <c r="BK360" s="12">
        <v>0</v>
      </c>
      <c r="BL360" s="1">
        <f t="shared" si="72"/>
        <v>0</v>
      </c>
      <c r="BR360" t="str">
        <f t="shared" si="68"/>
        <v>R1LBROCKFIELD HOUSE</v>
      </c>
      <c r="BS360" s="77" t="s">
        <v>1194</v>
      </c>
      <c r="BT360" s="77" t="s">
        <v>1195</v>
      </c>
      <c r="BU360" s="77" t="s">
        <v>1194</v>
      </c>
      <c r="BV360" s="77" t="s">
        <v>1195</v>
      </c>
      <c r="BW360" s="11" t="s">
        <v>1190</v>
      </c>
      <c r="BX360" s="11"/>
      <c r="BZ360" t="s">
        <v>1180</v>
      </c>
      <c r="CA360" s="13" t="s">
        <v>1196</v>
      </c>
    </row>
    <row r="361" spans="1:79" ht="15">
      <c r="A361" s="12" t="e">
        <v>#N/A</v>
      </c>
      <c r="B361" s="12" t="e">
        <v>#N/A</v>
      </c>
      <c r="C361" s="12">
        <v>0</v>
      </c>
      <c r="D361" s="12">
        <v>0</v>
      </c>
      <c r="E361" s="51">
        <v>0</v>
      </c>
      <c r="F361" s="12" t="s">
        <v>106</v>
      </c>
      <c r="G361" s="51" t="s">
        <v>106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>
        <v>0</v>
      </c>
      <c r="AD361" s="51"/>
      <c r="AE361" s="51"/>
      <c r="AF361" s="51"/>
      <c r="AG361" s="51"/>
      <c r="AH361" s="51"/>
      <c r="AI361" s="51"/>
      <c r="AJ361" s="51"/>
      <c r="AK361" s="51">
        <v>0</v>
      </c>
      <c r="AL361" s="51">
        <v>0</v>
      </c>
      <c r="AM361" s="51">
        <v>0</v>
      </c>
      <c r="AN361" s="51">
        <v>0</v>
      </c>
      <c r="AO361" s="51">
        <v>0</v>
      </c>
      <c r="AP361" s="51">
        <v>0</v>
      </c>
      <c r="AQ361" s="51">
        <v>0</v>
      </c>
      <c r="AR361" s="51">
        <v>0</v>
      </c>
      <c r="AS361" s="51">
        <v>0</v>
      </c>
      <c r="AT361" s="51">
        <v>0</v>
      </c>
      <c r="AU361" s="12">
        <v>0</v>
      </c>
      <c r="AY361" s="1">
        <f t="shared" si="69"/>
        <v>0</v>
      </c>
      <c r="BA361" s="1">
        <f t="shared" si="71"/>
        <v>0</v>
      </c>
      <c r="BB361" s="1">
        <f t="shared" ref="BB361:BC415" si="74">IF(AO159="",0, IF(AO159="-",0,IF(AO159&gt;100%,1,0)))</f>
        <v>0</v>
      </c>
      <c r="BC361" s="1">
        <f t="shared" si="74"/>
        <v>0</v>
      </c>
      <c r="BD361" s="12"/>
      <c r="BG361" t="str">
        <f t="shared" si="73"/>
        <v/>
      </c>
      <c r="BH361" t="str">
        <f t="shared" si="70"/>
        <v/>
      </c>
      <c r="BI361" s="12">
        <v>0</v>
      </c>
      <c r="BJ361" s="12" t="b">
        <v>0</v>
      </c>
      <c r="BK361" s="12">
        <v>0</v>
      </c>
      <c r="BL361" s="1">
        <f t="shared" si="72"/>
        <v>0</v>
      </c>
      <c r="BR361" t="str">
        <f t="shared" si="68"/>
        <v>R1LCHELMSFORD - THE LINDEN CENTRE</v>
      </c>
      <c r="BS361" s="77" t="s">
        <v>1197</v>
      </c>
      <c r="BT361" s="77" t="s">
        <v>1198</v>
      </c>
      <c r="BU361" s="77" t="s">
        <v>1197</v>
      </c>
      <c r="BV361" s="77" t="s">
        <v>1198</v>
      </c>
      <c r="BW361" s="11" t="s">
        <v>1190</v>
      </c>
      <c r="BX361" s="11"/>
      <c r="BZ361" t="s">
        <v>1180</v>
      </c>
      <c r="CA361" s="13" t="s">
        <v>1199</v>
      </c>
    </row>
    <row r="362" spans="1:79" ht="15">
      <c r="A362" s="12" t="e">
        <v>#N/A</v>
      </c>
      <c r="B362" s="12" t="e">
        <v>#N/A</v>
      </c>
      <c r="C362" s="12">
        <v>0</v>
      </c>
      <c r="D362" s="12">
        <v>0</v>
      </c>
      <c r="E362" s="51">
        <v>0</v>
      </c>
      <c r="F362" s="12" t="s">
        <v>106</v>
      </c>
      <c r="G362" s="51" t="s">
        <v>106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>
        <v>0</v>
      </c>
      <c r="AD362" s="51"/>
      <c r="AE362" s="51"/>
      <c r="AF362" s="51"/>
      <c r="AG362" s="51"/>
      <c r="AH362" s="51"/>
      <c r="AI362" s="51"/>
      <c r="AJ362" s="51"/>
      <c r="AK362" s="51">
        <v>0</v>
      </c>
      <c r="AL362" s="51">
        <v>0</v>
      </c>
      <c r="AM362" s="51">
        <v>0</v>
      </c>
      <c r="AN362" s="51">
        <v>0</v>
      </c>
      <c r="AO362" s="51">
        <v>0</v>
      </c>
      <c r="AP362" s="51">
        <v>0</v>
      </c>
      <c r="AQ362" s="51">
        <v>0</v>
      </c>
      <c r="AR362" s="51">
        <v>0</v>
      </c>
      <c r="AS362" s="51">
        <v>0</v>
      </c>
      <c r="AT362" s="51">
        <v>0</v>
      </c>
      <c r="AU362" s="12">
        <v>0</v>
      </c>
      <c r="AY362" s="1">
        <f t="shared" si="69"/>
        <v>0</v>
      </c>
      <c r="BA362" s="1">
        <f t="shared" si="71"/>
        <v>0</v>
      </c>
      <c r="BB362" s="1">
        <f t="shared" si="74"/>
        <v>0</v>
      </c>
      <c r="BC362" s="1">
        <f t="shared" si="74"/>
        <v>0</v>
      </c>
      <c r="BD362" s="12"/>
      <c r="BG362" t="str">
        <f t="shared" si="73"/>
        <v/>
      </c>
      <c r="BH362" t="str">
        <f t="shared" si="70"/>
        <v/>
      </c>
      <c r="BI362" s="12">
        <v>0</v>
      </c>
      <c r="BJ362" s="12" t="b">
        <v>0</v>
      </c>
      <c r="BK362" s="12">
        <v>0</v>
      </c>
      <c r="BL362" s="1">
        <f t="shared" si="72"/>
        <v>0</v>
      </c>
      <c r="BR362" t="str">
        <f t="shared" si="68"/>
        <v>R1LCLACTON - MENTAL HEALTH SERVICES - CLACTON HOSPITAL</v>
      </c>
      <c r="BS362" s="77" t="s">
        <v>1200</v>
      </c>
      <c r="BT362" s="77" t="s">
        <v>1201</v>
      </c>
      <c r="BU362" s="77" t="s">
        <v>1200</v>
      </c>
      <c r="BV362" s="77" t="s">
        <v>1201</v>
      </c>
      <c r="BW362" s="11" t="s">
        <v>1190</v>
      </c>
      <c r="BX362" s="11"/>
      <c r="BZ362" t="s">
        <v>1180</v>
      </c>
      <c r="CA362" s="13" t="s">
        <v>1202</v>
      </c>
    </row>
    <row r="363" spans="1:79" ht="15">
      <c r="A363" s="12" t="e">
        <v>#N/A</v>
      </c>
      <c r="B363" s="12" t="e">
        <v>#N/A</v>
      </c>
      <c r="C363" s="12">
        <v>0</v>
      </c>
      <c r="D363" s="12">
        <v>0</v>
      </c>
      <c r="E363" s="51">
        <v>0</v>
      </c>
      <c r="F363" s="12" t="s">
        <v>106</v>
      </c>
      <c r="G363" s="51" t="s">
        <v>106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>
        <v>0</v>
      </c>
      <c r="AD363" s="51"/>
      <c r="AE363" s="51"/>
      <c r="AF363" s="51"/>
      <c r="AG363" s="51"/>
      <c r="AH363" s="51"/>
      <c r="AI363" s="51"/>
      <c r="AJ363" s="51"/>
      <c r="AK363" s="51">
        <v>0</v>
      </c>
      <c r="AL363" s="51">
        <v>0</v>
      </c>
      <c r="AM363" s="51">
        <v>0</v>
      </c>
      <c r="AN363" s="51">
        <v>0</v>
      </c>
      <c r="AO363" s="51">
        <v>0</v>
      </c>
      <c r="AP363" s="51">
        <v>0</v>
      </c>
      <c r="AQ363" s="51">
        <v>0</v>
      </c>
      <c r="AR363" s="51">
        <v>0</v>
      </c>
      <c r="AS363" s="51">
        <v>0</v>
      </c>
      <c r="AT363" s="51">
        <v>0</v>
      </c>
      <c r="AU363" s="12">
        <v>0</v>
      </c>
      <c r="AY363" s="1">
        <f t="shared" si="69"/>
        <v>0</v>
      </c>
      <c r="BA363" s="1">
        <f t="shared" si="71"/>
        <v>0</v>
      </c>
      <c r="BB363" s="1">
        <f t="shared" si="74"/>
        <v>0</v>
      </c>
      <c r="BC363" s="1">
        <f t="shared" si="74"/>
        <v>0</v>
      </c>
      <c r="BD363" s="12"/>
      <c r="BG363" t="str">
        <f t="shared" si="73"/>
        <v/>
      </c>
      <c r="BH363" t="str">
        <f t="shared" si="70"/>
        <v/>
      </c>
      <c r="BI363" s="12">
        <v>0</v>
      </c>
      <c r="BJ363" s="12" t="b">
        <v>0</v>
      </c>
      <c r="BK363" s="12">
        <v>0</v>
      </c>
      <c r="BL363" s="1">
        <f t="shared" si="72"/>
        <v>0</v>
      </c>
      <c r="BR363" t="str">
        <f t="shared" si="68"/>
        <v>R1LCLIFTON LODGE</v>
      </c>
      <c r="BS363" s="77" t="s">
        <v>1203</v>
      </c>
      <c r="BT363" s="77" t="s">
        <v>1204</v>
      </c>
      <c r="BU363" s="77" t="s">
        <v>1203</v>
      </c>
      <c r="BV363" s="77" t="s">
        <v>1204</v>
      </c>
      <c r="BW363" s="11" t="s">
        <v>1190</v>
      </c>
      <c r="BX363" s="11"/>
      <c r="BZ363" t="s">
        <v>1180</v>
      </c>
      <c r="CA363" s="13" t="s">
        <v>1205</v>
      </c>
    </row>
    <row r="364" spans="1:79" ht="15">
      <c r="A364" s="12" t="e">
        <v>#N/A</v>
      </c>
      <c r="B364" s="12" t="e">
        <v>#N/A</v>
      </c>
      <c r="C364" s="12">
        <v>0</v>
      </c>
      <c r="D364" s="12">
        <v>0</v>
      </c>
      <c r="E364" s="51">
        <v>0</v>
      </c>
      <c r="F364" s="12" t="s">
        <v>106</v>
      </c>
      <c r="G364" s="51" t="s">
        <v>106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>
        <v>0</v>
      </c>
      <c r="AD364" s="51"/>
      <c r="AE364" s="51"/>
      <c r="AF364" s="51"/>
      <c r="AG364" s="51"/>
      <c r="AH364" s="51"/>
      <c r="AI364" s="51"/>
      <c r="AJ364" s="51"/>
      <c r="AK364" s="51">
        <v>0</v>
      </c>
      <c r="AL364" s="51">
        <v>0</v>
      </c>
      <c r="AM364" s="51">
        <v>0</v>
      </c>
      <c r="AN364" s="51">
        <v>0</v>
      </c>
      <c r="AO364" s="51">
        <v>0</v>
      </c>
      <c r="AP364" s="51">
        <v>0</v>
      </c>
      <c r="AQ364" s="51">
        <v>0</v>
      </c>
      <c r="AR364" s="51">
        <v>0</v>
      </c>
      <c r="AS364" s="51">
        <v>0</v>
      </c>
      <c r="AT364" s="51">
        <v>0</v>
      </c>
      <c r="AU364" s="12">
        <v>0</v>
      </c>
      <c r="AY364" s="1">
        <f t="shared" si="69"/>
        <v>0</v>
      </c>
      <c r="BA364" s="1">
        <f t="shared" si="71"/>
        <v>0</v>
      </c>
      <c r="BB364" s="1">
        <f t="shared" si="74"/>
        <v>0</v>
      </c>
      <c r="BC364" s="1">
        <f t="shared" si="74"/>
        <v>0</v>
      </c>
      <c r="BD364" s="12"/>
      <c r="BG364" t="str">
        <f t="shared" si="73"/>
        <v/>
      </c>
      <c r="BH364" t="str">
        <f t="shared" si="70"/>
        <v/>
      </c>
      <c r="BI364" s="12">
        <v>0</v>
      </c>
      <c r="BJ364" s="12" t="b">
        <v>0</v>
      </c>
      <c r="BK364" s="12">
        <v>0</v>
      </c>
      <c r="BL364" s="1">
        <f t="shared" si="72"/>
        <v>0</v>
      </c>
      <c r="BR364" t="str">
        <f t="shared" si="68"/>
        <v>R1LCOLCHESTER - KING'S WOOD CENTRE</v>
      </c>
      <c r="BS364" s="77" t="s">
        <v>1206</v>
      </c>
      <c r="BT364" s="77" t="s">
        <v>1207</v>
      </c>
      <c r="BU364" s="77" t="s">
        <v>1206</v>
      </c>
      <c r="BV364" s="77" t="s">
        <v>1207</v>
      </c>
      <c r="BW364" s="11" t="s">
        <v>1190</v>
      </c>
      <c r="BX364" s="11"/>
      <c r="BZ364" t="s">
        <v>1180</v>
      </c>
      <c r="CA364" s="13" t="s">
        <v>1208</v>
      </c>
    </row>
    <row r="365" spans="1:79" ht="15">
      <c r="A365" s="12" t="e">
        <v>#N/A</v>
      </c>
      <c r="B365" s="12" t="e">
        <v>#N/A</v>
      </c>
      <c r="C365" s="12">
        <v>0</v>
      </c>
      <c r="D365" s="12">
        <v>0</v>
      </c>
      <c r="E365" s="51">
        <v>0</v>
      </c>
      <c r="F365" s="12" t="s">
        <v>106</v>
      </c>
      <c r="G365" s="51" t="s">
        <v>106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>
        <v>0</v>
      </c>
      <c r="AD365" s="51"/>
      <c r="AE365" s="51"/>
      <c r="AF365" s="51"/>
      <c r="AG365" s="51"/>
      <c r="AH365" s="51"/>
      <c r="AI365" s="51"/>
      <c r="AJ365" s="51"/>
      <c r="AK365" s="51">
        <v>0</v>
      </c>
      <c r="AL365" s="51">
        <v>0</v>
      </c>
      <c r="AM365" s="51">
        <v>0</v>
      </c>
      <c r="AN365" s="51">
        <v>0</v>
      </c>
      <c r="AO365" s="51">
        <v>0</v>
      </c>
      <c r="AP365" s="51">
        <v>0</v>
      </c>
      <c r="AQ365" s="51">
        <v>0</v>
      </c>
      <c r="AR365" s="51">
        <v>0</v>
      </c>
      <c r="AS365" s="51">
        <v>0</v>
      </c>
      <c r="AT365" s="51">
        <v>0</v>
      </c>
      <c r="AU365" s="12">
        <v>0</v>
      </c>
      <c r="AY365" s="1">
        <f t="shared" si="69"/>
        <v>0</v>
      </c>
      <c r="BA365" s="1">
        <f t="shared" si="71"/>
        <v>0</v>
      </c>
      <c r="BB365" s="1">
        <f t="shared" si="74"/>
        <v>0</v>
      </c>
      <c r="BC365" s="1">
        <f t="shared" si="74"/>
        <v>0</v>
      </c>
      <c r="BD365" s="12"/>
      <c r="BG365" t="str">
        <f t="shared" si="73"/>
        <v/>
      </c>
      <c r="BH365" t="str">
        <f t="shared" si="70"/>
        <v/>
      </c>
      <c r="BI365" s="12">
        <v>0</v>
      </c>
      <c r="BJ365" s="12" t="b">
        <v>0</v>
      </c>
      <c r="BK365" s="12">
        <v>0</v>
      </c>
      <c r="BL365" s="1">
        <f t="shared" si="72"/>
        <v>0</v>
      </c>
      <c r="BR365" t="str">
        <f t="shared" si="68"/>
        <v>R1LCOLCHESTER - THE BRAMBLES</v>
      </c>
      <c r="BS365" s="77" t="s">
        <v>1209</v>
      </c>
      <c r="BT365" s="77" t="s">
        <v>1210</v>
      </c>
      <c r="BU365" s="77" t="s">
        <v>1209</v>
      </c>
      <c r="BV365" s="77" t="s">
        <v>1210</v>
      </c>
      <c r="BW365" s="11" t="s">
        <v>1190</v>
      </c>
      <c r="BX365" s="11"/>
      <c r="BZ365" t="s">
        <v>1180</v>
      </c>
      <c r="CA365" s="13" t="s">
        <v>1211</v>
      </c>
    </row>
    <row r="366" spans="1:79" ht="15">
      <c r="A366" s="12" t="e">
        <v>#N/A</v>
      </c>
      <c r="B366" s="12" t="e">
        <v>#N/A</v>
      </c>
      <c r="C366" s="12">
        <v>0</v>
      </c>
      <c r="D366" s="12">
        <v>0</v>
      </c>
      <c r="E366" s="51">
        <v>0</v>
      </c>
      <c r="F366" s="12" t="s">
        <v>106</v>
      </c>
      <c r="G366" s="51" t="s">
        <v>106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>
        <v>0</v>
      </c>
      <c r="AD366" s="51"/>
      <c r="AE366" s="51"/>
      <c r="AF366" s="51"/>
      <c r="AG366" s="51"/>
      <c r="AH366" s="51"/>
      <c r="AI366" s="51"/>
      <c r="AJ366" s="51"/>
      <c r="AK366" s="51">
        <v>0</v>
      </c>
      <c r="AL366" s="51">
        <v>0</v>
      </c>
      <c r="AM366" s="51">
        <v>0</v>
      </c>
      <c r="AN366" s="51">
        <v>0</v>
      </c>
      <c r="AO366" s="51">
        <v>0</v>
      </c>
      <c r="AP366" s="51">
        <v>0</v>
      </c>
      <c r="AQ366" s="51">
        <v>0</v>
      </c>
      <c r="AR366" s="51">
        <v>0</v>
      </c>
      <c r="AS366" s="51">
        <v>0</v>
      </c>
      <c r="AT366" s="51">
        <v>0</v>
      </c>
      <c r="AU366" s="12">
        <v>0</v>
      </c>
      <c r="AY366" s="1">
        <f t="shared" si="69"/>
        <v>0</v>
      </c>
      <c r="BA366" s="1">
        <f t="shared" si="71"/>
        <v>0</v>
      </c>
      <c r="BB366" s="1">
        <f t="shared" si="74"/>
        <v>0</v>
      </c>
      <c r="BC366" s="1">
        <f t="shared" si="74"/>
        <v>0</v>
      </c>
      <c r="BD366" s="12"/>
      <c r="BG366" t="str">
        <f t="shared" si="73"/>
        <v/>
      </c>
      <c r="BH366" t="str">
        <f t="shared" si="70"/>
        <v/>
      </c>
      <c r="BI366" s="12">
        <v>0</v>
      </c>
      <c r="BJ366" s="12" t="b">
        <v>0</v>
      </c>
      <c r="BK366" s="12">
        <v>0</v>
      </c>
      <c r="BL366" s="1">
        <f t="shared" si="72"/>
        <v>0</v>
      </c>
      <c r="BR366" t="str">
        <f t="shared" si="68"/>
        <v>R1LCOLCHESTER - THE LAKES</v>
      </c>
      <c r="BS366" s="77" t="s">
        <v>1212</v>
      </c>
      <c r="BT366" s="77" t="s">
        <v>1213</v>
      </c>
      <c r="BU366" s="77" t="s">
        <v>1212</v>
      </c>
      <c r="BV366" s="77" t="s">
        <v>1213</v>
      </c>
      <c r="BW366" s="11" t="s">
        <v>1190</v>
      </c>
      <c r="BX366" s="11"/>
      <c r="BZ366" t="s">
        <v>1180</v>
      </c>
      <c r="CA366" s="13" t="s">
        <v>1214</v>
      </c>
    </row>
    <row r="367" spans="1:79" ht="15">
      <c r="A367" s="12" t="e">
        <v>#N/A</v>
      </c>
      <c r="B367" s="12" t="e">
        <v>#N/A</v>
      </c>
      <c r="C367" s="12">
        <v>0</v>
      </c>
      <c r="D367" s="12">
        <v>0</v>
      </c>
      <c r="E367" s="51">
        <v>0</v>
      </c>
      <c r="F367" s="12" t="s">
        <v>106</v>
      </c>
      <c r="G367" s="51" t="s">
        <v>106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>
        <v>0</v>
      </c>
      <c r="AD367" s="51"/>
      <c r="AE367" s="51"/>
      <c r="AF367" s="51"/>
      <c r="AG367" s="51"/>
      <c r="AH367" s="51"/>
      <c r="AI367" s="51"/>
      <c r="AJ367" s="51"/>
      <c r="AK367" s="51">
        <v>0</v>
      </c>
      <c r="AL367" s="51">
        <v>0</v>
      </c>
      <c r="AM367" s="51">
        <v>0</v>
      </c>
      <c r="AN367" s="51">
        <v>0</v>
      </c>
      <c r="AO367" s="51">
        <v>0</v>
      </c>
      <c r="AP367" s="51">
        <v>0</v>
      </c>
      <c r="AQ367" s="51">
        <v>0</v>
      </c>
      <c r="AR367" s="51">
        <v>0</v>
      </c>
      <c r="AS367" s="51">
        <v>0</v>
      </c>
      <c r="AT367" s="51">
        <v>0</v>
      </c>
      <c r="AU367" s="12">
        <v>0</v>
      </c>
      <c r="AY367" s="1">
        <f t="shared" si="69"/>
        <v>0</v>
      </c>
      <c r="BA367" s="1">
        <f t="shared" si="71"/>
        <v>0</v>
      </c>
      <c r="BB367" s="1">
        <f t="shared" si="74"/>
        <v>0</v>
      </c>
      <c r="BC367" s="1">
        <f t="shared" si="74"/>
        <v>0</v>
      </c>
      <c r="BD367" s="12"/>
      <c r="BG367" t="str">
        <f t="shared" si="73"/>
        <v/>
      </c>
      <c r="BH367" t="str">
        <f t="shared" si="70"/>
        <v/>
      </c>
      <c r="BI367" s="12">
        <v>0</v>
      </c>
      <c r="BJ367" s="12" t="b">
        <v>0</v>
      </c>
      <c r="BK367" s="12">
        <v>0</v>
      </c>
      <c r="BL367" s="1">
        <f t="shared" si="72"/>
        <v>0</v>
      </c>
      <c r="BR367" t="str">
        <f t="shared" si="68"/>
        <v>R1LCUMBERLEDGE CENTRE</v>
      </c>
      <c r="BS367" s="77" t="s">
        <v>1215</v>
      </c>
      <c r="BT367" s="77" t="s">
        <v>1216</v>
      </c>
      <c r="BU367" s="77" t="s">
        <v>1215</v>
      </c>
      <c r="BV367" s="77" t="s">
        <v>1216</v>
      </c>
      <c r="BW367" s="11" t="s">
        <v>1190</v>
      </c>
      <c r="BX367" s="11"/>
      <c r="BZ367" t="s">
        <v>1180</v>
      </c>
      <c r="CA367" s="13" t="s">
        <v>1217</v>
      </c>
    </row>
    <row r="368" spans="1:79" ht="15">
      <c r="A368" s="12" t="e">
        <v>#N/A</v>
      </c>
      <c r="B368" s="12" t="e">
        <v>#N/A</v>
      </c>
      <c r="C368" s="12">
        <v>0</v>
      </c>
      <c r="D368" s="12">
        <v>0</v>
      </c>
      <c r="E368" s="51">
        <v>0</v>
      </c>
      <c r="F368" s="12" t="s">
        <v>106</v>
      </c>
      <c r="G368" s="51" t="s">
        <v>106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0</v>
      </c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>
        <v>0</v>
      </c>
      <c r="AD368" s="51"/>
      <c r="AE368" s="51"/>
      <c r="AF368" s="51"/>
      <c r="AG368" s="51"/>
      <c r="AH368" s="51"/>
      <c r="AI368" s="51"/>
      <c r="AJ368" s="51"/>
      <c r="AK368" s="51">
        <v>0</v>
      </c>
      <c r="AL368" s="51">
        <v>0</v>
      </c>
      <c r="AM368" s="51">
        <v>0</v>
      </c>
      <c r="AN368" s="51">
        <v>0</v>
      </c>
      <c r="AO368" s="51">
        <v>0</v>
      </c>
      <c r="AP368" s="51">
        <v>0</v>
      </c>
      <c r="AQ368" s="51">
        <v>0</v>
      </c>
      <c r="AR368" s="51">
        <v>0</v>
      </c>
      <c r="AS368" s="51">
        <v>0</v>
      </c>
      <c r="AT368" s="51">
        <v>0</v>
      </c>
      <c r="AU368" s="12">
        <v>0</v>
      </c>
      <c r="AY368" s="1">
        <f t="shared" si="69"/>
        <v>0</v>
      </c>
      <c r="BA368" s="1">
        <f t="shared" si="71"/>
        <v>0</v>
      </c>
      <c r="BB368" s="1">
        <f t="shared" si="74"/>
        <v>0</v>
      </c>
      <c r="BC368" s="1">
        <f t="shared" si="74"/>
        <v>0</v>
      </c>
      <c r="BD368" s="12"/>
      <c r="BG368" t="str">
        <f t="shared" si="73"/>
        <v/>
      </c>
      <c r="BH368" t="str">
        <f t="shared" si="70"/>
        <v/>
      </c>
      <c r="BI368" s="12">
        <v>0</v>
      </c>
      <c r="BJ368" s="12" t="b">
        <v>0</v>
      </c>
      <c r="BK368" s="12">
        <v>0</v>
      </c>
      <c r="BL368" s="1">
        <f t="shared" si="72"/>
        <v>0</v>
      </c>
      <c r="BR368" t="str">
        <f t="shared" si="68"/>
        <v>R1LHARLOW - DERWENT CENTRE</v>
      </c>
      <c r="BS368" s="77" t="s">
        <v>1218</v>
      </c>
      <c r="BT368" s="77" t="s">
        <v>1219</v>
      </c>
      <c r="BU368" s="77" t="s">
        <v>1218</v>
      </c>
      <c r="BV368" s="77" t="s">
        <v>1219</v>
      </c>
      <c r="BW368" s="11" t="s">
        <v>1190</v>
      </c>
      <c r="BX368" s="11"/>
      <c r="BZ368" t="s">
        <v>1180</v>
      </c>
      <c r="CA368" s="13" t="s">
        <v>1220</v>
      </c>
    </row>
    <row r="369" spans="1:79" ht="15">
      <c r="A369" s="12" t="e">
        <v>#N/A</v>
      </c>
      <c r="B369" s="12" t="e">
        <v>#N/A</v>
      </c>
      <c r="C369" s="12">
        <v>0</v>
      </c>
      <c r="D369" s="12">
        <v>0</v>
      </c>
      <c r="E369" s="51">
        <v>0</v>
      </c>
      <c r="F369" s="12" t="s">
        <v>106</v>
      </c>
      <c r="G369" s="51" t="s">
        <v>106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>
        <v>0</v>
      </c>
      <c r="AD369" s="51"/>
      <c r="AE369" s="51"/>
      <c r="AF369" s="51"/>
      <c r="AG369" s="51"/>
      <c r="AH369" s="51"/>
      <c r="AI369" s="51"/>
      <c r="AJ369" s="51"/>
      <c r="AK369" s="51">
        <v>0</v>
      </c>
      <c r="AL369" s="51">
        <v>0</v>
      </c>
      <c r="AM369" s="51">
        <v>0</v>
      </c>
      <c r="AN369" s="51">
        <v>0</v>
      </c>
      <c r="AO369" s="51">
        <v>0</v>
      </c>
      <c r="AP369" s="51">
        <v>0</v>
      </c>
      <c r="AQ369" s="51">
        <v>0</v>
      </c>
      <c r="AR369" s="51">
        <v>0</v>
      </c>
      <c r="AS369" s="51">
        <v>0</v>
      </c>
      <c r="AT369" s="51">
        <v>0</v>
      </c>
      <c r="AU369" s="12">
        <v>0</v>
      </c>
      <c r="AY369" s="1">
        <f t="shared" si="69"/>
        <v>0</v>
      </c>
      <c r="BA369" s="1">
        <f t="shared" si="71"/>
        <v>0</v>
      </c>
      <c r="BB369" s="1">
        <f t="shared" si="74"/>
        <v>0</v>
      </c>
      <c r="BC369" s="1">
        <f t="shared" si="74"/>
        <v>0</v>
      </c>
      <c r="BD369" s="12"/>
      <c r="BG369" t="str">
        <f t="shared" si="73"/>
        <v/>
      </c>
      <c r="BH369" t="str">
        <f t="shared" si="70"/>
        <v/>
      </c>
      <c r="BI369" s="12">
        <v>0</v>
      </c>
      <c r="BJ369" s="12" t="b">
        <v>0</v>
      </c>
      <c r="BK369" s="12">
        <v>0</v>
      </c>
      <c r="BL369" s="1">
        <f t="shared" si="72"/>
        <v>0</v>
      </c>
      <c r="BR369" t="str">
        <f t="shared" si="68"/>
        <v>R1LHARLOW - SYDENHAM HOUSE</v>
      </c>
      <c r="BS369" s="77" t="s">
        <v>1221</v>
      </c>
      <c r="BT369" s="77" t="s">
        <v>1222</v>
      </c>
      <c r="BU369" s="77" t="s">
        <v>1221</v>
      </c>
      <c r="BV369" s="77" t="s">
        <v>1222</v>
      </c>
      <c r="BW369" s="11" t="s">
        <v>1190</v>
      </c>
      <c r="BX369" s="11"/>
      <c r="BZ369" t="s">
        <v>1180</v>
      </c>
      <c r="CA369" s="13" t="s">
        <v>1223</v>
      </c>
    </row>
    <row r="370" spans="1:79" ht="15">
      <c r="A370" s="12" t="e">
        <v>#N/A</v>
      </c>
      <c r="B370" s="12" t="e">
        <v>#N/A</v>
      </c>
      <c r="C370" s="12">
        <v>0</v>
      </c>
      <c r="D370" s="12">
        <v>0</v>
      </c>
      <c r="E370" s="51">
        <v>0</v>
      </c>
      <c r="F370" s="12" t="s">
        <v>106</v>
      </c>
      <c r="G370" s="51" t="s">
        <v>106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>
        <v>0</v>
      </c>
      <c r="AD370" s="51"/>
      <c r="AE370" s="51"/>
      <c r="AF370" s="51"/>
      <c r="AG370" s="51"/>
      <c r="AH370" s="51"/>
      <c r="AI370" s="51"/>
      <c r="AJ370" s="51"/>
      <c r="AK370" s="51">
        <v>0</v>
      </c>
      <c r="AL370" s="51">
        <v>0</v>
      </c>
      <c r="AM370" s="51">
        <v>0</v>
      </c>
      <c r="AN370" s="51">
        <v>0</v>
      </c>
      <c r="AO370" s="51">
        <v>0</v>
      </c>
      <c r="AP370" s="51">
        <v>0</v>
      </c>
      <c r="AQ370" s="51">
        <v>0</v>
      </c>
      <c r="AR370" s="51">
        <v>0</v>
      </c>
      <c r="AS370" s="51">
        <v>0</v>
      </c>
      <c r="AT370" s="51">
        <v>0</v>
      </c>
      <c r="AU370" s="12">
        <v>0</v>
      </c>
      <c r="AY370" s="1">
        <f t="shared" si="69"/>
        <v>0</v>
      </c>
      <c r="BA370" s="1">
        <f t="shared" si="71"/>
        <v>0</v>
      </c>
      <c r="BB370" s="1">
        <f t="shared" si="74"/>
        <v>0</v>
      </c>
      <c r="BC370" s="1">
        <f t="shared" si="74"/>
        <v>0</v>
      </c>
      <c r="BD370" s="12"/>
      <c r="BG370" t="str">
        <f t="shared" si="73"/>
        <v/>
      </c>
      <c r="BH370" t="str">
        <f t="shared" si="70"/>
        <v/>
      </c>
      <c r="BI370" s="12">
        <v>0</v>
      </c>
      <c r="BJ370" s="12" t="b">
        <v>0</v>
      </c>
      <c r="BK370" s="12">
        <v>0</v>
      </c>
      <c r="BL370" s="1">
        <f t="shared" si="72"/>
        <v>0</v>
      </c>
      <c r="BR370" t="str">
        <f t="shared" si="68"/>
        <v>R1LHEATH CLOSE</v>
      </c>
      <c r="BS370" s="77" t="s">
        <v>1224</v>
      </c>
      <c r="BT370" s="77" t="s">
        <v>1225</v>
      </c>
      <c r="BU370" s="77" t="s">
        <v>1224</v>
      </c>
      <c r="BV370" s="77" t="s">
        <v>1225</v>
      </c>
      <c r="BW370" s="11" t="s">
        <v>1190</v>
      </c>
      <c r="BX370" s="11"/>
      <c r="BZ370" t="s">
        <v>1180</v>
      </c>
      <c r="CA370" s="13" t="s">
        <v>1226</v>
      </c>
    </row>
    <row r="371" spans="1:79" ht="15">
      <c r="A371" s="12" t="e">
        <v>#N/A</v>
      </c>
      <c r="B371" s="12" t="e">
        <v>#N/A</v>
      </c>
      <c r="C371" s="12">
        <v>0</v>
      </c>
      <c r="D371" s="12">
        <v>0</v>
      </c>
      <c r="E371" s="51">
        <v>0</v>
      </c>
      <c r="F371" s="12" t="s">
        <v>106</v>
      </c>
      <c r="G371" s="51" t="s">
        <v>106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0</v>
      </c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>
        <v>0</v>
      </c>
      <c r="AD371" s="51"/>
      <c r="AE371" s="51"/>
      <c r="AF371" s="51"/>
      <c r="AG371" s="51"/>
      <c r="AH371" s="51"/>
      <c r="AI371" s="51"/>
      <c r="AJ371" s="51"/>
      <c r="AK371" s="51">
        <v>0</v>
      </c>
      <c r="AL371" s="51">
        <v>0</v>
      </c>
      <c r="AM371" s="51">
        <v>0</v>
      </c>
      <c r="AN371" s="51">
        <v>0</v>
      </c>
      <c r="AO371" s="51">
        <v>0</v>
      </c>
      <c r="AP371" s="51">
        <v>0</v>
      </c>
      <c r="AQ371" s="51">
        <v>0</v>
      </c>
      <c r="AR371" s="51">
        <v>0</v>
      </c>
      <c r="AS371" s="51">
        <v>0</v>
      </c>
      <c r="AT371" s="51">
        <v>0</v>
      </c>
      <c r="AU371" s="12">
        <v>0</v>
      </c>
      <c r="AY371" s="1">
        <f t="shared" si="69"/>
        <v>0</v>
      </c>
      <c r="BA371" s="1">
        <f t="shared" si="71"/>
        <v>0</v>
      </c>
      <c r="BB371" s="1">
        <f t="shared" si="74"/>
        <v>0</v>
      </c>
      <c r="BC371" s="1">
        <f t="shared" si="74"/>
        <v>0</v>
      </c>
      <c r="BD371" s="12"/>
      <c r="BG371" t="str">
        <f t="shared" si="73"/>
        <v/>
      </c>
      <c r="BH371" t="str">
        <f t="shared" si="70"/>
        <v/>
      </c>
      <c r="BI371" s="12">
        <v>0</v>
      </c>
      <c r="BJ371" s="12" t="b">
        <v>0</v>
      </c>
      <c r="BK371" s="12">
        <v>0</v>
      </c>
      <c r="BL371" s="1">
        <f t="shared" si="72"/>
        <v>0</v>
      </c>
      <c r="BR371" t="str">
        <f t="shared" si="68"/>
        <v>R1LMENTAL HEALTH UNIT (BASILDON)</v>
      </c>
      <c r="BS371" s="77" t="s">
        <v>1227</v>
      </c>
      <c r="BT371" s="77" t="s">
        <v>1228</v>
      </c>
      <c r="BU371" s="77" t="s">
        <v>1227</v>
      </c>
      <c r="BV371" s="77" t="s">
        <v>1228</v>
      </c>
      <c r="BW371" s="11" t="s">
        <v>1190</v>
      </c>
      <c r="BX371" s="11"/>
      <c r="BZ371" t="s">
        <v>1180</v>
      </c>
      <c r="CA371" s="13" t="s">
        <v>1229</v>
      </c>
    </row>
    <row r="372" spans="1:79" ht="15">
      <c r="A372" s="12" t="e">
        <v>#N/A</v>
      </c>
      <c r="B372" s="12" t="e">
        <v>#N/A</v>
      </c>
      <c r="C372" s="12">
        <v>0</v>
      </c>
      <c r="D372" s="12">
        <v>0</v>
      </c>
      <c r="E372" s="51">
        <v>0</v>
      </c>
      <c r="F372" s="12" t="s">
        <v>106</v>
      </c>
      <c r="G372" s="51" t="s">
        <v>106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>
        <v>0</v>
      </c>
      <c r="AD372" s="51"/>
      <c r="AE372" s="51"/>
      <c r="AF372" s="51"/>
      <c r="AG372" s="51"/>
      <c r="AH372" s="51"/>
      <c r="AI372" s="51"/>
      <c r="AJ372" s="51"/>
      <c r="AK372" s="51">
        <v>0</v>
      </c>
      <c r="AL372" s="51">
        <v>0</v>
      </c>
      <c r="AM372" s="51">
        <v>0</v>
      </c>
      <c r="AN372" s="51">
        <v>0</v>
      </c>
      <c r="AO372" s="51">
        <v>0</v>
      </c>
      <c r="AP372" s="51">
        <v>0</v>
      </c>
      <c r="AQ372" s="51">
        <v>0</v>
      </c>
      <c r="AR372" s="51">
        <v>0</v>
      </c>
      <c r="AS372" s="51">
        <v>0</v>
      </c>
      <c r="AT372" s="51">
        <v>0</v>
      </c>
      <c r="AU372" s="12">
        <v>0</v>
      </c>
      <c r="AY372" s="1">
        <f t="shared" si="69"/>
        <v>0</v>
      </c>
      <c r="BA372" s="1">
        <f t="shared" si="71"/>
        <v>0</v>
      </c>
      <c r="BB372" s="1">
        <f t="shared" si="74"/>
        <v>0</v>
      </c>
      <c r="BC372" s="1">
        <f t="shared" si="74"/>
        <v>0</v>
      </c>
      <c r="BD372" s="12"/>
      <c r="BG372" t="str">
        <f t="shared" si="73"/>
        <v/>
      </c>
      <c r="BH372" t="str">
        <f t="shared" si="70"/>
        <v/>
      </c>
      <c r="BI372" s="12">
        <v>0</v>
      </c>
      <c r="BJ372" s="12" t="b">
        <v>0</v>
      </c>
      <c r="BK372" s="12">
        <v>0</v>
      </c>
      <c r="BL372" s="1">
        <f t="shared" si="72"/>
        <v>0</v>
      </c>
      <c r="BR372" t="str">
        <f t="shared" si="68"/>
        <v>R1LMOUNTNESSING COURT</v>
      </c>
      <c r="BS372" s="77" t="s">
        <v>1230</v>
      </c>
      <c r="BT372" s="77" t="s">
        <v>1231</v>
      </c>
      <c r="BU372" s="77" t="s">
        <v>1230</v>
      </c>
      <c r="BV372" s="77" t="s">
        <v>1231</v>
      </c>
      <c r="BW372" s="11" t="s">
        <v>1190</v>
      </c>
      <c r="BX372" s="11"/>
      <c r="BZ372" t="s">
        <v>1180</v>
      </c>
      <c r="CA372" s="13" t="s">
        <v>1232</v>
      </c>
    </row>
    <row r="373" spans="1:79" ht="15">
      <c r="A373" s="12" t="e">
        <v>#N/A</v>
      </c>
      <c r="B373" s="12" t="e">
        <v>#N/A</v>
      </c>
      <c r="C373" s="12">
        <v>0</v>
      </c>
      <c r="D373" s="12">
        <v>0</v>
      </c>
      <c r="E373" s="51">
        <v>0</v>
      </c>
      <c r="F373" s="12" t="s">
        <v>106</v>
      </c>
      <c r="G373" s="51" t="s">
        <v>106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>
        <v>0</v>
      </c>
      <c r="AD373" s="51"/>
      <c r="AE373" s="51"/>
      <c r="AF373" s="51"/>
      <c r="AG373" s="51"/>
      <c r="AH373" s="51"/>
      <c r="AI373" s="51"/>
      <c r="AJ373" s="51"/>
      <c r="AK373" s="51">
        <v>0</v>
      </c>
      <c r="AL373" s="51">
        <v>0</v>
      </c>
      <c r="AM373" s="51">
        <v>0</v>
      </c>
      <c r="AN373" s="51">
        <v>0</v>
      </c>
      <c r="AO373" s="51">
        <v>0</v>
      </c>
      <c r="AP373" s="51">
        <v>0</v>
      </c>
      <c r="AQ373" s="51">
        <v>0</v>
      </c>
      <c r="AR373" s="51">
        <v>0</v>
      </c>
      <c r="AS373" s="51">
        <v>0</v>
      </c>
      <c r="AT373" s="51">
        <v>0</v>
      </c>
      <c r="AU373" s="12">
        <v>0</v>
      </c>
      <c r="AY373" s="1">
        <f t="shared" si="69"/>
        <v>0</v>
      </c>
      <c r="BA373" s="1">
        <f t="shared" si="71"/>
        <v>0</v>
      </c>
      <c r="BB373" s="1">
        <f t="shared" si="74"/>
        <v>0</v>
      </c>
      <c r="BC373" s="1">
        <f t="shared" si="74"/>
        <v>0</v>
      </c>
      <c r="BD373" s="12"/>
      <c r="BG373" t="str">
        <f t="shared" si="73"/>
        <v/>
      </c>
      <c r="BH373" t="str">
        <f t="shared" si="70"/>
        <v/>
      </c>
      <c r="BI373" s="12">
        <v>0</v>
      </c>
      <c r="BJ373" s="12" t="b">
        <v>0</v>
      </c>
      <c r="BK373" s="12">
        <v>0</v>
      </c>
      <c r="BL373" s="1">
        <f t="shared" si="72"/>
        <v>0</v>
      </c>
      <c r="BR373" t="str">
        <f t="shared" si="68"/>
        <v>R1LNEW ST AUBYN CENTRE</v>
      </c>
      <c r="BS373" s="77" t="s">
        <v>1233</v>
      </c>
      <c r="BT373" s="77" t="s">
        <v>1234</v>
      </c>
      <c r="BU373" s="77" t="s">
        <v>1235</v>
      </c>
      <c r="BV373" s="77" t="s">
        <v>1234</v>
      </c>
      <c r="BW373" s="11" t="s">
        <v>1190</v>
      </c>
      <c r="BX373" s="11"/>
      <c r="BZ373" t="s">
        <v>1236</v>
      </c>
      <c r="CA373" s="13" t="s">
        <v>1237</v>
      </c>
    </row>
    <row r="374" spans="1:79" ht="15">
      <c r="A374" s="12" t="e">
        <v>#N/A</v>
      </c>
      <c r="B374" s="12" t="e">
        <v>#N/A</v>
      </c>
      <c r="C374" s="12">
        <v>0</v>
      </c>
      <c r="D374" s="12">
        <v>0</v>
      </c>
      <c r="E374" s="51">
        <v>0</v>
      </c>
      <c r="F374" s="12" t="s">
        <v>106</v>
      </c>
      <c r="G374" s="51" t="s">
        <v>106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>
        <v>0</v>
      </c>
      <c r="AD374" s="51"/>
      <c r="AE374" s="51"/>
      <c r="AF374" s="51"/>
      <c r="AG374" s="51"/>
      <c r="AH374" s="51"/>
      <c r="AI374" s="51"/>
      <c r="AJ374" s="51"/>
      <c r="AK374" s="51">
        <v>0</v>
      </c>
      <c r="AL374" s="51">
        <v>0</v>
      </c>
      <c r="AM374" s="51">
        <v>0</v>
      </c>
      <c r="AN374" s="51">
        <v>0</v>
      </c>
      <c r="AO374" s="51">
        <v>0</v>
      </c>
      <c r="AP374" s="51">
        <v>0</v>
      </c>
      <c r="AQ374" s="51">
        <v>0</v>
      </c>
      <c r="AR374" s="51">
        <v>0</v>
      </c>
      <c r="AS374" s="51">
        <v>0</v>
      </c>
      <c r="AT374" s="51">
        <v>0</v>
      </c>
      <c r="AU374" s="12">
        <v>0</v>
      </c>
      <c r="AY374" s="1">
        <f t="shared" si="69"/>
        <v>0</v>
      </c>
      <c r="BA374" s="1">
        <f t="shared" si="71"/>
        <v>0</v>
      </c>
      <c r="BB374" s="1">
        <f t="shared" si="74"/>
        <v>0</v>
      </c>
      <c r="BC374" s="1">
        <f t="shared" si="74"/>
        <v>0</v>
      </c>
      <c r="BD374" s="12"/>
      <c r="BG374" t="str">
        <f t="shared" si="73"/>
        <v/>
      </c>
      <c r="BH374" t="str">
        <f t="shared" si="70"/>
        <v/>
      </c>
      <c r="BI374" s="12">
        <v>0</v>
      </c>
      <c r="BJ374" s="12" t="b">
        <v>0</v>
      </c>
      <c r="BK374" s="12">
        <v>0</v>
      </c>
      <c r="BL374" s="1">
        <f t="shared" si="72"/>
        <v>0</v>
      </c>
      <c r="BR374" t="str">
        <f t="shared" si="68"/>
        <v>R1LROBIN PINTO UNIT</v>
      </c>
      <c r="BS374" s="77" t="s">
        <v>1238</v>
      </c>
      <c r="BT374" s="77" t="s">
        <v>1239</v>
      </c>
      <c r="BU374" s="77" t="s">
        <v>1238</v>
      </c>
      <c r="BV374" s="77" t="s">
        <v>1239</v>
      </c>
      <c r="BW374" s="11" t="s">
        <v>1190</v>
      </c>
      <c r="BX374" s="11"/>
      <c r="BZ374" t="s">
        <v>1236</v>
      </c>
      <c r="CA374" s="13" t="s">
        <v>1240</v>
      </c>
    </row>
    <row r="375" spans="1:79" ht="15">
      <c r="A375" s="12" t="e">
        <v>#N/A</v>
      </c>
      <c r="B375" s="12" t="e">
        <v>#N/A</v>
      </c>
      <c r="C375" s="12">
        <v>0</v>
      </c>
      <c r="D375" s="12">
        <v>0</v>
      </c>
      <c r="E375" s="51">
        <v>0</v>
      </c>
      <c r="F375" s="12" t="s">
        <v>106</v>
      </c>
      <c r="G375" s="51" t="s">
        <v>106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>
        <v>0</v>
      </c>
      <c r="AD375" s="51"/>
      <c r="AE375" s="51"/>
      <c r="AF375" s="51"/>
      <c r="AG375" s="51"/>
      <c r="AH375" s="51"/>
      <c r="AI375" s="51"/>
      <c r="AJ375" s="51"/>
      <c r="AK375" s="51">
        <v>0</v>
      </c>
      <c r="AL375" s="51">
        <v>0</v>
      </c>
      <c r="AM375" s="51">
        <v>0</v>
      </c>
      <c r="AN375" s="51">
        <v>0</v>
      </c>
      <c r="AO375" s="51">
        <v>0</v>
      </c>
      <c r="AP375" s="51">
        <v>0</v>
      </c>
      <c r="AQ375" s="51">
        <v>0</v>
      </c>
      <c r="AR375" s="51">
        <v>0</v>
      </c>
      <c r="AS375" s="51">
        <v>0</v>
      </c>
      <c r="AT375" s="51">
        <v>0</v>
      </c>
      <c r="AU375" s="12">
        <v>0</v>
      </c>
      <c r="AY375" s="1">
        <f t="shared" si="69"/>
        <v>0</v>
      </c>
      <c r="BA375" s="1">
        <f t="shared" si="71"/>
        <v>0</v>
      </c>
      <c r="BB375" s="1">
        <f t="shared" si="74"/>
        <v>0</v>
      </c>
      <c r="BC375" s="1">
        <f t="shared" si="74"/>
        <v>0</v>
      </c>
      <c r="BD375" s="12"/>
      <c r="BG375" t="str">
        <f t="shared" si="73"/>
        <v/>
      </c>
      <c r="BH375" t="str">
        <f t="shared" si="70"/>
        <v/>
      </c>
      <c r="BI375" s="12">
        <v>0</v>
      </c>
      <c r="BJ375" s="12" t="b">
        <v>0</v>
      </c>
      <c r="BK375" s="12">
        <v>0</v>
      </c>
      <c r="BL375" s="1">
        <f t="shared" si="72"/>
        <v>0</v>
      </c>
      <c r="BR375" t="str">
        <f t="shared" si="68"/>
        <v>R1LROCHFORD COMMUNITY HOSPITAL</v>
      </c>
      <c r="BS375" s="77" t="s">
        <v>1241</v>
      </c>
      <c r="BT375" s="77" t="s">
        <v>1242</v>
      </c>
      <c r="BU375" s="77" t="s">
        <v>1241</v>
      </c>
      <c r="BV375" s="77" t="s">
        <v>1242</v>
      </c>
      <c r="BW375" s="11" t="s">
        <v>1190</v>
      </c>
      <c r="BX375" s="11"/>
      <c r="BZ375" t="s">
        <v>1236</v>
      </c>
      <c r="CA375" s="13" t="s">
        <v>1243</v>
      </c>
    </row>
    <row r="376" spans="1:79" ht="15">
      <c r="A376" s="12" t="e">
        <v>#N/A</v>
      </c>
      <c r="B376" s="12" t="e">
        <v>#N/A</v>
      </c>
      <c r="C376" s="12">
        <v>0</v>
      </c>
      <c r="D376" s="12">
        <v>0</v>
      </c>
      <c r="E376" s="51">
        <v>0</v>
      </c>
      <c r="F376" s="12" t="s">
        <v>106</v>
      </c>
      <c r="G376" s="51" t="s">
        <v>106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>
        <v>0</v>
      </c>
      <c r="AD376" s="51"/>
      <c r="AE376" s="51"/>
      <c r="AF376" s="51"/>
      <c r="AG376" s="51"/>
      <c r="AH376" s="51"/>
      <c r="AI376" s="51"/>
      <c r="AJ376" s="51"/>
      <c r="AK376" s="51">
        <v>0</v>
      </c>
      <c r="AL376" s="51">
        <v>0</v>
      </c>
      <c r="AM376" s="51">
        <v>0</v>
      </c>
      <c r="AN376" s="51">
        <v>0</v>
      </c>
      <c r="AO376" s="51">
        <v>0</v>
      </c>
      <c r="AP376" s="51">
        <v>0</v>
      </c>
      <c r="AQ376" s="51">
        <v>0</v>
      </c>
      <c r="AR376" s="51">
        <v>0</v>
      </c>
      <c r="AS376" s="51">
        <v>0</v>
      </c>
      <c r="AT376" s="51">
        <v>0</v>
      </c>
      <c r="AU376" s="12">
        <v>0</v>
      </c>
      <c r="AY376" s="1">
        <f t="shared" si="69"/>
        <v>0</v>
      </c>
      <c r="BA376" s="1">
        <f t="shared" si="71"/>
        <v>0</v>
      </c>
      <c r="BB376" s="1">
        <f t="shared" si="74"/>
        <v>0</v>
      </c>
      <c r="BC376" s="1">
        <f t="shared" si="74"/>
        <v>0</v>
      </c>
      <c r="BD376" s="12"/>
      <c r="BG376" t="str">
        <f t="shared" si="73"/>
        <v/>
      </c>
      <c r="BH376" t="str">
        <f t="shared" si="70"/>
        <v/>
      </c>
      <c r="BI376" s="12">
        <v>0</v>
      </c>
      <c r="BJ376" s="12" t="b">
        <v>0</v>
      </c>
      <c r="BK376" s="12">
        <v>0</v>
      </c>
      <c r="BL376" s="1">
        <f t="shared" si="72"/>
        <v>0</v>
      </c>
      <c r="BR376" t="str">
        <f t="shared" si="68"/>
        <v>R1LSAFFRON WALDEN COMMUNITY HOSPITAL</v>
      </c>
      <c r="BS376" s="77" t="s">
        <v>1244</v>
      </c>
      <c r="BT376" s="77" t="s">
        <v>1245</v>
      </c>
      <c r="BU376" s="77" t="s">
        <v>1244</v>
      </c>
      <c r="BV376" s="77" t="s">
        <v>1245</v>
      </c>
      <c r="BW376" s="11" t="s">
        <v>1190</v>
      </c>
      <c r="BX376" s="11"/>
      <c r="BZ376" t="s">
        <v>1236</v>
      </c>
      <c r="CA376" s="13" t="s">
        <v>1246</v>
      </c>
    </row>
    <row r="377" spans="1:79" ht="15">
      <c r="A377" s="12" t="e">
        <v>#N/A</v>
      </c>
      <c r="B377" s="12" t="e">
        <v>#N/A</v>
      </c>
      <c r="C377" s="12">
        <v>0</v>
      </c>
      <c r="D377" s="12">
        <v>0</v>
      </c>
      <c r="E377" s="51">
        <v>0</v>
      </c>
      <c r="F377" s="12" t="s">
        <v>106</v>
      </c>
      <c r="G377" s="51" t="s">
        <v>106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0</v>
      </c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>
        <v>0</v>
      </c>
      <c r="AD377" s="51"/>
      <c r="AE377" s="51"/>
      <c r="AF377" s="51"/>
      <c r="AG377" s="51"/>
      <c r="AH377" s="51"/>
      <c r="AI377" s="51"/>
      <c r="AJ377" s="51"/>
      <c r="AK377" s="51">
        <v>0</v>
      </c>
      <c r="AL377" s="51">
        <v>0</v>
      </c>
      <c r="AM377" s="51">
        <v>0</v>
      </c>
      <c r="AN377" s="51">
        <v>0</v>
      </c>
      <c r="AO377" s="51">
        <v>0</v>
      </c>
      <c r="AP377" s="51">
        <v>0</v>
      </c>
      <c r="AQ377" s="51">
        <v>0</v>
      </c>
      <c r="AR377" s="51">
        <v>0</v>
      </c>
      <c r="AS377" s="51">
        <v>0</v>
      </c>
      <c r="AT377" s="51">
        <v>0</v>
      </c>
      <c r="AU377" s="12">
        <v>0</v>
      </c>
      <c r="AY377" s="1">
        <f t="shared" si="69"/>
        <v>0</v>
      </c>
      <c r="BA377" s="1">
        <f t="shared" si="71"/>
        <v>0</v>
      </c>
      <c r="BB377" s="1">
        <f t="shared" si="74"/>
        <v>0</v>
      </c>
      <c r="BC377" s="1">
        <f t="shared" si="74"/>
        <v>0</v>
      </c>
      <c r="BD377" s="12"/>
      <c r="BG377" t="str">
        <f t="shared" si="73"/>
        <v/>
      </c>
      <c r="BH377" t="str">
        <f t="shared" si="70"/>
        <v/>
      </c>
      <c r="BI377" s="12">
        <v>0</v>
      </c>
      <c r="BJ377" s="12" t="b">
        <v>0</v>
      </c>
      <c r="BK377" s="12">
        <v>0</v>
      </c>
      <c r="BL377" s="1">
        <f t="shared" si="72"/>
        <v>0</v>
      </c>
      <c r="BR377" t="str">
        <f t="shared" si="68"/>
        <v>R1LST MARGARET'S HOSPITAL</v>
      </c>
      <c r="BS377" s="77" t="s">
        <v>1247</v>
      </c>
      <c r="BT377" s="77" t="s">
        <v>1248</v>
      </c>
      <c r="BU377" s="77" t="s">
        <v>1247</v>
      </c>
      <c r="BV377" s="77" t="s">
        <v>1248</v>
      </c>
      <c r="BW377" s="11" t="s">
        <v>1190</v>
      </c>
      <c r="BX377" s="11"/>
      <c r="BZ377" t="s">
        <v>1236</v>
      </c>
      <c r="CA377" s="13" t="s">
        <v>1249</v>
      </c>
    </row>
    <row r="378" spans="1:79" ht="15">
      <c r="A378" s="12" t="e">
        <v>#N/A</v>
      </c>
      <c r="B378" s="12" t="e">
        <v>#N/A</v>
      </c>
      <c r="C378" s="12">
        <v>0</v>
      </c>
      <c r="D378" s="12">
        <v>0</v>
      </c>
      <c r="E378" s="51">
        <v>0</v>
      </c>
      <c r="F378" s="12" t="s">
        <v>106</v>
      </c>
      <c r="G378" s="51" t="s">
        <v>106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>
        <v>0</v>
      </c>
      <c r="AD378" s="51"/>
      <c r="AE378" s="51"/>
      <c r="AF378" s="51"/>
      <c r="AG378" s="51"/>
      <c r="AH378" s="51"/>
      <c r="AI378" s="51"/>
      <c r="AJ378" s="51"/>
      <c r="AK378" s="51">
        <v>0</v>
      </c>
      <c r="AL378" s="51">
        <v>0</v>
      </c>
      <c r="AM378" s="51">
        <v>0</v>
      </c>
      <c r="AN378" s="51">
        <v>0</v>
      </c>
      <c r="AO378" s="51">
        <v>0</v>
      </c>
      <c r="AP378" s="51">
        <v>0</v>
      </c>
      <c r="AQ378" s="51">
        <v>0</v>
      </c>
      <c r="AR378" s="51">
        <v>0</v>
      </c>
      <c r="AS378" s="51">
        <v>0</v>
      </c>
      <c r="AT378" s="51">
        <v>0</v>
      </c>
      <c r="AU378" s="12">
        <v>0</v>
      </c>
      <c r="AY378" s="1">
        <f t="shared" si="69"/>
        <v>0</v>
      </c>
      <c r="BA378" s="1">
        <f t="shared" si="71"/>
        <v>0</v>
      </c>
      <c r="BB378" s="1">
        <f t="shared" si="74"/>
        <v>0</v>
      </c>
      <c r="BC378" s="1">
        <f t="shared" si="74"/>
        <v>0</v>
      </c>
      <c r="BD378" s="12"/>
      <c r="BG378" t="str">
        <f t="shared" si="73"/>
        <v/>
      </c>
      <c r="BH378" t="str">
        <f t="shared" si="70"/>
        <v/>
      </c>
      <c r="BI378" s="12">
        <v>0</v>
      </c>
      <c r="BJ378" s="12" t="b">
        <v>0</v>
      </c>
      <c r="BK378" s="12">
        <v>0</v>
      </c>
      <c r="BL378" s="1">
        <f t="shared" si="72"/>
        <v>0</v>
      </c>
      <c r="BR378" t="str">
        <f t="shared" si="68"/>
        <v>R1LTHE CRYSTAL CENTRE</v>
      </c>
      <c r="BS378" s="77" t="s">
        <v>1250</v>
      </c>
      <c r="BT378" s="77" t="s">
        <v>1251</v>
      </c>
      <c r="BU378" s="77" t="s">
        <v>1250</v>
      </c>
      <c r="BV378" s="77" t="s">
        <v>1251</v>
      </c>
      <c r="BW378" s="11" t="s">
        <v>1190</v>
      </c>
      <c r="BX378" s="11"/>
      <c r="BZ378" t="s">
        <v>1236</v>
      </c>
      <c r="CA378" s="13" t="s">
        <v>1252</v>
      </c>
    </row>
    <row r="379" spans="1:79" ht="15">
      <c r="A379" s="12" t="e">
        <v>#N/A</v>
      </c>
      <c r="B379" s="12" t="e">
        <v>#N/A</v>
      </c>
      <c r="C379" s="12">
        <v>0</v>
      </c>
      <c r="D379" s="12">
        <v>0</v>
      </c>
      <c r="E379" s="51">
        <v>0</v>
      </c>
      <c r="F379" s="12" t="s">
        <v>106</v>
      </c>
      <c r="G379" s="51" t="s">
        <v>106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>
        <v>0</v>
      </c>
      <c r="AD379" s="51"/>
      <c r="AE379" s="51"/>
      <c r="AF379" s="51"/>
      <c r="AG379" s="51"/>
      <c r="AH379" s="51"/>
      <c r="AI379" s="51"/>
      <c r="AJ379" s="51"/>
      <c r="AK379" s="51">
        <v>0</v>
      </c>
      <c r="AL379" s="51">
        <v>0</v>
      </c>
      <c r="AM379" s="51">
        <v>0</v>
      </c>
      <c r="AN379" s="51">
        <v>0</v>
      </c>
      <c r="AO379" s="51">
        <v>0</v>
      </c>
      <c r="AP379" s="51">
        <v>0</v>
      </c>
      <c r="AQ379" s="51">
        <v>0</v>
      </c>
      <c r="AR379" s="51">
        <v>0</v>
      </c>
      <c r="AS379" s="51">
        <v>0</v>
      </c>
      <c r="AT379" s="51">
        <v>0</v>
      </c>
      <c r="AU379" s="12">
        <v>0</v>
      </c>
      <c r="AY379" s="1">
        <f t="shared" si="69"/>
        <v>0</v>
      </c>
      <c r="BA379" s="1">
        <f t="shared" si="71"/>
        <v>0</v>
      </c>
      <c r="BB379" s="1">
        <f t="shared" si="74"/>
        <v>0</v>
      </c>
      <c r="BC379" s="1">
        <f t="shared" si="74"/>
        <v>0</v>
      </c>
      <c r="BD379" s="12"/>
      <c r="BG379" t="str">
        <f t="shared" si="73"/>
        <v/>
      </c>
      <c r="BH379" t="str">
        <f t="shared" si="70"/>
        <v/>
      </c>
      <c r="BI379" s="12">
        <v>0</v>
      </c>
      <c r="BJ379" s="12" t="b">
        <v>0</v>
      </c>
      <c r="BK379" s="12">
        <v>0</v>
      </c>
      <c r="BL379" s="1">
        <f t="shared" si="72"/>
        <v>0</v>
      </c>
      <c r="BR379" t="str">
        <f t="shared" si="68"/>
        <v>R1LTHURROCK COMMUNITY HOSPITAL</v>
      </c>
      <c r="BS379" s="77" t="s">
        <v>1253</v>
      </c>
      <c r="BT379" s="77" t="s">
        <v>1254</v>
      </c>
      <c r="BU379" s="77" t="s">
        <v>1253</v>
      </c>
      <c r="BV379" s="77" t="s">
        <v>1254</v>
      </c>
      <c r="BW379" s="11" t="s">
        <v>1190</v>
      </c>
      <c r="BX379" s="11"/>
      <c r="BZ379" t="s">
        <v>1236</v>
      </c>
      <c r="CA379" s="13" t="s">
        <v>1255</v>
      </c>
    </row>
    <row r="380" spans="1:79" ht="15">
      <c r="A380" s="12" t="e">
        <v>#N/A</v>
      </c>
      <c r="B380" s="12" t="e">
        <v>#N/A</v>
      </c>
      <c r="C380" s="12">
        <v>0</v>
      </c>
      <c r="D380" s="12">
        <v>0</v>
      </c>
      <c r="E380" s="51">
        <v>0</v>
      </c>
      <c r="F380" s="12" t="s">
        <v>106</v>
      </c>
      <c r="G380" s="51" t="s">
        <v>106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0</v>
      </c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>
        <v>0</v>
      </c>
      <c r="AD380" s="51"/>
      <c r="AE380" s="51"/>
      <c r="AF380" s="51"/>
      <c r="AG380" s="51"/>
      <c r="AH380" s="51"/>
      <c r="AI380" s="51"/>
      <c r="AJ380" s="51"/>
      <c r="AK380" s="51">
        <v>0</v>
      </c>
      <c r="AL380" s="51">
        <v>0</v>
      </c>
      <c r="AM380" s="51">
        <v>0</v>
      </c>
      <c r="AN380" s="51">
        <v>0</v>
      </c>
      <c r="AO380" s="51">
        <v>0</v>
      </c>
      <c r="AP380" s="51">
        <v>0</v>
      </c>
      <c r="AQ380" s="51">
        <v>0</v>
      </c>
      <c r="AR380" s="51">
        <v>0</v>
      </c>
      <c r="AS380" s="51">
        <v>0</v>
      </c>
      <c r="AT380" s="51">
        <v>0</v>
      </c>
      <c r="AU380" s="12">
        <v>0</v>
      </c>
      <c r="AY380" s="1">
        <f t="shared" si="69"/>
        <v>0</v>
      </c>
      <c r="BA380" s="1">
        <f t="shared" si="71"/>
        <v>0</v>
      </c>
      <c r="BB380" s="1">
        <f t="shared" si="74"/>
        <v>0</v>
      </c>
      <c r="BC380" s="1">
        <f t="shared" si="74"/>
        <v>0</v>
      </c>
      <c r="BD380" s="12"/>
      <c r="BG380" t="str">
        <f t="shared" si="73"/>
        <v/>
      </c>
      <c r="BH380" t="str">
        <f t="shared" si="70"/>
        <v/>
      </c>
      <c r="BI380" s="12">
        <v>0</v>
      </c>
      <c r="BJ380" s="12" t="b">
        <v>0</v>
      </c>
      <c r="BK380" s="12">
        <v>0</v>
      </c>
      <c r="BL380" s="1">
        <f t="shared" si="72"/>
        <v>0</v>
      </c>
      <c r="BR380" t="str">
        <f t="shared" si="68"/>
        <v>R1LWOODLEA CLINIC (LEARNING DISABILITY SERVICE)</v>
      </c>
      <c r="BS380" s="77" t="s">
        <v>1256</v>
      </c>
      <c r="BT380" s="77" t="s">
        <v>1257</v>
      </c>
      <c r="BU380" s="77" t="s">
        <v>1256</v>
      </c>
      <c r="BV380" s="77" t="s">
        <v>1257</v>
      </c>
      <c r="BW380" s="11" t="s">
        <v>1190</v>
      </c>
      <c r="BX380" s="11"/>
      <c r="BZ380" t="s">
        <v>1236</v>
      </c>
      <c r="CA380" s="13" t="s">
        <v>1258</v>
      </c>
    </row>
    <row r="381" spans="1:79" ht="15">
      <c r="A381" s="12" t="e">
        <v>#N/A</v>
      </c>
      <c r="B381" s="12" t="e">
        <v>#N/A</v>
      </c>
      <c r="C381" s="12">
        <v>0</v>
      </c>
      <c r="D381" s="12">
        <v>0</v>
      </c>
      <c r="E381" s="51">
        <v>0</v>
      </c>
      <c r="F381" s="12" t="s">
        <v>106</v>
      </c>
      <c r="G381" s="51" t="s">
        <v>106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>
        <v>0</v>
      </c>
      <c r="AD381" s="51"/>
      <c r="AE381" s="51"/>
      <c r="AF381" s="51"/>
      <c r="AG381" s="51"/>
      <c r="AH381" s="51"/>
      <c r="AI381" s="51"/>
      <c r="AJ381" s="51"/>
      <c r="AK381" s="51">
        <v>0</v>
      </c>
      <c r="AL381" s="51">
        <v>0</v>
      </c>
      <c r="AM381" s="51">
        <v>0</v>
      </c>
      <c r="AN381" s="51">
        <v>0</v>
      </c>
      <c r="AO381" s="51">
        <v>0</v>
      </c>
      <c r="AP381" s="51">
        <v>0</v>
      </c>
      <c r="AQ381" s="51">
        <v>0</v>
      </c>
      <c r="AR381" s="51">
        <v>0</v>
      </c>
      <c r="AS381" s="51">
        <v>0</v>
      </c>
      <c r="AT381" s="51">
        <v>0</v>
      </c>
      <c r="AU381" s="12">
        <v>0</v>
      </c>
      <c r="AY381" s="1">
        <f t="shared" si="69"/>
        <v>0</v>
      </c>
      <c r="BA381" s="1">
        <f t="shared" si="71"/>
        <v>0</v>
      </c>
      <c r="BB381" s="1">
        <f t="shared" si="74"/>
        <v>0</v>
      </c>
      <c r="BC381" s="1">
        <f t="shared" si="74"/>
        <v>0</v>
      </c>
      <c r="BD381" s="12"/>
      <c r="BG381" t="str">
        <f t="shared" si="73"/>
        <v/>
      </c>
      <c r="BH381" t="str">
        <f t="shared" si="70"/>
        <v/>
      </c>
      <c r="BI381" s="12">
        <v>0</v>
      </c>
      <c r="BJ381" s="12" t="b">
        <v>0</v>
      </c>
      <c r="BK381" s="12">
        <v>0</v>
      </c>
      <c r="BL381" s="1">
        <f t="shared" si="72"/>
        <v>0</v>
      </c>
      <c r="BR381" t="str">
        <f t="shared" si="68"/>
        <v>RA2FARNHAM HOSPITAL</v>
      </c>
      <c r="BS381" s="11" t="s">
        <v>1259</v>
      </c>
      <c r="BT381" s="11" t="s">
        <v>1260</v>
      </c>
      <c r="BU381" s="11" t="s">
        <v>1259</v>
      </c>
      <c r="BV381" s="11" t="s">
        <v>1260</v>
      </c>
      <c r="BW381" s="11" t="s">
        <v>1261</v>
      </c>
      <c r="BX381" s="11"/>
      <c r="BZ381" t="s">
        <v>1236</v>
      </c>
      <c r="CA381" s="13" t="s">
        <v>1262</v>
      </c>
    </row>
    <row r="382" spans="1:79" ht="15">
      <c r="A382" s="12" t="e">
        <v>#N/A</v>
      </c>
      <c r="B382" s="12" t="e">
        <v>#N/A</v>
      </c>
      <c r="C382" s="12">
        <v>0</v>
      </c>
      <c r="D382" s="12">
        <v>0</v>
      </c>
      <c r="E382" s="51">
        <v>0</v>
      </c>
      <c r="F382" s="12" t="s">
        <v>106</v>
      </c>
      <c r="G382" s="51" t="s">
        <v>106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>
        <v>0</v>
      </c>
      <c r="AD382" s="51"/>
      <c r="AE382" s="51"/>
      <c r="AF382" s="51"/>
      <c r="AG382" s="51"/>
      <c r="AH382" s="51"/>
      <c r="AI382" s="51"/>
      <c r="AJ382" s="51"/>
      <c r="AK382" s="51">
        <v>0</v>
      </c>
      <c r="AL382" s="51">
        <v>0</v>
      </c>
      <c r="AM382" s="51">
        <v>0</v>
      </c>
      <c r="AN382" s="51">
        <v>0</v>
      </c>
      <c r="AO382" s="51">
        <v>0</v>
      </c>
      <c r="AP382" s="51">
        <v>0</v>
      </c>
      <c r="AQ382" s="51">
        <v>0</v>
      </c>
      <c r="AR382" s="51">
        <v>0</v>
      </c>
      <c r="AS382" s="51">
        <v>0</v>
      </c>
      <c r="AT382" s="51">
        <v>0</v>
      </c>
      <c r="AU382" s="12">
        <v>0</v>
      </c>
      <c r="AY382" s="1">
        <f t="shared" si="69"/>
        <v>0</v>
      </c>
      <c r="BA382" s="1">
        <f t="shared" si="71"/>
        <v>0</v>
      </c>
      <c r="BB382" s="1">
        <f t="shared" si="74"/>
        <v>0</v>
      </c>
      <c r="BC382" s="1">
        <f t="shared" si="74"/>
        <v>0</v>
      </c>
      <c r="BD382" s="12"/>
      <c r="BG382" t="str">
        <f t="shared" si="73"/>
        <v/>
      </c>
      <c r="BH382" t="str">
        <f t="shared" si="70"/>
        <v/>
      </c>
      <c r="BI382" s="12">
        <v>0</v>
      </c>
      <c r="BJ382" s="12" t="b">
        <v>0</v>
      </c>
      <c r="BK382" s="12">
        <v>0</v>
      </c>
      <c r="BL382" s="1">
        <f t="shared" si="72"/>
        <v>0</v>
      </c>
      <c r="BR382" t="str">
        <f t="shared" si="68"/>
        <v>RA2FRIMLEY PARK HOSPITAL</v>
      </c>
      <c r="BS382" s="11" t="s">
        <v>1263</v>
      </c>
      <c r="BT382" s="11" t="s">
        <v>1264</v>
      </c>
      <c r="BU382" s="11" t="s">
        <v>1263</v>
      </c>
      <c r="BV382" s="11" t="s">
        <v>1264</v>
      </c>
      <c r="BW382" s="11" t="s">
        <v>1261</v>
      </c>
      <c r="BX382" s="11"/>
      <c r="BZ382" t="s">
        <v>1265</v>
      </c>
      <c r="CA382" s="13" t="s">
        <v>1266</v>
      </c>
    </row>
    <row r="383" spans="1:79" ht="15">
      <c r="A383" s="12" t="e">
        <v>#N/A</v>
      </c>
      <c r="B383" s="12" t="e">
        <v>#N/A</v>
      </c>
      <c r="C383" s="12">
        <v>0</v>
      </c>
      <c r="D383" s="12">
        <v>0</v>
      </c>
      <c r="E383" s="51">
        <v>0</v>
      </c>
      <c r="F383" s="12" t="s">
        <v>106</v>
      </c>
      <c r="G383" s="51" t="s">
        <v>106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>
        <v>0</v>
      </c>
      <c r="AD383" s="51"/>
      <c r="AE383" s="51"/>
      <c r="AF383" s="51"/>
      <c r="AG383" s="51"/>
      <c r="AH383" s="51"/>
      <c r="AI383" s="51"/>
      <c r="AJ383" s="51"/>
      <c r="AK383" s="51">
        <v>0</v>
      </c>
      <c r="AL383" s="51">
        <v>0</v>
      </c>
      <c r="AM383" s="51">
        <v>0</v>
      </c>
      <c r="AN383" s="51">
        <v>0</v>
      </c>
      <c r="AO383" s="51">
        <v>0</v>
      </c>
      <c r="AP383" s="51">
        <v>0</v>
      </c>
      <c r="AQ383" s="51">
        <v>0</v>
      </c>
      <c r="AR383" s="51">
        <v>0</v>
      </c>
      <c r="AS383" s="51">
        <v>0</v>
      </c>
      <c r="AT383" s="51">
        <v>0</v>
      </c>
      <c r="AU383" s="12">
        <v>0</v>
      </c>
      <c r="AY383" s="1">
        <f t="shared" si="69"/>
        <v>0</v>
      </c>
      <c r="BA383" s="1">
        <f t="shared" si="71"/>
        <v>0</v>
      </c>
      <c r="BB383" s="1">
        <f t="shared" si="74"/>
        <v>0</v>
      </c>
      <c r="BC383" s="1">
        <f t="shared" si="74"/>
        <v>0</v>
      </c>
      <c r="BD383" s="12"/>
      <c r="BG383" t="str">
        <f t="shared" si="73"/>
        <v/>
      </c>
      <c r="BH383" t="str">
        <f t="shared" si="70"/>
        <v/>
      </c>
      <c r="BI383" s="12">
        <v>0</v>
      </c>
      <c r="BJ383" s="12" t="b">
        <v>0</v>
      </c>
      <c r="BK383" s="12">
        <v>0</v>
      </c>
      <c r="BL383" s="1">
        <f t="shared" si="72"/>
        <v>0</v>
      </c>
      <c r="BR383" t="str">
        <f t="shared" si="68"/>
        <v>RA2HASLEMERE HOSPITAL</v>
      </c>
      <c r="BS383" s="11" t="s">
        <v>1267</v>
      </c>
      <c r="BT383" s="11" t="s">
        <v>1268</v>
      </c>
      <c r="BU383" s="11" t="s">
        <v>1267</v>
      </c>
      <c r="BV383" s="11" t="s">
        <v>1268</v>
      </c>
      <c r="BW383" s="11" t="s">
        <v>1261</v>
      </c>
      <c r="BX383" s="11"/>
      <c r="BZ383" t="s">
        <v>1269</v>
      </c>
      <c r="CA383" s="13" t="s">
        <v>1270</v>
      </c>
    </row>
    <row r="384" spans="1:79" ht="15">
      <c r="A384" s="12" t="e">
        <v>#N/A</v>
      </c>
      <c r="B384" s="12" t="e">
        <v>#N/A</v>
      </c>
      <c r="C384" s="12">
        <v>0</v>
      </c>
      <c r="D384" s="12">
        <v>0</v>
      </c>
      <c r="E384" s="51">
        <v>0</v>
      </c>
      <c r="F384" s="12" t="s">
        <v>106</v>
      </c>
      <c r="G384" s="51" t="s">
        <v>106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0</v>
      </c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>
        <v>0</v>
      </c>
      <c r="AD384" s="51"/>
      <c r="AE384" s="51"/>
      <c r="AF384" s="51"/>
      <c r="AG384" s="51"/>
      <c r="AH384" s="51"/>
      <c r="AI384" s="51"/>
      <c r="AJ384" s="51"/>
      <c r="AK384" s="51">
        <v>0</v>
      </c>
      <c r="AL384" s="51">
        <v>0</v>
      </c>
      <c r="AM384" s="51">
        <v>0</v>
      </c>
      <c r="AN384" s="51">
        <v>0</v>
      </c>
      <c r="AO384" s="51">
        <v>0</v>
      </c>
      <c r="AP384" s="51">
        <v>0</v>
      </c>
      <c r="AQ384" s="51">
        <v>0</v>
      </c>
      <c r="AR384" s="51">
        <v>0</v>
      </c>
      <c r="AS384" s="51">
        <v>0</v>
      </c>
      <c r="AT384" s="51">
        <v>0</v>
      </c>
      <c r="AU384" s="12">
        <v>0</v>
      </c>
      <c r="AY384" s="1">
        <f t="shared" si="69"/>
        <v>0</v>
      </c>
      <c r="BA384" s="1">
        <f t="shared" si="71"/>
        <v>0</v>
      </c>
      <c r="BB384" s="1">
        <f t="shared" si="74"/>
        <v>0</v>
      </c>
      <c r="BC384" s="1">
        <f t="shared" si="74"/>
        <v>0</v>
      </c>
      <c r="BD384" s="12"/>
      <c r="BG384" t="str">
        <f t="shared" si="73"/>
        <v/>
      </c>
      <c r="BH384" t="str">
        <f t="shared" si="70"/>
        <v/>
      </c>
      <c r="BI384" s="12">
        <v>0</v>
      </c>
      <c r="BJ384" s="12" t="b">
        <v>0</v>
      </c>
      <c r="BK384" s="12">
        <v>0</v>
      </c>
      <c r="BL384" s="1">
        <f t="shared" si="72"/>
        <v>0</v>
      </c>
      <c r="BR384" t="str">
        <f t="shared" si="68"/>
        <v>RA2ROYAL SURREY COUNTY HOSPITAL</v>
      </c>
      <c r="BS384" s="11" t="s">
        <v>1271</v>
      </c>
      <c r="BT384" s="11" t="s">
        <v>1272</v>
      </c>
      <c r="BU384" s="11" t="s">
        <v>1271</v>
      </c>
      <c r="BV384" s="11" t="s">
        <v>1272</v>
      </c>
      <c r="BW384" s="11" t="s">
        <v>1261</v>
      </c>
      <c r="BX384" s="11"/>
      <c r="BZ384" t="s">
        <v>1273</v>
      </c>
      <c r="CA384" s="13" t="s">
        <v>1274</v>
      </c>
    </row>
    <row r="385" spans="1:79" ht="15">
      <c r="A385" s="12" t="e">
        <v>#N/A</v>
      </c>
      <c r="B385" s="12" t="e">
        <v>#N/A</v>
      </c>
      <c r="C385" s="12">
        <v>0</v>
      </c>
      <c r="D385" s="12">
        <v>0</v>
      </c>
      <c r="E385" s="51">
        <v>0</v>
      </c>
      <c r="F385" s="12" t="s">
        <v>106</v>
      </c>
      <c r="G385" s="51" t="s">
        <v>106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>
        <v>0</v>
      </c>
      <c r="AD385" s="51"/>
      <c r="AE385" s="51"/>
      <c r="AF385" s="51"/>
      <c r="AG385" s="51"/>
      <c r="AH385" s="51"/>
      <c r="AI385" s="51"/>
      <c r="AJ385" s="51"/>
      <c r="AK385" s="51">
        <v>0</v>
      </c>
      <c r="AL385" s="51">
        <v>0</v>
      </c>
      <c r="AM385" s="51">
        <v>0</v>
      </c>
      <c r="AN385" s="51">
        <v>0</v>
      </c>
      <c r="AO385" s="51">
        <v>0</v>
      </c>
      <c r="AP385" s="51">
        <v>0</v>
      </c>
      <c r="AQ385" s="51">
        <v>0</v>
      </c>
      <c r="AR385" s="51">
        <v>0</v>
      </c>
      <c r="AS385" s="51">
        <v>0</v>
      </c>
      <c r="AT385" s="51">
        <v>0</v>
      </c>
      <c r="AU385" s="12">
        <v>0</v>
      </c>
      <c r="AY385" s="1">
        <f t="shared" si="69"/>
        <v>0</v>
      </c>
      <c r="BA385" s="1">
        <f t="shared" si="71"/>
        <v>0</v>
      </c>
      <c r="BB385" s="1">
        <f t="shared" si="74"/>
        <v>0</v>
      </c>
      <c r="BC385" s="1">
        <f t="shared" si="74"/>
        <v>0</v>
      </c>
      <c r="BD385" s="12"/>
      <c r="BG385" t="str">
        <f t="shared" si="73"/>
        <v/>
      </c>
      <c r="BH385" t="str">
        <f t="shared" si="70"/>
        <v/>
      </c>
      <c r="BI385" s="12">
        <v>0</v>
      </c>
      <c r="BJ385" s="12" t="b">
        <v>0</v>
      </c>
      <c r="BK385" s="12">
        <v>0</v>
      </c>
      <c r="BL385" s="1">
        <f t="shared" si="72"/>
        <v>0</v>
      </c>
      <c r="BR385" t="str">
        <f t="shared" ref="BR385:BR448" si="75">CONCATENATE(LEFT(BS385, 3),BT385)</f>
        <v>RA3CHILDREN'S SERVICES SOUTH</v>
      </c>
      <c r="BS385" s="11" t="s">
        <v>1275</v>
      </c>
      <c r="BT385" s="11" t="s">
        <v>1276</v>
      </c>
      <c r="BU385" s="11" t="s">
        <v>1275</v>
      </c>
      <c r="BV385" s="11" t="s">
        <v>1276</v>
      </c>
      <c r="BW385" s="11" t="s">
        <v>1277</v>
      </c>
      <c r="BX385" s="11"/>
      <c r="BZ385" t="s">
        <v>1273</v>
      </c>
      <c r="CA385" s="13" t="s">
        <v>1278</v>
      </c>
    </row>
    <row r="386" spans="1:79" ht="15">
      <c r="A386" s="12" t="e">
        <v>#N/A</v>
      </c>
      <c r="B386" s="12" t="e">
        <v>#N/A</v>
      </c>
      <c r="C386" s="12">
        <v>0</v>
      </c>
      <c r="D386" s="12">
        <v>0</v>
      </c>
      <c r="E386" s="51">
        <v>0</v>
      </c>
      <c r="F386" s="12" t="s">
        <v>106</v>
      </c>
      <c r="G386" s="51" t="s">
        <v>106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>
        <v>0</v>
      </c>
      <c r="AD386" s="51"/>
      <c r="AE386" s="51"/>
      <c r="AF386" s="51"/>
      <c r="AG386" s="51"/>
      <c r="AH386" s="51"/>
      <c r="AI386" s="51"/>
      <c r="AJ386" s="51"/>
      <c r="AK386" s="51">
        <v>0</v>
      </c>
      <c r="AL386" s="51">
        <v>0</v>
      </c>
      <c r="AM386" s="51">
        <v>0</v>
      </c>
      <c r="AN386" s="51">
        <v>0</v>
      </c>
      <c r="AO386" s="51">
        <v>0</v>
      </c>
      <c r="AP386" s="51">
        <v>0</v>
      </c>
      <c r="AQ386" s="51">
        <v>0</v>
      </c>
      <c r="AR386" s="51">
        <v>0</v>
      </c>
      <c r="AS386" s="51">
        <v>0</v>
      </c>
      <c r="AT386" s="51">
        <v>0</v>
      </c>
      <c r="AU386" s="12">
        <v>0</v>
      </c>
      <c r="AY386" s="1">
        <f t="shared" si="69"/>
        <v>0</v>
      </c>
      <c r="BA386" s="1">
        <f t="shared" si="71"/>
        <v>0</v>
      </c>
      <c r="BB386" s="1">
        <f t="shared" si="74"/>
        <v>0</v>
      </c>
      <c r="BC386" s="1">
        <f t="shared" si="74"/>
        <v>0</v>
      </c>
      <c r="BD386" s="12"/>
      <c r="BG386" t="str">
        <f t="shared" si="73"/>
        <v/>
      </c>
      <c r="BH386" t="str">
        <f t="shared" si="70"/>
        <v/>
      </c>
      <c r="BI386" s="12">
        <v>0</v>
      </c>
      <c r="BJ386" s="12" t="b">
        <v>0</v>
      </c>
      <c r="BK386" s="12">
        <v>0</v>
      </c>
      <c r="BL386" s="1">
        <f t="shared" si="72"/>
        <v>0</v>
      </c>
      <c r="BR386" t="str">
        <f t="shared" si="75"/>
        <v>RA3WESTON GENERAL HOSPITAL</v>
      </c>
      <c r="BS386" s="11" t="s">
        <v>1279</v>
      </c>
      <c r="BT386" s="11" t="s">
        <v>1280</v>
      </c>
      <c r="BU386" s="11" t="s">
        <v>1279</v>
      </c>
      <c r="BV386" s="11" t="s">
        <v>1280</v>
      </c>
      <c r="BW386" s="11" t="s">
        <v>1277</v>
      </c>
      <c r="BX386" s="11"/>
      <c r="BZ386" t="s">
        <v>1281</v>
      </c>
      <c r="CA386" s="13" t="s">
        <v>1282</v>
      </c>
    </row>
    <row r="387" spans="1:79" ht="15">
      <c r="A387" s="12" t="e">
        <v>#N/A</v>
      </c>
      <c r="B387" s="12" t="e">
        <v>#N/A</v>
      </c>
      <c r="C387" s="12">
        <v>0</v>
      </c>
      <c r="D387" s="12">
        <v>0</v>
      </c>
      <c r="E387" s="51">
        <v>0</v>
      </c>
      <c r="F387" s="12" t="s">
        <v>106</v>
      </c>
      <c r="G387" s="51" t="s">
        <v>106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>
        <v>0</v>
      </c>
      <c r="AD387" s="51"/>
      <c r="AE387" s="51"/>
      <c r="AF387" s="51"/>
      <c r="AG387" s="51"/>
      <c r="AH387" s="51"/>
      <c r="AI387" s="51"/>
      <c r="AJ387" s="51"/>
      <c r="AK387" s="51">
        <v>0</v>
      </c>
      <c r="AL387" s="51">
        <v>0</v>
      </c>
      <c r="AM387" s="51">
        <v>0</v>
      </c>
      <c r="AN387" s="51">
        <v>0</v>
      </c>
      <c r="AO387" s="51">
        <v>0</v>
      </c>
      <c r="AP387" s="51">
        <v>0</v>
      </c>
      <c r="AQ387" s="51">
        <v>0</v>
      </c>
      <c r="AR387" s="51">
        <v>0</v>
      </c>
      <c r="AS387" s="51">
        <v>0</v>
      </c>
      <c r="AT387" s="51">
        <v>0</v>
      </c>
      <c r="AU387" s="12">
        <v>0</v>
      </c>
      <c r="AY387" s="1">
        <f t="shared" si="69"/>
        <v>0</v>
      </c>
      <c r="BA387" s="1">
        <f t="shared" si="71"/>
        <v>0</v>
      </c>
      <c r="BB387" s="1">
        <f t="shared" si="74"/>
        <v>0</v>
      </c>
      <c r="BC387" s="1">
        <f t="shared" si="74"/>
        <v>0</v>
      </c>
      <c r="BD387" s="12"/>
      <c r="BG387" t="str">
        <f t="shared" si="73"/>
        <v/>
      </c>
      <c r="BH387" t="str">
        <f t="shared" si="70"/>
        <v/>
      </c>
      <c r="BI387" s="12">
        <v>0</v>
      </c>
      <c r="BJ387" s="12" t="b">
        <v>0</v>
      </c>
      <c r="BK387" s="12">
        <v>0</v>
      </c>
      <c r="BL387" s="1">
        <f t="shared" si="72"/>
        <v>0</v>
      </c>
      <c r="BR387" t="str">
        <f t="shared" si="75"/>
        <v>RA4YEOVIL DISTRICT HOSPITAL</v>
      </c>
      <c r="BS387" s="11" t="s">
        <v>1283</v>
      </c>
      <c r="BT387" s="11" t="s">
        <v>1284</v>
      </c>
      <c r="BU387" s="11" t="s">
        <v>1283</v>
      </c>
      <c r="BV387" s="11" t="s">
        <v>1284</v>
      </c>
      <c r="BW387" s="11" t="s">
        <v>1285</v>
      </c>
      <c r="BX387" s="11"/>
      <c r="BZ387" t="s">
        <v>1281</v>
      </c>
      <c r="CA387" s="13" t="s">
        <v>1286</v>
      </c>
    </row>
    <row r="388" spans="1:79" ht="15">
      <c r="A388" s="12" t="e">
        <v>#N/A</v>
      </c>
      <c r="B388" s="12" t="e">
        <v>#N/A</v>
      </c>
      <c r="C388" s="12">
        <v>0</v>
      </c>
      <c r="D388" s="12">
        <v>0</v>
      </c>
      <c r="E388" s="51">
        <v>0</v>
      </c>
      <c r="F388" s="12" t="s">
        <v>106</v>
      </c>
      <c r="G388" s="51" t="s">
        <v>106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>
        <v>0</v>
      </c>
      <c r="AD388" s="51"/>
      <c r="AE388" s="51"/>
      <c r="AF388" s="51"/>
      <c r="AG388" s="51"/>
      <c r="AH388" s="51"/>
      <c r="AI388" s="51"/>
      <c r="AJ388" s="51"/>
      <c r="AK388" s="51">
        <v>0</v>
      </c>
      <c r="AL388" s="51">
        <v>0</v>
      </c>
      <c r="AM388" s="51">
        <v>0</v>
      </c>
      <c r="AN388" s="51">
        <v>0</v>
      </c>
      <c r="AO388" s="51">
        <v>0</v>
      </c>
      <c r="AP388" s="51">
        <v>0</v>
      </c>
      <c r="AQ388" s="51">
        <v>0</v>
      </c>
      <c r="AR388" s="51">
        <v>0</v>
      </c>
      <c r="AS388" s="51">
        <v>0</v>
      </c>
      <c r="AT388" s="51">
        <v>0</v>
      </c>
      <c r="AU388" s="12">
        <v>0</v>
      </c>
      <c r="AY388" s="1">
        <f t="shared" si="69"/>
        <v>0</v>
      </c>
      <c r="BA388" s="1">
        <f t="shared" si="71"/>
        <v>0</v>
      </c>
      <c r="BB388" s="1">
        <f t="shared" si="74"/>
        <v>0</v>
      </c>
      <c r="BC388" s="1">
        <f t="shared" si="74"/>
        <v>0</v>
      </c>
      <c r="BD388" s="12"/>
      <c r="BG388" t="str">
        <f t="shared" si="73"/>
        <v/>
      </c>
      <c r="BH388" t="str">
        <f t="shared" si="70"/>
        <v/>
      </c>
      <c r="BI388" s="12">
        <v>0</v>
      </c>
      <c r="BJ388" s="12" t="b">
        <v>0</v>
      </c>
      <c r="BK388" s="12">
        <v>0</v>
      </c>
      <c r="BL388" s="1">
        <f t="shared" si="72"/>
        <v>0</v>
      </c>
      <c r="BR388" t="str">
        <f t="shared" si="75"/>
        <v>RA7BRISTOL EYE HOSPITAL</v>
      </c>
      <c r="BS388" s="11" t="s">
        <v>1287</v>
      </c>
      <c r="BT388" s="11" t="s">
        <v>1288</v>
      </c>
      <c r="BU388" s="11" t="s">
        <v>1287</v>
      </c>
      <c r="BV388" s="11" t="s">
        <v>1288</v>
      </c>
      <c r="BW388" s="11" t="s">
        <v>1289</v>
      </c>
      <c r="BX388" s="11"/>
      <c r="BZ388" t="s">
        <v>1290</v>
      </c>
      <c r="CA388" s="13" t="s">
        <v>1291</v>
      </c>
    </row>
    <row r="389" spans="1:79" ht="15">
      <c r="A389" s="12" t="e">
        <v>#N/A</v>
      </c>
      <c r="B389" s="12" t="e">
        <v>#N/A</v>
      </c>
      <c r="C389" s="12">
        <v>0</v>
      </c>
      <c r="D389" s="12">
        <v>0</v>
      </c>
      <c r="E389" s="51">
        <v>0</v>
      </c>
      <c r="F389" s="12" t="s">
        <v>106</v>
      </c>
      <c r="G389" s="51" t="s">
        <v>106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0</v>
      </c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>
        <v>0</v>
      </c>
      <c r="AD389" s="51"/>
      <c r="AE389" s="51"/>
      <c r="AF389" s="51"/>
      <c r="AG389" s="51"/>
      <c r="AH389" s="51"/>
      <c r="AI389" s="51"/>
      <c r="AJ389" s="51"/>
      <c r="AK389" s="51">
        <v>0</v>
      </c>
      <c r="AL389" s="51">
        <v>0</v>
      </c>
      <c r="AM389" s="51">
        <v>0</v>
      </c>
      <c r="AN389" s="51">
        <v>0</v>
      </c>
      <c r="AO389" s="51">
        <v>0</v>
      </c>
      <c r="AP389" s="51">
        <v>0</v>
      </c>
      <c r="AQ389" s="51">
        <v>0</v>
      </c>
      <c r="AR389" s="51">
        <v>0</v>
      </c>
      <c r="AS389" s="51">
        <v>0</v>
      </c>
      <c r="AT389" s="51">
        <v>0</v>
      </c>
      <c r="AU389" s="12">
        <v>0</v>
      </c>
      <c r="AY389" s="1">
        <f t="shared" si="69"/>
        <v>0</v>
      </c>
      <c r="BA389" s="1">
        <f t="shared" si="71"/>
        <v>0</v>
      </c>
      <c r="BB389" s="1">
        <f t="shared" si="74"/>
        <v>0</v>
      </c>
      <c r="BC389" s="1">
        <f t="shared" si="74"/>
        <v>0</v>
      </c>
      <c r="BD389" s="12"/>
      <c r="BG389" t="str">
        <f t="shared" si="73"/>
        <v/>
      </c>
      <c r="BH389" t="str">
        <f t="shared" si="70"/>
        <v/>
      </c>
      <c r="BI389" s="12">
        <v>0</v>
      </c>
      <c r="BJ389" s="12" t="b">
        <v>0</v>
      </c>
      <c r="BK389" s="12">
        <v>0</v>
      </c>
      <c r="BL389" s="1">
        <f t="shared" si="72"/>
        <v>0</v>
      </c>
      <c r="BR389" t="str">
        <f t="shared" si="75"/>
        <v>RA7BRISTOL GENERAL HOSPITAL</v>
      </c>
      <c r="BS389" s="11" t="s">
        <v>1292</v>
      </c>
      <c r="BT389" s="11" t="s">
        <v>1293</v>
      </c>
      <c r="BU389" s="11" t="s">
        <v>1292</v>
      </c>
      <c r="BV389" s="11" t="s">
        <v>1293</v>
      </c>
      <c r="BW389" s="11" t="s">
        <v>1289</v>
      </c>
      <c r="BX389" s="11"/>
      <c r="BZ389" t="s">
        <v>1290</v>
      </c>
      <c r="CA389" s="13" t="s">
        <v>697</v>
      </c>
    </row>
    <row r="390" spans="1:79" ht="15">
      <c r="A390" s="12" t="e">
        <v>#N/A</v>
      </c>
      <c r="B390" s="12" t="e">
        <v>#N/A</v>
      </c>
      <c r="C390" s="12">
        <v>0</v>
      </c>
      <c r="D390" s="12">
        <v>0</v>
      </c>
      <c r="E390" s="51">
        <v>0</v>
      </c>
      <c r="F390" s="12" t="s">
        <v>106</v>
      </c>
      <c r="G390" s="51" t="s">
        <v>106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>
        <v>0</v>
      </c>
      <c r="AD390" s="51"/>
      <c r="AE390" s="51"/>
      <c r="AF390" s="51"/>
      <c r="AG390" s="51"/>
      <c r="AH390" s="51"/>
      <c r="AI390" s="51"/>
      <c r="AJ390" s="51"/>
      <c r="AK390" s="51">
        <v>0</v>
      </c>
      <c r="AL390" s="51">
        <v>0</v>
      </c>
      <c r="AM390" s="51">
        <v>0</v>
      </c>
      <c r="AN390" s="51">
        <v>0</v>
      </c>
      <c r="AO390" s="51">
        <v>0</v>
      </c>
      <c r="AP390" s="51">
        <v>0</v>
      </c>
      <c r="AQ390" s="51">
        <v>0</v>
      </c>
      <c r="AR390" s="51">
        <v>0</v>
      </c>
      <c r="AS390" s="51">
        <v>0</v>
      </c>
      <c r="AT390" s="51">
        <v>0</v>
      </c>
      <c r="AU390" s="12">
        <v>0</v>
      </c>
      <c r="AY390" s="1">
        <f t="shared" si="69"/>
        <v>0</v>
      </c>
      <c r="BA390" s="1">
        <f t="shared" si="71"/>
        <v>0</v>
      </c>
      <c r="BB390" s="1">
        <f t="shared" si="74"/>
        <v>0</v>
      </c>
      <c r="BC390" s="1">
        <f t="shared" si="74"/>
        <v>0</v>
      </c>
      <c r="BD390" s="12"/>
      <c r="BG390" t="str">
        <f t="shared" si="73"/>
        <v/>
      </c>
      <c r="BH390" t="str">
        <f t="shared" si="70"/>
        <v/>
      </c>
      <c r="BI390" s="12">
        <v>0</v>
      </c>
      <c r="BJ390" s="12" t="b">
        <v>0</v>
      </c>
      <c r="BK390" s="12">
        <v>0</v>
      </c>
      <c r="BL390" s="1">
        <f t="shared" si="72"/>
        <v>0</v>
      </c>
      <c r="BR390" t="str">
        <f t="shared" si="75"/>
        <v>RA7BRISTOL HAEMATOLOGY AND ONCOLOGY CENTRE</v>
      </c>
      <c r="BS390" s="11" t="s">
        <v>1294</v>
      </c>
      <c r="BT390" s="11" t="s">
        <v>1295</v>
      </c>
      <c r="BU390" s="11" t="s">
        <v>1294</v>
      </c>
      <c r="BV390" s="11" t="s">
        <v>1295</v>
      </c>
      <c r="BW390" s="11" t="s">
        <v>1289</v>
      </c>
      <c r="BX390" s="11"/>
      <c r="BZ390" t="s">
        <v>1290</v>
      </c>
      <c r="CA390" s="13" t="s">
        <v>1296</v>
      </c>
    </row>
    <row r="391" spans="1:79" ht="15">
      <c r="A391" s="12" t="e">
        <v>#N/A</v>
      </c>
      <c r="B391" s="12" t="e">
        <v>#N/A</v>
      </c>
      <c r="C391" s="12">
        <v>0</v>
      </c>
      <c r="D391" s="12">
        <v>0</v>
      </c>
      <c r="E391" s="51">
        <v>0</v>
      </c>
      <c r="F391" s="12" t="s">
        <v>106</v>
      </c>
      <c r="G391" s="51" t="s">
        <v>106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>
        <v>0</v>
      </c>
      <c r="AD391" s="51"/>
      <c r="AE391" s="51"/>
      <c r="AF391" s="51"/>
      <c r="AG391" s="51"/>
      <c r="AH391" s="51"/>
      <c r="AI391" s="51"/>
      <c r="AJ391" s="51"/>
      <c r="AK391" s="51">
        <v>0</v>
      </c>
      <c r="AL391" s="51">
        <v>0</v>
      </c>
      <c r="AM391" s="51">
        <v>0</v>
      </c>
      <c r="AN391" s="51">
        <v>0</v>
      </c>
      <c r="AO391" s="51">
        <v>0</v>
      </c>
      <c r="AP391" s="51">
        <v>0</v>
      </c>
      <c r="AQ391" s="51">
        <v>0</v>
      </c>
      <c r="AR391" s="51">
        <v>0</v>
      </c>
      <c r="AS391" s="51">
        <v>0</v>
      </c>
      <c r="AT391" s="51">
        <v>0</v>
      </c>
      <c r="AU391" s="12">
        <v>0</v>
      </c>
      <c r="AY391" s="1">
        <f t="shared" si="69"/>
        <v>0</v>
      </c>
      <c r="BA391" s="1">
        <f t="shared" si="71"/>
        <v>0</v>
      </c>
      <c r="BB391" s="1">
        <f t="shared" si="74"/>
        <v>0</v>
      </c>
      <c r="BC391" s="1">
        <f t="shared" si="74"/>
        <v>0</v>
      </c>
      <c r="BD391" s="12"/>
      <c r="BG391" t="str">
        <f t="shared" si="73"/>
        <v/>
      </c>
      <c r="BH391" t="str">
        <f t="shared" si="70"/>
        <v/>
      </c>
      <c r="BI391" s="12">
        <v>0</v>
      </c>
      <c r="BJ391" s="12" t="b">
        <v>0</v>
      </c>
      <c r="BK391" s="12">
        <v>0</v>
      </c>
      <c r="BL391" s="1">
        <f t="shared" si="72"/>
        <v>0</v>
      </c>
      <c r="BR391" t="str">
        <f t="shared" si="75"/>
        <v>RA7BRISTOL HOMEOPATHIC HOSPITAL</v>
      </c>
      <c r="BS391" s="11" t="s">
        <v>1297</v>
      </c>
      <c r="BT391" s="11" t="s">
        <v>1298</v>
      </c>
      <c r="BU391" s="11" t="s">
        <v>1297</v>
      </c>
      <c r="BV391" s="11" t="s">
        <v>1298</v>
      </c>
      <c r="BW391" s="11" t="s">
        <v>1289</v>
      </c>
      <c r="BX391" s="11"/>
      <c r="BZ391" t="s">
        <v>1290</v>
      </c>
      <c r="CA391" s="13" t="s">
        <v>1299</v>
      </c>
    </row>
    <row r="392" spans="1:79" ht="15">
      <c r="A392" s="12" t="e">
        <v>#N/A</v>
      </c>
      <c r="B392" s="12" t="e">
        <v>#N/A</v>
      </c>
      <c r="C392" s="12">
        <v>0</v>
      </c>
      <c r="D392" s="12">
        <v>0</v>
      </c>
      <c r="E392" s="51">
        <v>0</v>
      </c>
      <c r="F392" s="12" t="s">
        <v>106</v>
      </c>
      <c r="G392" s="51" t="s">
        <v>106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>
        <v>0</v>
      </c>
      <c r="AD392" s="51"/>
      <c r="AE392" s="51"/>
      <c r="AF392" s="51"/>
      <c r="AG392" s="51"/>
      <c r="AH392" s="51"/>
      <c r="AI392" s="51"/>
      <c r="AJ392" s="51"/>
      <c r="AK392" s="51">
        <v>0</v>
      </c>
      <c r="AL392" s="51">
        <v>0</v>
      </c>
      <c r="AM392" s="51">
        <v>0</v>
      </c>
      <c r="AN392" s="51">
        <v>0</v>
      </c>
      <c r="AO392" s="51">
        <v>0</v>
      </c>
      <c r="AP392" s="51">
        <v>0</v>
      </c>
      <c r="AQ392" s="51">
        <v>0</v>
      </c>
      <c r="AR392" s="51">
        <v>0</v>
      </c>
      <c r="AS392" s="51">
        <v>0</v>
      </c>
      <c r="AT392" s="51">
        <v>0</v>
      </c>
      <c r="AU392" s="12">
        <v>0</v>
      </c>
      <c r="AY392" s="1">
        <f t="shared" si="69"/>
        <v>0</v>
      </c>
      <c r="BA392" s="1">
        <f t="shared" si="71"/>
        <v>0</v>
      </c>
      <c r="BB392" s="1">
        <f t="shared" si="74"/>
        <v>0</v>
      </c>
      <c r="BC392" s="1">
        <f t="shared" si="74"/>
        <v>0</v>
      </c>
      <c r="BD392" s="12"/>
      <c r="BG392" t="str">
        <f t="shared" si="73"/>
        <v/>
      </c>
      <c r="BH392" t="str">
        <f t="shared" si="70"/>
        <v/>
      </c>
      <c r="BI392" s="12">
        <v>0</v>
      </c>
      <c r="BJ392" s="12" t="b">
        <v>0</v>
      </c>
      <c r="BK392" s="12">
        <v>0</v>
      </c>
      <c r="BL392" s="1">
        <f t="shared" si="72"/>
        <v>0</v>
      </c>
      <c r="BR392" t="str">
        <f t="shared" si="75"/>
        <v>RA7BRISTOL ROYAL HOSPITAL FOR CHILDREN</v>
      </c>
      <c r="BS392" s="11" t="s">
        <v>1300</v>
      </c>
      <c r="BT392" s="11" t="s">
        <v>1301</v>
      </c>
      <c r="BU392" s="11" t="s">
        <v>1300</v>
      </c>
      <c r="BV392" s="11" t="s">
        <v>1301</v>
      </c>
      <c r="BW392" s="11" t="s">
        <v>1289</v>
      </c>
      <c r="BX392" s="11"/>
      <c r="BZ392" t="s">
        <v>1290</v>
      </c>
      <c r="CA392" s="13" t="s">
        <v>1302</v>
      </c>
    </row>
    <row r="393" spans="1:79" ht="15">
      <c r="A393" s="12" t="e">
        <v>#N/A</v>
      </c>
      <c r="B393" s="12" t="e">
        <v>#N/A</v>
      </c>
      <c r="C393" s="12">
        <v>0</v>
      </c>
      <c r="D393" s="12">
        <v>0</v>
      </c>
      <c r="E393" s="51">
        <v>0</v>
      </c>
      <c r="F393" s="12" t="s">
        <v>106</v>
      </c>
      <c r="G393" s="51" t="s">
        <v>106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>
        <v>0</v>
      </c>
      <c r="AD393" s="51"/>
      <c r="AE393" s="51"/>
      <c r="AF393" s="51"/>
      <c r="AG393" s="51"/>
      <c r="AH393" s="51"/>
      <c r="AI393" s="51"/>
      <c r="AJ393" s="51"/>
      <c r="AK393" s="51">
        <v>0</v>
      </c>
      <c r="AL393" s="51">
        <v>0</v>
      </c>
      <c r="AM393" s="51">
        <v>0</v>
      </c>
      <c r="AN393" s="51">
        <v>0</v>
      </c>
      <c r="AO393" s="51">
        <v>0</v>
      </c>
      <c r="AP393" s="51">
        <v>0</v>
      </c>
      <c r="AQ393" s="51">
        <v>0</v>
      </c>
      <c r="AR393" s="51">
        <v>0</v>
      </c>
      <c r="AS393" s="51">
        <v>0</v>
      </c>
      <c r="AT393" s="51">
        <v>0</v>
      </c>
      <c r="AU393" s="12">
        <v>0</v>
      </c>
      <c r="AY393" s="1">
        <f t="shared" si="69"/>
        <v>0</v>
      </c>
      <c r="BA393" s="1">
        <f t="shared" si="71"/>
        <v>0</v>
      </c>
      <c r="BB393" s="1">
        <f t="shared" si="74"/>
        <v>0</v>
      </c>
      <c r="BC393" s="1">
        <f t="shared" si="74"/>
        <v>0</v>
      </c>
      <c r="BD393" s="12"/>
      <c r="BG393" t="str">
        <f t="shared" si="73"/>
        <v/>
      </c>
      <c r="BH393" t="str">
        <f t="shared" si="70"/>
        <v/>
      </c>
      <c r="BI393" s="12">
        <v>0</v>
      </c>
      <c r="BJ393" s="12" t="b">
        <v>0</v>
      </c>
      <c r="BK393" s="12">
        <v>0</v>
      </c>
      <c r="BL393" s="1">
        <f t="shared" si="72"/>
        <v>0</v>
      </c>
      <c r="BR393" t="str">
        <f t="shared" si="75"/>
        <v>RA7BRISTOL ROYAL INFIRMARY</v>
      </c>
      <c r="BS393" s="11" t="s">
        <v>1303</v>
      </c>
      <c r="BT393" s="11" t="s">
        <v>1304</v>
      </c>
      <c r="BU393" s="11" t="s">
        <v>1303</v>
      </c>
      <c r="BV393" s="11" t="s">
        <v>1304</v>
      </c>
      <c r="BW393" s="11" t="s">
        <v>1289</v>
      </c>
      <c r="BX393" s="11"/>
      <c r="BZ393" t="s">
        <v>1305</v>
      </c>
      <c r="CA393" s="13" t="s">
        <v>1306</v>
      </c>
    </row>
    <row r="394" spans="1:79" ht="15">
      <c r="A394" s="12" t="e">
        <v>#N/A</v>
      </c>
      <c r="B394" s="12" t="e">
        <v>#N/A</v>
      </c>
      <c r="C394" s="12">
        <v>0</v>
      </c>
      <c r="D394" s="12">
        <v>0</v>
      </c>
      <c r="E394" s="51">
        <v>0</v>
      </c>
      <c r="F394" s="12" t="s">
        <v>106</v>
      </c>
      <c r="G394" s="51" t="s">
        <v>106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>
        <v>0</v>
      </c>
      <c r="AD394" s="51"/>
      <c r="AE394" s="51"/>
      <c r="AF394" s="51"/>
      <c r="AG394" s="51"/>
      <c r="AH394" s="51"/>
      <c r="AI394" s="51"/>
      <c r="AJ394" s="51"/>
      <c r="AK394" s="51">
        <v>0</v>
      </c>
      <c r="AL394" s="51">
        <v>0</v>
      </c>
      <c r="AM394" s="51">
        <v>0</v>
      </c>
      <c r="AN394" s="51">
        <v>0</v>
      </c>
      <c r="AO394" s="51">
        <v>0</v>
      </c>
      <c r="AP394" s="51">
        <v>0</v>
      </c>
      <c r="AQ394" s="51">
        <v>0</v>
      </c>
      <c r="AR394" s="51">
        <v>0</v>
      </c>
      <c r="AS394" s="51">
        <v>0</v>
      </c>
      <c r="AT394" s="51">
        <v>0</v>
      </c>
      <c r="AU394" s="12">
        <v>0</v>
      </c>
      <c r="AY394" s="1">
        <f t="shared" si="69"/>
        <v>0</v>
      </c>
      <c r="BA394" s="1">
        <f t="shared" si="71"/>
        <v>0</v>
      </c>
      <c r="BB394" s="1">
        <f t="shared" si="74"/>
        <v>0</v>
      </c>
      <c r="BC394" s="1">
        <f t="shared" si="74"/>
        <v>0</v>
      </c>
      <c r="BD394" s="12"/>
      <c r="BG394" t="str">
        <f t="shared" si="73"/>
        <v/>
      </c>
      <c r="BH394" t="str">
        <f t="shared" si="70"/>
        <v/>
      </c>
      <c r="BI394" s="12">
        <v>0</v>
      </c>
      <c r="BJ394" s="12" t="b">
        <v>0</v>
      </c>
      <c r="BK394" s="12">
        <v>0</v>
      </c>
      <c r="BL394" s="1">
        <f t="shared" si="72"/>
        <v>0</v>
      </c>
      <c r="BR394" t="str">
        <f t="shared" si="75"/>
        <v>RA7KEYNSHAM HOSPITAL</v>
      </c>
      <c r="BS394" s="11" t="s">
        <v>1307</v>
      </c>
      <c r="BT394" s="11" t="s">
        <v>1308</v>
      </c>
      <c r="BU394" s="11" t="s">
        <v>1307</v>
      </c>
      <c r="BV394" s="11" t="s">
        <v>1308</v>
      </c>
      <c r="BW394" s="11" t="s">
        <v>1289</v>
      </c>
      <c r="BX394" s="11"/>
      <c r="BZ394" t="s">
        <v>1309</v>
      </c>
      <c r="CA394" s="13" t="s">
        <v>1310</v>
      </c>
    </row>
    <row r="395" spans="1:79" ht="15">
      <c r="A395" s="12" t="e">
        <v>#N/A</v>
      </c>
      <c r="B395" s="12" t="e">
        <v>#N/A</v>
      </c>
      <c r="C395" s="12">
        <v>0</v>
      </c>
      <c r="D395" s="12">
        <v>0</v>
      </c>
      <c r="E395" s="51">
        <v>0</v>
      </c>
      <c r="F395" s="12" t="s">
        <v>106</v>
      </c>
      <c r="G395" s="51" t="s">
        <v>106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>
        <v>0</v>
      </c>
      <c r="AD395" s="51"/>
      <c r="AE395" s="51"/>
      <c r="AF395" s="51"/>
      <c r="AG395" s="51"/>
      <c r="AH395" s="51"/>
      <c r="AI395" s="51"/>
      <c r="AJ395" s="51"/>
      <c r="AK395" s="51">
        <v>0</v>
      </c>
      <c r="AL395" s="51">
        <v>0</v>
      </c>
      <c r="AM395" s="51">
        <v>0</v>
      </c>
      <c r="AN395" s="51">
        <v>0</v>
      </c>
      <c r="AO395" s="51">
        <v>0</v>
      </c>
      <c r="AP395" s="51">
        <v>0</v>
      </c>
      <c r="AQ395" s="51">
        <v>0</v>
      </c>
      <c r="AR395" s="51">
        <v>0</v>
      </c>
      <c r="AS395" s="51">
        <v>0</v>
      </c>
      <c r="AT395" s="51">
        <v>0</v>
      </c>
      <c r="AU395" s="12">
        <v>0</v>
      </c>
      <c r="AY395" s="1">
        <f t="shared" si="69"/>
        <v>0</v>
      </c>
      <c r="BA395" s="1">
        <f t="shared" si="71"/>
        <v>0</v>
      </c>
      <c r="BB395" s="1">
        <f t="shared" si="74"/>
        <v>0</v>
      </c>
      <c r="BC395" s="1">
        <f t="shared" si="74"/>
        <v>0</v>
      </c>
      <c r="BD395" s="12"/>
      <c r="BG395" t="str">
        <f t="shared" si="73"/>
        <v/>
      </c>
      <c r="BH395" t="str">
        <f t="shared" si="70"/>
        <v/>
      </c>
      <c r="BI395" s="12">
        <v>0</v>
      </c>
      <c r="BJ395" s="12" t="b">
        <v>0</v>
      </c>
      <c r="BK395" s="12">
        <v>0</v>
      </c>
      <c r="BL395" s="1">
        <f t="shared" si="72"/>
        <v>0</v>
      </c>
      <c r="BR395" t="str">
        <f t="shared" si="75"/>
        <v>RA7SOUTH BRISTOL COMMUNITY HOSPITAL</v>
      </c>
      <c r="BS395" s="11" t="s">
        <v>1311</v>
      </c>
      <c r="BT395" s="11" t="s">
        <v>1312</v>
      </c>
      <c r="BU395" s="11" t="s">
        <v>1311</v>
      </c>
      <c r="BV395" s="11" t="s">
        <v>1312</v>
      </c>
      <c r="BW395" s="11" t="s">
        <v>1289</v>
      </c>
      <c r="BX395" s="11"/>
      <c r="BZ395" t="s">
        <v>1313</v>
      </c>
      <c r="CA395" s="13" t="s">
        <v>1314</v>
      </c>
    </row>
    <row r="396" spans="1:79" ht="15">
      <c r="A396" s="12" t="e">
        <v>#N/A</v>
      </c>
      <c r="B396" s="12" t="e">
        <v>#N/A</v>
      </c>
      <c r="C396" s="12">
        <v>0</v>
      </c>
      <c r="D396" s="12">
        <v>0</v>
      </c>
      <c r="E396" s="51">
        <v>0</v>
      </c>
      <c r="F396" s="12" t="s">
        <v>106</v>
      </c>
      <c r="G396" s="51" t="s">
        <v>106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0</v>
      </c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>
        <v>0</v>
      </c>
      <c r="AD396" s="51"/>
      <c r="AE396" s="51"/>
      <c r="AF396" s="51"/>
      <c r="AG396" s="51"/>
      <c r="AH396" s="51"/>
      <c r="AI396" s="51"/>
      <c r="AJ396" s="51"/>
      <c r="AK396" s="51">
        <v>0</v>
      </c>
      <c r="AL396" s="51">
        <v>0</v>
      </c>
      <c r="AM396" s="51">
        <v>0</v>
      </c>
      <c r="AN396" s="51">
        <v>0</v>
      </c>
      <c r="AO396" s="51">
        <v>0</v>
      </c>
      <c r="AP396" s="51">
        <v>0</v>
      </c>
      <c r="AQ396" s="51">
        <v>0</v>
      </c>
      <c r="AR396" s="51">
        <v>0</v>
      </c>
      <c r="AS396" s="51">
        <v>0</v>
      </c>
      <c r="AT396" s="51">
        <v>0</v>
      </c>
      <c r="AU396" s="12">
        <v>0</v>
      </c>
      <c r="AY396" s="1">
        <f t="shared" si="69"/>
        <v>0</v>
      </c>
      <c r="BA396" s="1">
        <f t="shared" si="71"/>
        <v>0</v>
      </c>
      <c r="BB396" s="1">
        <f t="shared" si="74"/>
        <v>0</v>
      </c>
      <c r="BC396" s="1">
        <f t="shared" si="74"/>
        <v>0</v>
      </c>
      <c r="BD396" s="12"/>
      <c r="BG396" t="str">
        <f t="shared" si="73"/>
        <v/>
      </c>
      <c r="BH396" t="str">
        <f t="shared" si="70"/>
        <v/>
      </c>
      <c r="BI396" s="12">
        <v>0</v>
      </c>
      <c r="BJ396" s="12" t="b">
        <v>0</v>
      </c>
      <c r="BK396" s="12">
        <v>0</v>
      </c>
      <c r="BL396" s="1">
        <f t="shared" si="72"/>
        <v>0</v>
      </c>
      <c r="BR396" t="str">
        <f t="shared" si="75"/>
        <v>RA7ST MICHAEL'S HOSPITAL</v>
      </c>
      <c r="BS396" s="11" t="s">
        <v>1315</v>
      </c>
      <c r="BT396" s="11" t="s">
        <v>850</v>
      </c>
      <c r="BU396" s="11" t="s">
        <v>1315</v>
      </c>
      <c r="BV396" s="11" t="s">
        <v>850</v>
      </c>
      <c r="BW396" s="11" t="s">
        <v>1289</v>
      </c>
      <c r="BX396" s="11"/>
      <c r="BZ396" t="s">
        <v>1316</v>
      </c>
      <c r="CA396" s="13" t="s">
        <v>1317</v>
      </c>
    </row>
    <row r="397" spans="1:79" ht="15">
      <c r="A397" s="12" t="e">
        <v>#N/A</v>
      </c>
      <c r="B397" s="12" t="e">
        <v>#N/A</v>
      </c>
      <c r="C397" s="12">
        <v>0</v>
      </c>
      <c r="D397" s="12">
        <v>0</v>
      </c>
      <c r="E397" s="51">
        <v>0</v>
      </c>
      <c r="F397" s="12" t="s">
        <v>106</v>
      </c>
      <c r="G397" s="51" t="s">
        <v>106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>
        <v>0</v>
      </c>
      <c r="AD397" s="51"/>
      <c r="AE397" s="51"/>
      <c r="AF397" s="51"/>
      <c r="AG397" s="51"/>
      <c r="AH397" s="51"/>
      <c r="AI397" s="51"/>
      <c r="AJ397" s="51"/>
      <c r="AK397" s="51">
        <v>0</v>
      </c>
      <c r="AL397" s="51">
        <v>0</v>
      </c>
      <c r="AM397" s="51">
        <v>0</v>
      </c>
      <c r="AN397" s="51">
        <v>0</v>
      </c>
      <c r="AO397" s="51">
        <v>0</v>
      </c>
      <c r="AP397" s="51">
        <v>0</v>
      </c>
      <c r="AQ397" s="51">
        <v>0</v>
      </c>
      <c r="AR397" s="51">
        <v>0</v>
      </c>
      <c r="AS397" s="51">
        <v>0</v>
      </c>
      <c r="AT397" s="51">
        <v>0</v>
      </c>
      <c r="AU397" s="12">
        <v>0</v>
      </c>
      <c r="AY397" s="1">
        <f t="shared" si="69"/>
        <v>0</v>
      </c>
      <c r="BA397" s="1">
        <f t="shared" si="71"/>
        <v>0</v>
      </c>
      <c r="BB397" s="1">
        <f t="shared" si="74"/>
        <v>0</v>
      </c>
      <c r="BC397" s="1">
        <f t="shared" si="74"/>
        <v>0</v>
      </c>
      <c r="BD397" s="12"/>
      <c r="BG397" t="str">
        <f t="shared" si="73"/>
        <v/>
      </c>
      <c r="BH397" t="str">
        <f t="shared" si="70"/>
        <v/>
      </c>
      <c r="BI397" s="12">
        <v>0</v>
      </c>
      <c r="BJ397" s="12" t="b">
        <v>0</v>
      </c>
      <c r="BK397" s="12">
        <v>0</v>
      </c>
      <c r="BL397" s="1">
        <f t="shared" si="72"/>
        <v>0</v>
      </c>
      <c r="BR397" t="str">
        <f t="shared" si="75"/>
        <v>RA7UNIVERSITY OF BRISTOL DENTAL HOSPITAL</v>
      </c>
      <c r="BS397" s="11" t="s">
        <v>1318</v>
      </c>
      <c r="BT397" s="11" t="s">
        <v>1319</v>
      </c>
      <c r="BU397" s="11" t="s">
        <v>1318</v>
      </c>
      <c r="BV397" s="11" t="s">
        <v>1319</v>
      </c>
      <c r="BW397" s="11" t="s">
        <v>1289</v>
      </c>
      <c r="BX397" s="11"/>
      <c r="BZ397" t="s">
        <v>1320</v>
      </c>
      <c r="CA397" s="13" t="s">
        <v>1321</v>
      </c>
    </row>
    <row r="398" spans="1:79" ht="15">
      <c r="A398" s="12" t="e">
        <v>#N/A</v>
      </c>
      <c r="B398" s="12" t="e">
        <v>#N/A</v>
      </c>
      <c r="C398" s="12">
        <v>0</v>
      </c>
      <c r="D398" s="12">
        <v>0</v>
      </c>
      <c r="E398" s="51">
        <v>0</v>
      </c>
      <c r="F398" s="12" t="s">
        <v>106</v>
      </c>
      <c r="G398" s="51" t="s">
        <v>106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>
        <v>0</v>
      </c>
      <c r="AD398" s="51"/>
      <c r="AE398" s="51"/>
      <c r="AF398" s="51"/>
      <c r="AG398" s="51"/>
      <c r="AH398" s="51"/>
      <c r="AI398" s="51"/>
      <c r="AJ398" s="51"/>
      <c r="AK398" s="51">
        <v>0</v>
      </c>
      <c r="AL398" s="51">
        <v>0</v>
      </c>
      <c r="AM398" s="51">
        <v>0</v>
      </c>
      <c r="AN398" s="51">
        <v>0</v>
      </c>
      <c r="AO398" s="51">
        <v>0</v>
      </c>
      <c r="AP398" s="51">
        <v>0</v>
      </c>
      <c r="AQ398" s="51">
        <v>0</v>
      </c>
      <c r="AR398" s="51">
        <v>0</v>
      </c>
      <c r="AS398" s="51">
        <v>0</v>
      </c>
      <c r="AT398" s="51">
        <v>0</v>
      </c>
      <c r="AU398" s="12">
        <v>0</v>
      </c>
      <c r="AY398" s="1">
        <f t="shared" si="69"/>
        <v>0</v>
      </c>
      <c r="BA398" s="1">
        <f t="shared" si="71"/>
        <v>0</v>
      </c>
      <c r="BB398" s="1">
        <f t="shared" si="74"/>
        <v>0</v>
      </c>
      <c r="BC398" s="1">
        <f t="shared" si="74"/>
        <v>0</v>
      </c>
      <c r="BD398" s="12"/>
      <c r="BG398" t="str">
        <f t="shared" si="73"/>
        <v/>
      </c>
      <c r="BH398" t="str">
        <f t="shared" si="70"/>
        <v/>
      </c>
      <c r="BI398" s="12">
        <v>0</v>
      </c>
      <c r="BJ398" s="12" t="b">
        <v>0</v>
      </c>
      <c r="BK398" s="12">
        <v>0</v>
      </c>
      <c r="BL398" s="1">
        <f t="shared" si="72"/>
        <v>0</v>
      </c>
      <c r="BR398" t="str">
        <f t="shared" si="75"/>
        <v>RA9ASHBURTON AND BUCKFASTLEIGH HOSPITAL</v>
      </c>
      <c r="BS398" s="11" t="s">
        <v>1322</v>
      </c>
      <c r="BT398" s="11" t="s">
        <v>1070</v>
      </c>
      <c r="BU398" s="11" t="s">
        <v>1322</v>
      </c>
      <c r="BV398" s="11" t="s">
        <v>1070</v>
      </c>
      <c r="BW398" s="11" t="s">
        <v>1323</v>
      </c>
      <c r="BX398" s="11"/>
      <c r="BZ398" t="s">
        <v>1320</v>
      </c>
      <c r="CA398" s="13" t="s">
        <v>1324</v>
      </c>
    </row>
    <row r="399" spans="1:79" ht="15">
      <c r="A399" s="12" t="e">
        <v>#N/A</v>
      </c>
      <c r="B399" s="12" t="e">
        <v>#N/A</v>
      </c>
      <c r="C399" s="12">
        <v>0</v>
      </c>
      <c r="D399" s="12">
        <v>0</v>
      </c>
      <c r="E399" s="51">
        <v>0</v>
      </c>
      <c r="F399" s="12" t="s">
        <v>106</v>
      </c>
      <c r="G399" s="51" t="s">
        <v>106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>
        <v>0</v>
      </c>
      <c r="AD399" s="51"/>
      <c r="AE399" s="51"/>
      <c r="AF399" s="51"/>
      <c r="AG399" s="51"/>
      <c r="AH399" s="51"/>
      <c r="AI399" s="51"/>
      <c r="AJ399" s="51"/>
      <c r="AK399" s="51">
        <v>0</v>
      </c>
      <c r="AL399" s="51">
        <v>0</v>
      </c>
      <c r="AM399" s="51">
        <v>0</v>
      </c>
      <c r="AN399" s="51">
        <v>0</v>
      </c>
      <c r="AO399" s="51">
        <v>0</v>
      </c>
      <c r="AP399" s="51">
        <v>0</v>
      </c>
      <c r="AQ399" s="51">
        <v>0</v>
      </c>
      <c r="AR399" s="51">
        <v>0</v>
      </c>
      <c r="AS399" s="51">
        <v>0</v>
      </c>
      <c r="AT399" s="51">
        <v>0</v>
      </c>
      <c r="AU399" s="12">
        <v>0</v>
      </c>
      <c r="AY399" s="1">
        <f t="shared" si="69"/>
        <v>0</v>
      </c>
      <c r="BA399" s="1">
        <f t="shared" si="71"/>
        <v>0</v>
      </c>
      <c r="BB399" s="1">
        <f t="shared" si="74"/>
        <v>0</v>
      </c>
      <c r="BC399" s="1">
        <f t="shared" si="74"/>
        <v>0</v>
      </c>
      <c r="BD399" s="12"/>
      <c r="BG399" t="str">
        <f t="shared" si="73"/>
        <v/>
      </c>
      <c r="BH399" t="str">
        <f t="shared" si="70"/>
        <v/>
      </c>
      <c r="BI399" s="12">
        <v>0</v>
      </c>
      <c r="BJ399" s="12" t="b">
        <v>0</v>
      </c>
      <c r="BK399" s="12">
        <v>0</v>
      </c>
      <c r="BL399" s="1">
        <f t="shared" si="72"/>
        <v>0</v>
      </c>
      <c r="BR399" t="str">
        <f t="shared" si="75"/>
        <v>RA9BOVEY TRACEY HOSPITAL</v>
      </c>
      <c r="BS399" s="11" t="s">
        <v>1325</v>
      </c>
      <c r="BT399" s="11" t="s">
        <v>1074</v>
      </c>
      <c r="BU399" s="11" t="s">
        <v>1325</v>
      </c>
      <c r="BV399" s="11" t="s">
        <v>1074</v>
      </c>
      <c r="BW399" s="11" t="s">
        <v>1323</v>
      </c>
      <c r="BX399" s="11"/>
      <c r="BZ399" t="s">
        <v>1326</v>
      </c>
      <c r="CA399" s="13" t="s">
        <v>1327</v>
      </c>
    </row>
    <row r="400" spans="1:79" ht="15">
      <c r="A400" s="12" t="e">
        <v>#N/A</v>
      </c>
      <c r="B400" s="12" t="e">
        <v>#N/A</v>
      </c>
      <c r="C400" s="12">
        <v>0</v>
      </c>
      <c r="D400" s="12">
        <v>0</v>
      </c>
      <c r="E400" s="51">
        <v>0</v>
      </c>
      <c r="F400" s="12" t="s">
        <v>106</v>
      </c>
      <c r="G400" s="51" t="s">
        <v>106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0</v>
      </c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>
        <v>0</v>
      </c>
      <c r="AD400" s="51"/>
      <c r="AE400" s="51"/>
      <c r="AF400" s="51"/>
      <c r="AG400" s="51"/>
      <c r="AH400" s="51"/>
      <c r="AI400" s="51"/>
      <c r="AJ400" s="51"/>
      <c r="AK400" s="51">
        <v>0</v>
      </c>
      <c r="AL400" s="51">
        <v>0</v>
      </c>
      <c r="AM400" s="51">
        <v>0</v>
      </c>
      <c r="AN400" s="51">
        <v>0</v>
      </c>
      <c r="AO400" s="51">
        <v>0</v>
      </c>
      <c r="AP400" s="51">
        <v>0</v>
      </c>
      <c r="AQ400" s="51">
        <v>0</v>
      </c>
      <c r="AR400" s="51">
        <v>0</v>
      </c>
      <c r="AS400" s="51">
        <v>0</v>
      </c>
      <c r="AT400" s="51">
        <v>0</v>
      </c>
      <c r="AU400" s="12">
        <v>0</v>
      </c>
      <c r="AY400" s="1">
        <f t="shared" si="69"/>
        <v>0</v>
      </c>
      <c r="BA400" s="1">
        <f t="shared" si="71"/>
        <v>0</v>
      </c>
      <c r="BB400" s="1">
        <f t="shared" si="74"/>
        <v>0</v>
      </c>
      <c r="BC400" s="1">
        <f t="shared" si="74"/>
        <v>0</v>
      </c>
      <c r="BD400" s="12"/>
      <c r="BG400" t="str">
        <f t="shared" si="73"/>
        <v/>
      </c>
      <c r="BH400" t="str">
        <f t="shared" si="70"/>
        <v/>
      </c>
      <c r="BI400" s="12">
        <v>0</v>
      </c>
      <c r="BJ400" s="12" t="b">
        <v>0</v>
      </c>
      <c r="BK400" s="12">
        <v>0</v>
      </c>
      <c r="BL400" s="1">
        <f t="shared" si="72"/>
        <v>0</v>
      </c>
      <c r="BR400" t="str">
        <f t="shared" si="75"/>
        <v xml:space="preserve">RA9BRIXHAM HOSPITAL </v>
      </c>
      <c r="BS400" s="11" t="s">
        <v>1328</v>
      </c>
      <c r="BT400" s="11" t="s">
        <v>1329</v>
      </c>
      <c r="BU400" s="11" t="s">
        <v>1328</v>
      </c>
      <c r="BV400" s="11" t="s">
        <v>1329</v>
      </c>
      <c r="BW400" s="11" t="s">
        <v>1323</v>
      </c>
      <c r="BX400" s="11"/>
      <c r="BZ400" t="s">
        <v>1330</v>
      </c>
      <c r="CA400" s="13" t="s">
        <v>1331</v>
      </c>
    </row>
    <row r="401" spans="1:79" ht="15">
      <c r="A401" s="12" t="e">
        <v>#N/A</v>
      </c>
      <c r="B401" s="12" t="e">
        <v>#N/A</v>
      </c>
      <c r="C401" s="12">
        <v>0</v>
      </c>
      <c r="D401" s="12">
        <v>0</v>
      </c>
      <c r="E401" s="51">
        <v>0</v>
      </c>
      <c r="F401" s="12" t="s">
        <v>106</v>
      </c>
      <c r="G401" s="51" t="s">
        <v>106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>
        <v>0</v>
      </c>
      <c r="AD401" s="51"/>
      <c r="AE401" s="51"/>
      <c r="AF401" s="51"/>
      <c r="AG401" s="51"/>
      <c r="AH401" s="51"/>
      <c r="AI401" s="51"/>
      <c r="AJ401" s="51"/>
      <c r="AK401" s="51">
        <v>0</v>
      </c>
      <c r="AL401" s="51">
        <v>0</v>
      </c>
      <c r="AM401" s="51">
        <v>0</v>
      </c>
      <c r="AN401" s="51">
        <v>0</v>
      </c>
      <c r="AO401" s="51">
        <v>0</v>
      </c>
      <c r="AP401" s="51">
        <v>0</v>
      </c>
      <c r="AQ401" s="51">
        <v>0</v>
      </c>
      <c r="AR401" s="51">
        <v>0</v>
      </c>
      <c r="AS401" s="51">
        <v>0</v>
      </c>
      <c r="AT401" s="51">
        <v>0</v>
      </c>
      <c r="AU401" s="12">
        <v>0</v>
      </c>
      <c r="AY401" s="1">
        <f t="shared" si="69"/>
        <v>0</v>
      </c>
      <c r="BA401" s="1">
        <f t="shared" si="71"/>
        <v>0</v>
      </c>
      <c r="BB401" s="1">
        <f t="shared" si="74"/>
        <v>0</v>
      </c>
      <c r="BC401" s="1">
        <f t="shared" si="74"/>
        <v>0</v>
      </c>
      <c r="BD401" s="12"/>
      <c r="BG401" t="str">
        <f t="shared" si="73"/>
        <v/>
      </c>
      <c r="BH401" t="str">
        <f t="shared" si="70"/>
        <v/>
      </c>
      <c r="BI401" s="12">
        <v>0</v>
      </c>
      <c r="BJ401" s="12" t="b">
        <v>0</v>
      </c>
      <c r="BK401" s="12">
        <v>0</v>
      </c>
      <c r="BL401" s="1">
        <f t="shared" si="72"/>
        <v>0</v>
      </c>
      <c r="BR401" t="str">
        <f t="shared" si="75"/>
        <v>RA9DARTMOUTH HOSPITAL</v>
      </c>
      <c r="BS401" s="11" t="s">
        <v>1332</v>
      </c>
      <c r="BT401" s="11" t="s">
        <v>1092</v>
      </c>
      <c r="BU401" s="11" t="s">
        <v>1332</v>
      </c>
      <c r="BV401" s="11" t="s">
        <v>1092</v>
      </c>
      <c r="BW401" s="11" t="s">
        <v>1323</v>
      </c>
      <c r="BX401" s="11"/>
      <c r="BZ401" t="s">
        <v>1333</v>
      </c>
      <c r="CA401" s="13" t="s">
        <v>1334</v>
      </c>
    </row>
    <row r="402" spans="1:79" ht="15">
      <c r="A402" s="12" t="e">
        <v>#N/A</v>
      </c>
      <c r="B402" s="12" t="e">
        <v>#N/A</v>
      </c>
      <c r="C402" s="12">
        <v>0</v>
      </c>
      <c r="D402" s="12">
        <v>0</v>
      </c>
      <c r="E402" s="51">
        <v>0</v>
      </c>
      <c r="F402" s="12" t="s">
        <v>106</v>
      </c>
      <c r="G402" s="51" t="s">
        <v>106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>
        <v>0</v>
      </c>
      <c r="AD402" s="51"/>
      <c r="AE402" s="51"/>
      <c r="AF402" s="51"/>
      <c r="AG402" s="51"/>
      <c r="AH402" s="51"/>
      <c r="AI402" s="51"/>
      <c r="AJ402" s="51"/>
      <c r="AK402" s="51">
        <v>0</v>
      </c>
      <c r="AL402" s="51">
        <v>0</v>
      </c>
      <c r="AM402" s="51">
        <v>0</v>
      </c>
      <c r="AN402" s="51">
        <v>0</v>
      </c>
      <c r="AO402" s="51">
        <v>0</v>
      </c>
      <c r="AP402" s="51">
        <v>0</v>
      </c>
      <c r="AQ402" s="51">
        <v>0</v>
      </c>
      <c r="AR402" s="51">
        <v>0</v>
      </c>
      <c r="AS402" s="51">
        <v>0</v>
      </c>
      <c r="AT402" s="51">
        <v>0</v>
      </c>
      <c r="AU402" s="12">
        <v>0</v>
      </c>
      <c r="AY402" s="1">
        <f t="shared" si="69"/>
        <v>0</v>
      </c>
      <c r="BA402" s="1">
        <f t="shared" si="71"/>
        <v>0</v>
      </c>
      <c r="BB402" s="1">
        <f t="shared" si="74"/>
        <v>0</v>
      </c>
      <c r="BC402" s="1">
        <f t="shared" si="74"/>
        <v>0</v>
      </c>
      <c r="BD402" s="12"/>
      <c r="BG402" t="str">
        <f t="shared" si="73"/>
        <v/>
      </c>
      <c r="BH402" t="str">
        <f t="shared" si="70"/>
        <v/>
      </c>
      <c r="BI402" s="12">
        <v>0</v>
      </c>
      <c r="BJ402" s="12" t="b">
        <v>0</v>
      </c>
      <c r="BK402" s="12">
        <v>0</v>
      </c>
      <c r="BL402" s="1">
        <f t="shared" si="72"/>
        <v>0</v>
      </c>
      <c r="BR402" t="str">
        <f t="shared" si="75"/>
        <v>RA9DAWLISH HOSPITAL</v>
      </c>
      <c r="BS402" s="11" t="s">
        <v>1335</v>
      </c>
      <c r="BT402" s="11" t="s">
        <v>1096</v>
      </c>
      <c r="BU402" s="11" t="s">
        <v>1335</v>
      </c>
      <c r="BV402" s="11" t="s">
        <v>1096</v>
      </c>
      <c r="BW402" s="11" t="s">
        <v>1323</v>
      </c>
      <c r="BX402" s="11"/>
      <c r="BZ402" t="s">
        <v>1336</v>
      </c>
      <c r="CA402" s="13" t="s">
        <v>1337</v>
      </c>
    </row>
    <row r="403" spans="1:79" ht="15">
      <c r="A403" s="12" t="e">
        <v>#N/A</v>
      </c>
      <c r="B403" s="12" t="e">
        <v>#N/A</v>
      </c>
      <c r="C403" s="12">
        <v>0</v>
      </c>
      <c r="D403" s="12">
        <v>0</v>
      </c>
      <c r="E403" s="51">
        <v>0</v>
      </c>
      <c r="F403" s="12" t="s">
        <v>106</v>
      </c>
      <c r="G403" s="51" t="s">
        <v>106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0</v>
      </c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>
        <v>0</v>
      </c>
      <c r="AD403" s="51"/>
      <c r="AE403" s="51"/>
      <c r="AF403" s="51"/>
      <c r="AG403" s="51"/>
      <c r="AH403" s="51"/>
      <c r="AI403" s="51"/>
      <c r="AJ403" s="51"/>
      <c r="AK403" s="51">
        <v>0</v>
      </c>
      <c r="AL403" s="51">
        <v>0</v>
      </c>
      <c r="AM403" s="51">
        <v>0</v>
      </c>
      <c r="AN403" s="51">
        <v>0</v>
      </c>
      <c r="AO403" s="51">
        <v>0</v>
      </c>
      <c r="AP403" s="51">
        <v>0</v>
      </c>
      <c r="AQ403" s="51">
        <v>0</v>
      </c>
      <c r="AR403" s="51">
        <v>0</v>
      </c>
      <c r="AS403" s="51">
        <v>0</v>
      </c>
      <c r="AT403" s="51">
        <v>0</v>
      </c>
      <c r="AU403" s="12">
        <v>0</v>
      </c>
      <c r="AY403" s="1">
        <f t="shared" si="69"/>
        <v>0</v>
      </c>
      <c r="BA403" s="1">
        <f t="shared" si="71"/>
        <v>0</v>
      </c>
      <c r="BB403" s="1">
        <f t="shared" si="74"/>
        <v>0</v>
      </c>
      <c r="BC403" s="1">
        <f t="shared" si="74"/>
        <v>0</v>
      </c>
      <c r="BD403" s="12"/>
      <c r="BG403" t="str">
        <f t="shared" si="73"/>
        <v/>
      </c>
      <c r="BH403" t="str">
        <f t="shared" si="70"/>
        <v/>
      </c>
      <c r="BI403" s="12">
        <v>0</v>
      </c>
      <c r="BJ403" s="12" t="b">
        <v>0</v>
      </c>
      <c r="BK403" s="12">
        <v>0</v>
      </c>
      <c r="BL403" s="1">
        <f t="shared" si="72"/>
        <v>0</v>
      </c>
      <c r="BR403" t="str">
        <f t="shared" si="75"/>
        <v>RA9NEWTON ABBOT HOSPITAL</v>
      </c>
      <c r="BS403" s="11" t="s">
        <v>1338</v>
      </c>
      <c r="BT403" s="11" t="s">
        <v>1099</v>
      </c>
      <c r="BU403" s="11" t="s">
        <v>1338</v>
      </c>
      <c r="BV403" s="11" t="s">
        <v>1099</v>
      </c>
      <c r="BW403" s="11" t="s">
        <v>1323</v>
      </c>
      <c r="BX403" s="11"/>
      <c r="BZ403" t="s">
        <v>1339</v>
      </c>
      <c r="CA403" s="13" t="s">
        <v>1340</v>
      </c>
    </row>
    <row r="404" spans="1:79" ht="15">
      <c r="A404" s="12" t="e">
        <v>#N/A</v>
      </c>
      <c r="B404" s="12" t="e">
        <v>#N/A</v>
      </c>
      <c r="C404" s="12">
        <v>0</v>
      </c>
      <c r="D404" s="12">
        <v>0</v>
      </c>
      <c r="E404" s="51">
        <v>0</v>
      </c>
      <c r="F404" s="12" t="s">
        <v>106</v>
      </c>
      <c r="G404" s="51" t="s">
        <v>106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0</v>
      </c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>
        <v>0</v>
      </c>
      <c r="AD404" s="51"/>
      <c r="AE404" s="51"/>
      <c r="AF404" s="51"/>
      <c r="AG404" s="51"/>
      <c r="AH404" s="51"/>
      <c r="AI404" s="51"/>
      <c r="AJ404" s="51"/>
      <c r="AK404" s="51">
        <v>0</v>
      </c>
      <c r="AL404" s="51">
        <v>0</v>
      </c>
      <c r="AM404" s="51">
        <v>0</v>
      </c>
      <c r="AN404" s="51">
        <v>0</v>
      </c>
      <c r="AO404" s="51">
        <v>0</v>
      </c>
      <c r="AP404" s="51">
        <v>0</v>
      </c>
      <c r="AQ404" s="51">
        <v>0</v>
      </c>
      <c r="AR404" s="51">
        <v>0</v>
      </c>
      <c r="AS404" s="51">
        <v>0</v>
      </c>
      <c r="AT404" s="51">
        <v>0</v>
      </c>
      <c r="AU404" s="12">
        <v>0</v>
      </c>
      <c r="AY404" s="1">
        <f t="shared" si="69"/>
        <v>0</v>
      </c>
      <c r="BA404" s="1">
        <f t="shared" si="71"/>
        <v>0</v>
      </c>
      <c r="BB404" s="1">
        <f t="shared" si="74"/>
        <v>0</v>
      </c>
      <c r="BC404" s="1">
        <f t="shared" si="74"/>
        <v>0</v>
      </c>
      <c r="BD404" s="12"/>
      <c r="BG404" t="str">
        <f t="shared" si="73"/>
        <v/>
      </c>
      <c r="BH404" t="str">
        <f t="shared" si="70"/>
        <v/>
      </c>
      <c r="BI404" s="12">
        <v>0</v>
      </c>
      <c r="BJ404" s="12" t="b">
        <v>0</v>
      </c>
      <c r="BK404" s="12">
        <v>0</v>
      </c>
      <c r="BL404" s="1">
        <f t="shared" si="72"/>
        <v>0</v>
      </c>
      <c r="BR404" t="str">
        <f t="shared" si="75"/>
        <v>RA9PAIGNTON HOSPITAL</v>
      </c>
      <c r="BS404" s="11" t="s">
        <v>1341</v>
      </c>
      <c r="BT404" s="11" t="s">
        <v>1105</v>
      </c>
      <c r="BU404" s="11" t="s">
        <v>1341</v>
      </c>
      <c r="BV404" s="11" t="s">
        <v>1105</v>
      </c>
      <c r="BW404" s="11" t="s">
        <v>1323</v>
      </c>
      <c r="BX404" s="11"/>
      <c r="BZ404" t="s">
        <v>1342</v>
      </c>
      <c r="CA404" s="13" t="s">
        <v>1343</v>
      </c>
    </row>
    <row r="405" spans="1:79" ht="15">
      <c r="A405" s="12" t="e">
        <v>#N/A</v>
      </c>
      <c r="B405" s="12" t="e">
        <v>#N/A</v>
      </c>
      <c r="C405" s="12">
        <v>0</v>
      </c>
      <c r="D405" s="12">
        <v>0</v>
      </c>
      <c r="E405" s="51">
        <v>0</v>
      </c>
      <c r="F405" s="12" t="s">
        <v>106</v>
      </c>
      <c r="G405" s="51" t="s">
        <v>106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>
        <v>0</v>
      </c>
      <c r="AD405" s="51"/>
      <c r="AE405" s="51"/>
      <c r="AF405" s="51"/>
      <c r="AG405" s="51"/>
      <c r="AH405" s="51"/>
      <c r="AI405" s="51"/>
      <c r="AJ405" s="51"/>
      <c r="AK405" s="51">
        <v>0</v>
      </c>
      <c r="AL405" s="51">
        <v>0</v>
      </c>
      <c r="AM405" s="51">
        <v>0</v>
      </c>
      <c r="AN405" s="51">
        <v>0</v>
      </c>
      <c r="AO405" s="51">
        <v>0</v>
      </c>
      <c r="AP405" s="51">
        <v>0</v>
      </c>
      <c r="AQ405" s="51">
        <v>0</v>
      </c>
      <c r="AR405" s="51">
        <v>0</v>
      </c>
      <c r="AS405" s="51">
        <v>0</v>
      </c>
      <c r="AT405" s="51">
        <v>0</v>
      </c>
      <c r="AU405" s="12">
        <v>0</v>
      </c>
      <c r="AY405" s="1">
        <f t="shared" si="69"/>
        <v>0</v>
      </c>
      <c r="BA405" s="1">
        <f t="shared" si="71"/>
        <v>0</v>
      </c>
      <c r="BB405" s="1">
        <f t="shared" si="74"/>
        <v>0</v>
      </c>
      <c r="BC405" s="1">
        <f t="shared" si="74"/>
        <v>0</v>
      </c>
      <c r="BD405" s="12"/>
      <c r="BG405" t="str">
        <f t="shared" si="73"/>
        <v/>
      </c>
      <c r="BH405" t="str">
        <f t="shared" si="70"/>
        <v/>
      </c>
      <c r="BI405" s="12">
        <v>0</v>
      </c>
      <c r="BJ405" s="12" t="b">
        <v>0</v>
      </c>
      <c r="BK405" s="12">
        <v>0</v>
      </c>
      <c r="BL405" s="1">
        <f t="shared" si="72"/>
        <v>0</v>
      </c>
      <c r="BR405" t="str">
        <f t="shared" si="75"/>
        <v>RA9TEIGNMOUTH HOSPITAL</v>
      </c>
      <c r="BS405" s="11" t="s">
        <v>1344</v>
      </c>
      <c r="BT405" s="11" t="s">
        <v>1119</v>
      </c>
      <c r="BU405" s="11" t="s">
        <v>1344</v>
      </c>
      <c r="BV405" s="11" t="s">
        <v>1119</v>
      </c>
      <c r="BW405" s="11" t="s">
        <v>1323</v>
      </c>
      <c r="BX405" s="11"/>
      <c r="BZ405" t="s">
        <v>1345</v>
      </c>
      <c r="CA405" s="13" t="s">
        <v>1346</v>
      </c>
    </row>
    <row r="406" spans="1:79" ht="15">
      <c r="A406" s="12" t="e">
        <v>#N/A</v>
      </c>
      <c r="B406" s="12" t="e">
        <v>#N/A</v>
      </c>
      <c r="C406" s="12">
        <v>0</v>
      </c>
      <c r="D406" s="12">
        <v>0</v>
      </c>
      <c r="E406" s="51">
        <v>0</v>
      </c>
      <c r="F406" s="12" t="s">
        <v>106</v>
      </c>
      <c r="G406" s="51" t="s">
        <v>106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>
        <v>0</v>
      </c>
      <c r="AD406" s="51"/>
      <c r="AE406" s="51"/>
      <c r="AF406" s="51"/>
      <c r="AG406" s="51"/>
      <c r="AH406" s="51"/>
      <c r="AI406" s="51"/>
      <c r="AJ406" s="51"/>
      <c r="AK406" s="51">
        <v>0</v>
      </c>
      <c r="AL406" s="51">
        <v>0</v>
      </c>
      <c r="AM406" s="51">
        <v>0</v>
      </c>
      <c r="AN406" s="51">
        <v>0</v>
      </c>
      <c r="AO406" s="51">
        <v>0</v>
      </c>
      <c r="AP406" s="51">
        <v>0</v>
      </c>
      <c r="AQ406" s="51">
        <v>0</v>
      </c>
      <c r="AR406" s="51">
        <v>0</v>
      </c>
      <c r="AS406" s="51">
        <v>0</v>
      </c>
      <c r="AT406" s="51">
        <v>0</v>
      </c>
      <c r="AU406" s="12">
        <v>0</v>
      </c>
      <c r="AY406" s="1">
        <f t="shared" si="69"/>
        <v>0</v>
      </c>
      <c r="BA406" s="1">
        <f t="shared" si="71"/>
        <v>0</v>
      </c>
      <c r="BB406" s="1">
        <f t="shared" si="74"/>
        <v>0</v>
      </c>
      <c r="BC406" s="1">
        <f t="shared" si="74"/>
        <v>0</v>
      </c>
      <c r="BD406" s="12"/>
      <c r="BG406" t="str">
        <f t="shared" si="73"/>
        <v/>
      </c>
      <c r="BH406" t="str">
        <f t="shared" si="70"/>
        <v/>
      </c>
      <c r="BI406" s="12">
        <v>0</v>
      </c>
      <c r="BJ406" s="12" t="b">
        <v>0</v>
      </c>
      <c r="BK406" s="12">
        <v>0</v>
      </c>
      <c r="BL406" s="1">
        <f t="shared" si="72"/>
        <v>0</v>
      </c>
      <c r="BR406" t="str">
        <f t="shared" si="75"/>
        <v>RA9TORBAY HOSPITAL</v>
      </c>
      <c r="BS406" s="11" t="s">
        <v>1347</v>
      </c>
      <c r="BT406" s="11" t="s">
        <v>1348</v>
      </c>
      <c r="BU406" s="11" t="s">
        <v>1347</v>
      </c>
      <c r="BV406" s="11" t="s">
        <v>1348</v>
      </c>
      <c r="BW406" s="11" t="s">
        <v>1323</v>
      </c>
      <c r="BX406" s="11"/>
      <c r="BZ406" t="s">
        <v>1345</v>
      </c>
      <c r="CA406" s="13" t="s">
        <v>1349</v>
      </c>
    </row>
    <row r="407" spans="1:79" ht="15">
      <c r="A407" s="12" t="e">
        <v>#N/A</v>
      </c>
      <c r="B407" s="12" t="e">
        <v>#N/A</v>
      </c>
      <c r="C407" s="12">
        <v>0</v>
      </c>
      <c r="D407" s="12">
        <v>0</v>
      </c>
      <c r="E407" s="51">
        <v>0</v>
      </c>
      <c r="F407" s="12" t="s">
        <v>106</v>
      </c>
      <c r="G407" s="51" t="s">
        <v>106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>
        <v>0</v>
      </c>
      <c r="AD407" s="51"/>
      <c r="AE407" s="51"/>
      <c r="AF407" s="51"/>
      <c r="AG407" s="51"/>
      <c r="AH407" s="51"/>
      <c r="AI407" s="51"/>
      <c r="AJ407" s="51"/>
      <c r="AK407" s="51">
        <v>0</v>
      </c>
      <c r="AL407" s="51">
        <v>0</v>
      </c>
      <c r="AM407" s="51">
        <v>0</v>
      </c>
      <c r="AN407" s="51">
        <v>0</v>
      </c>
      <c r="AO407" s="51">
        <v>0</v>
      </c>
      <c r="AP407" s="51">
        <v>0</v>
      </c>
      <c r="AQ407" s="51">
        <v>0</v>
      </c>
      <c r="AR407" s="51">
        <v>0</v>
      </c>
      <c r="AS407" s="51">
        <v>0</v>
      </c>
      <c r="AT407" s="51">
        <v>0</v>
      </c>
      <c r="AU407" s="12">
        <v>0</v>
      </c>
      <c r="AY407" s="1">
        <f t="shared" si="69"/>
        <v>0</v>
      </c>
      <c r="BA407" s="1">
        <f t="shared" si="71"/>
        <v>0</v>
      </c>
      <c r="BB407" s="1">
        <f t="shared" si="74"/>
        <v>0</v>
      </c>
      <c r="BC407" s="1">
        <f t="shared" si="74"/>
        <v>0</v>
      </c>
      <c r="BD407" s="12"/>
      <c r="BG407" t="str">
        <f t="shared" si="73"/>
        <v/>
      </c>
      <c r="BH407" t="str">
        <f t="shared" si="70"/>
        <v/>
      </c>
      <c r="BI407" s="12">
        <v>0</v>
      </c>
      <c r="BJ407" s="12" t="b">
        <v>0</v>
      </c>
      <c r="BK407" s="12">
        <v>0</v>
      </c>
      <c r="BL407" s="1">
        <f t="shared" si="72"/>
        <v>0</v>
      </c>
      <c r="BR407" t="str">
        <f t="shared" si="75"/>
        <v>RA9TOTNES HOSPITAL</v>
      </c>
      <c r="BS407" s="11" t="s">
        <v>1350</v>
      </c>
      <c r="BT407" s="11" t="s">
        <v>1122</v>
      </c>
      <c r="BU407" s="11" t="s">
        <v>1350</v>
      </c>
      <c r="BV407" s="11" t="s">
        <v>1122</v>
      </c>
      <c r="BW407" s="11" t="s">
        <v>1323</v>
      </c>
      <c r="BX407" s="11"/>
      <c r="BZ407" t="s">
        <v>1345</v>
      </c>
      <c r="CA407" s="13" t="s">
        <v>803</v>
      </c>
    </row>
    <row r="408" spans="1:79" ht="15">
      <c r="A408" s="12" t="e">
        <v>#N/A</v>
      </c>
      <c r="B408" s="12" t="e">
        <v>#N/A</v>
      </c>
      <c r="C408" s="12">
        <v>0</v>
      </c>
      <c r="D408" s="12">
        <v>0</v>
      </c>
      <c r="E408" s="51">
        <v>0</v>
      </c>
      <c r="F408" s="12" t="s">
        <v>106</v>
      </c>
      <c r="G408" s="51" t="s">
        <v>106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>
        <v>0</v>
      </c>
      <c r="AD408" s="51"/>
      <c r="AE408" s="51"/>
      <c r="AF408" s="51"/>
      <c r="AG408" s="51"/>
      <c r="AH408" s="51"/>
      <c r="AI408" s="51"/>
      <c r="AJ408" s="51"/>
      <c r="AK408" s="51">
        <v>0</v>
      </c>
      <c r="AL408" s="51">
        <v>0</v>
      </c>
      <c r="AM408" s="51">
        <v>0</v>
      </c>
      <c r="AN408" s="51">
        <v>0</v>
      </c>
      <c r="AO408" s="51">
        <v>0</v>
      </c>
      <c r="AP408" s="51">
        <v>0</v>
      </c>
      <c r="AQ408" s="51">
        <v>0</v>
      </c>
      <c r="AR408" s="51">
        <v>0</v>
      </c>
      <c r="AS408" s="51">
        <v>0</v>
      </c>
      <c r="AT408" s="51">
        <v>0</v>
      </c>
      <c r="AU408" s="12">
        <v>0</v>
      </c>
      <c r="AY408" s="1">
        <f t="shared" ref="AY408:AY415" si="76">IF(AK206="",0, IF(AK206="-",0,IF(AK206&gt;100%,1,0)))</f>
        <v>0</v>
      </c>
      <c r="BA408" s="1">
        <f t="shared" si="71"/>
        <v>0</v>
      </c>
      <c r="BB408" s="1">
        <f t="shared" si="74"/>
        <v>0</v>
      </c>
      <c r="BC408" s="1">
        <f t="shared" si="74"/>
        <v>0</v>
      </c>
      <c r="BD408" s="12"/>
      <c r="BG408" t="str">
        <f t="shared" si="73"/>
        <v/>
      </c>
      <c r="BH408" t="str">
        <f t="shared" ref="BH408:BH414" si="77">IF(BG408="","",(IF(COUNTIF($BG$216:$BG$414,BG408)&gt;1,1,0))=1)</f>
        <v/>
      </c>
      <c r="BI408" s="12">
        <v>0</v>
      </c>
      <c r="BJ408" s="12" t="b">
        <v>0</v>
      </c>
      <c r="BK408" s="12">
        <v>0</v>
      </c>
      <c r="BL408" s="1">
        <f t="shared" si="72"/>
        <v>0</v>
      </c>
      <c r="BR408" t="str">
        <f t="shared" si="75"/>
        <v>RAEBRADFORD ROYAL INFIRMARY</v>
      </c>
      <c r="BS408" s="11" t="s">
        <v>1351</v>
      </c>
      <c r="BT408" s="11" t="s">
        <v>1352</v>
      </c>
      <c r="BU408" s="11" t="s">
        <v>1351</v>
      </c>
      <c r="BV408" s="11" t="s">
        <v>1352</v>
      </c>
      <c r="BW408" s="11" t="s">
        <v>1353</v>
      </c>
      <c r="BX408" s="11"/>
      <c r="BZ408" t="s">
        <v>1354</v>
      </c>
      <c r="CA408" s="13" t="s">
        <v>1355</v>
      </c>
    </row>
    <row r="409" spans="1:79" ht="15">
      <c r="A409" s="12" t="e">
        <v>#N/A</v>
      </c>
      <c r="B409" s="12" t="e">
        <v>#N/A</v>
      </c>
      <c r="C409" s="12">
        <v>0</v>
      </c>
      <c r="D409" s="12">
        <v>0</v>
      </c>
      <c r="E409" s="51">
        <v>0</v>
      </c>
      <c r="F409" s="12" t="s">
        <v>106</v>
      </c>
      <c r="G409" s="51" t="s">
        <v>106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0</v>
      </c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>
        <v>0</v>
      </c>
      <c r="AD409" s="51"/>
      <c r="AE409" s="51"/>
      <c r="AF409" s="51"/>
      <c r="AG409" s="51"/>
      <c r="AH409" s="51"/>
      <c r="AI409" s="51"/>
      <c r="AJ409" s="51"/>
      <c r="AK409" s="51">
        <v>0</v>
      </c>
      <c r="AL409" s="51">
        <v>0</v>
      </c>
      <c r="AM409" s="51">
        <v>0</v>
      </c>
      <c r="AN409" s="51">
        <v>0</v>
      </c>
      <c r="AO409" s="51">
        <v>0</v>
      </c>
      <c r="AP409" s="51">
        <v>0</v>
      </c>
      <c r="AQ409" s="51">
        <v>0</v>
      </c>
      <c r="AR409" s="51">
        <v>0</v>
      </c>
      <c r="AS409" s="51">
        <v>0</v>
      </c>
      <c r="AT409" s="51">
        <v>0</v>
      </c>
      <c r="AU409" s="12">
        <v>0</v>
      </c>
      <c r="AY409" s="1">
        <f t="shared" si="76"/>
        <v>0</v>
      </c>
      <c r="BA409" s="1">
        <f t="shared" ref="BA409:BA415" si="78">IF(AL207="",0, IF(AL207="-",0,IF(AL207&gt;100%,1,0)))</f>
        <v>0</v>
      </c>
      <c r="BB409" s="1">
        <f t="shared" si="74"/>
        <v>0</v>
      </c>
      <c r="BC409" s="1">
        <f t="shared" si="74"/>
        <v>0</v>
      </c>
      <c r="BD409" s="12"/>
      <c r="BG409" t="str">
        <f t="shared" si="73"/>
        <v/>
      </c>
      <c r="BH409" t="str">
        <f t="shared" si="77"/>
        <v/>
      </c>
      <c r="BI409" s="12">
        <v>0</v>
      </c>
      <c r="BJ409" s="12" t="b">
        <v>0</v>
      </c>
      <c r="BK409" s="12">
        <v>0</v>
      </c>
      <c r="BL409" s="1">
        <f t="shared" ref="BL409:BL415" si="79">IF(G207="",0,IF(G207=H207,1,0))</f>
        <v>0</v>
      </c>
      <c r="BR409" t="str">
        <f t="shared" si="75"/>
        <v>RAEST LUKES HOSPITAL</v>
      </c>
      <c r="BS409" s="11" t="s">
        <v>1356</v>
      </c>
      <c r="BT409" s="11" t="s">
        <v>1357</v>
      </c>
      <c r="BU409" s="11" t="s">
        <v>1356</v>
      </c>
      <c r="BV409" s="11" t="s">
        <v>1357</v>
      </c>
      <c r="BW409" s="11" t="s">
        <v>1353</v>
      </c>
      <c r="BX409" s="11"/>
      <c r="BZ409" t="s">
        <v>1354</v>
      </c>
      <c r="CA409" s="13" t="s">
        <v>1358</v>
      </c>
    </row>
    <row r="410" spans="1:79" ht="15">
      <c r="A410" s="12" t="e">
        <v>#N/A</v>
      </c>
      <c r="B410" s="12" t="e">
        <v>#N/A</v>
      </c>
      <c r="C410" s="12">
        <v>0</v>
      </c>
      <c r="D410" s="12">
        <v>0</v>
      </c>
      <c r="E410" s="51">
        <v>0</v>
      </c>
      <c r="F410" s="12" t="s">
        <v>106</v>
      </c>
      <c r="G410" s="51" t="s">
        <v>106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>
        <v>0</v>
      </c>
      <c r="AD410" s="51"/>
      <c r="AE410" s="51"/>
      <c r="AF410" s="51"/>
      <c r="AG410" s="51"/>
      <c r="AH410" s="51"/>
      <c r="AI410" s="51"/>
      <c r="AJ410" s="51"/>
      <c r="AK410" s="51">
        <v>0</v>
      </c>
      <c r="AL410" s="51">
        <v>0</v>
      </c>
      <c r="AM410" s="51">
        <v>0</v>
      </c>
      <c r="AN410" s="51">
        <v>0</v>
      </c>
      <c r="AO410" s="51">
        <v>0</v>
      </c>
      <c r="AP410" s="51">
        <v>0</v>
      </c>
      <c r="AQ410" s="51">
        <v>0</v>
      </c>
      <c r="AR410" s="51">
        <v>0</v>
      </c>
      <c r="AS410" s="51">
        <v>0</v>
      </c>
      <c r="AT410" s="51">
        <v>0</v>
      </c>
      <c r="AU410" s="12">
        <v>0</v>
      </c>
      <c r="AY410" s="1">
        <f t="shared" si="76"/>
        <v>0</v>
      </c>
      <c r="BA410" s="1">
        <f t="shared" si="78"/>
        <v>0</v>
      </c>
      <c r="BB410" s="1">
        <f t="shared" si="74"/>
        <v>0</v>
      </c>
      <c r="BC410" s="1">
        <f t="shared" si="74"/>
        <v>0</v>
      </c>
      <c r="BD410" s="12"/>
      <c r="BG410" t="str">
        <f t="shared" si="73"/>
        <v/>
      </c>
      <c r="BH410" t="str">
        <f t="shared" si="77"/>
        <v/>
      </c>
      <c r="BI410" s="12">
        <v>0</v>
      </c>
      <c r="BJ410" s="12" t="b">
        <v>0</v>
      </c>
      <c r="BK410" s="12">
        <v>0</v>
      </c>
      <c r="BL410" s="1">
        <f t="shared" si="79"/>
        <v>0</v>
      </c>
      <c r="BR410" t="str">
        <f t="shared" si="75"/>
        <v>RAJBASILDON HOSPITAL</v>
      </c>
      <c r="BS410" s="11" t="s">
        <v>1359</v>
      </c>
      <c r="BT410" s="11" t="s">
        <v>1360</v>
      </c>
      <c r="BU410" s="11" t="s">
        <v>1359</v>
      </c>
      <c r="BV410" s="11" t="s">
        <v>1360</v>
      </c>
      <c r="BW410" s="11" t="s">
        <v>1361</v>
      </c>
      <c r="BX410" s="11"/>
      <c r="BZ410" t="s">
        <v>1354</v>
      </c>
      <c r="CA410" s="13" t="s">
        <v>1362</v>
      </c>
    </row>
    <row r="411" spans="1:79" ht="15">
      <c r="A411" s="12" t="e">
        <v>#N/A</v>
      </c>
      <c r="B411" s="12" t="e">
        <v>#N/A</v>
      </c>
      <c r="C411" s="12">
        <v>0</v>
      </c>
      <c r="D411" s="12">
        <v>0</v>
      </c>
      <c r="E411" s="51">
        <v>0</v>
      </c>
      <c r="F411" s="12" t="s">
        <v>106</v>
      </c>
      <c r="G411" s="51" t="s">
        <v>106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>
        <v>0</v>
      </c>
      <c r="AD411" s="51"/>
      <c r="AE411" s="51"/>
      <c r="AF411" s="51"/>
      <c r="AG411" s="51"/>
      <c r="AH411" s="51"/>
      <c r="AI411" s="51"/>
      <c r="AJ411" s="51"/>
      <c r="AK411" s="51">
        <v>0</v>
      </c>
      <c r="AL411" s="51">
        <v>0</v>
      </c>
      <c r="AM411" s="51">
        <v>0</v>
      </c>
      <c r="AN411" s="51">
        <v>0</v>
      </c>
      <c r="AO411" s="51">
        <v>0</v>
      </c>
      <c r="AP411" s="51">
        <v>0</v>
      </c>
      <c r="AQ411" s="51">
        <v>0</v>
      </c>
      <c r="AR411" s="51">
        <v>0</v>
      </c>
      <c r="AS411" s="51">
        <v>0</v>
      </c>
      <c r="AT411" s="51">
        <v>0</v>
      </c>
      <c r="AU411" s="12">
        <v>0</v>
      </c>
      <c r="AY411" s="1">
        <f t="shared" si="76"/>
        <v>0</v>
      </c>
      <c r="BA411" s="1">
        <f t="shared" si="78"/>
        <v>0</v>
      </c>
      <c r="BB411" s="1">
        <f t="shared" si="74"/>
        <v>0</v>
      </c>
      <c r="BC411" s="1">
        <f t="shared" si="74"/>
        <v>0</v>
      </c>
      <c r="BD411" s="12"/>
      <c r="BG411" t="str">
        <f t="shared" si="73"/>
        <v/>
      </c>
      <c r="BH411" t="str">
        <f t="shared" si="77"/>
        <v/>
      </c>
      <c r="BI411" s="12">
        <v>0</v>
      </c>
      <c r="BJ411" s="12" t="b">
        <v>0</v>
      </c>
      <c r="BK411" s="12">
        <v>0</v>
      </c>
      <c r="BL411" s="1">
        <f t="shared" si="79"/>
        <v>0</v>
      </c>
      <c r="BR411" t="str">
        <f t="shared" si="75"/>
        <v>RAJBRENTWOOD COMMUNITY HOSPITAL</v>
      </c>
      <c r="BS411" s="11" t="s">
        <v>1363</v>
      </c>
      <c r="BT411" s="11" t="s">
        <v>1364</v>
      </c>
      <c r="BU411" s="11" t="s">
        <v>1363</v>
      </c>
      <c r="BV411" s="11" t="s">
        <v>1364</v>
      </c>
      <c r="BW411" s="11" t="s">
        <v>1361</v>
      </c>
      <c r="BX411" s="11"/>
      <c r="BZ411" t="s">
        <v>1365</v>
      </c>
      <c r="CA411" s="13" t="s">
        <v>1366</v>
      </c>
    </row>
    <row r="412" spans="1:79" ht="15">
      <c r="A412" s="12" t="e">
        <v>#N/A</v>
      </c>
      <c r="B412" s="12" t="e">
        <v>#N/A</v>
      </c>
      <c r="C412" s="12">
        <v>0</v>
      </c>
      <c r="D412" s="12">
        <v>0</v>
      </c>
      <c r="E412" s="51">
        <v>0</v>
      </c>
      <c r="F412" s="12" t="s">
        <v>106</v>
      </c>
      <c r="G412" s="51" t="s">
        <v>106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>
        <v>0</v>
      </c>
      <c r="AD412" s="51"/>
      <c r="AE412" s="51"/>
      <c r="AF412" s="51"/>
      <c r="AG412" s="51"/>
      <c r="AH412" s="51"/>
      <c r="AI412" s="51"/>
      <c r="AJ412" s="51"/>
      <c r="AK412" s="51">
        <v>0</v>
      </c>
      <c r="AL412" s="51">
        <v>0</v>
      </c>
      <c r="AM412" s="51">
        <v>0</v>
      </c>
      <c r="AN412" s="51">
        <v>0</v>
      </c>
      <c r="AO412" s="51">
        <v>0</v>
      </c>
      <c r="AP412" s="51">
        <v>0</v>
      </c>
      <c r="AQ412" s="51">
        <v>0</v>
      </c>
      <c r="AR412" s="51">
        <v>0</v>
      </c>
      <c r="AS412" s="51">
        <v>0</v>
      </c>
      <c r="AT412" s="51">
        <v>0</v>
      </c>
      <c r="AU412" s="12">
        <v>0</v>
      </c>
      <c r="AY412" s="1">
        <f t="shared" si="76"/>
        <v>0</v>
      </c>
      <c r="BA412" s="1">
        <f t="shared" si="78"/>
        <v>0</v>
      </c>
      <c r="BB412" s="1">
        <f t="shared" si="74"/>
        <v>0</v>
      </c>
      <c r="BC412" s="1">
        <f t="shared" si="74"/>
        <v>0</v>
      </c>
      <c r="BD412" s="12"/>
      <c r="BG412" t="str">
        <f t="shared" ref="BG412:BG414" si="80">CONCATENATE(D210,E210,F210)</f>
        <v/>
      </c>
      <c r="BH412" t="str">
        <f t="shared" si="77"/>
        <v/>
      </c>
      <c r="BI412" s="12">
        <v>0</v>
      </c>
      <c r="BJ412" s="12" t="b">
        <v>0</v>
      </c>
      <c r="BK412" s="12">
        <v>0</v>
      </c>
      <c r="BL412" s="1">
        <f t="shared" si="79"/>
        <v>0</v>
      </c>
      <c r="BR412" t="str">
        <f t="shared" si="75"/>
        <v>RAJSOUTHEND HOSPITAL</v>
      </c>
      <c r="BS412" s="11" t="s">
        <v>1367</v>
      </c>
      <c r="BT412" s="11" t="s">
        <v>1368</v>
      </c>
      <c r="BU412" s="11" t="s">
        <v>1367</v>
      </c>
      <c r="BV412" s="11" t="s">
        <v>1368</v>
      </c>
      <c r="BW412" s="11" t="s">
        <v>1361</v>
      </c>
      <c r="BX412" s="11"/>
      <c r="BZ412" t="s">
        <v>1369</v>
      </c>
      <c r="CA412" s="13" t="s">
        <v>1370</v>
      </c>
    </row>
    <row r="413" spans="1:79" ht="15">
      <c r="A413" s="12" t="e">
        <v>#N/A</v>
      </c>
      <c r="B413" s="12" t="e">
        <v>#N/A</v>
      </c>
      <c r="C413" s="12">
        <v>0</v>
      </c>
      <c r="D413" s="12">
        <v>0</v>
      </c>
      <c r="E413" s="51">
        <v>0</v>
      </c>
      <c r="F413" s="12" t="s">
        <v>106</v>
      </c>
      <c r="G413" s="51" t="s">
        <v>106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>
        <v>0</v>
      </c>
      <c r="AD413" s="51"/>
      <c r="AE413" s="51"/>
      <c r="AF413" s="51"/>
      <c r="AG413" s="51"/>
      <c r="AH413" s="51"/>
      <c r="AI413" s="51"/>
      <c r="AJ413" s="51"/>
      <c r="AK413" s="51">
        <v>0</v>
      </c>
      <c r="AL413" s="51">
        <v>0</v>
      </c>
      <c r="AM413" s="51">
        <v>0</v>
      </c>
      <c r="AN413" s="51">
        <v>0</v>
      </c>
      <c r="AO413" s="51">
        <v>0</v>
      </c>
      <c r="AP413" s="51">
        <v>0</v>
      </c>
      <c r="AQ413" s="51">
        <v>0</v>
      </c>
      <c r="AR413" s="51">
        <v>0</v>
      </c>
      <c r="AS413" s="51">
        <v>0</v>
      </c>
      <c r="AT413" s="51">
        <v>0</v>
      </c>
      <c r="AU413" s="12">
        <v>0</v>
      </c>
      <c r="AY413" s="1">
        <f t="shared" si="76"/>
        <v>0</v>
      </c>
      <c r="BA413" s="1">
        <f t="shared" si="78"/>
        <v>0</v>
      </c>
      <c r="BB413" s="1">
        <f t="shared" si="74"/>
        <v>0</v>
      </c>
      <c r="BC413" s="1">
        <f t="shared" si="74"/>
        <v>0</v>
      </c>
      <c r="BD413" s="12"/>
      <c r="BG413" t="str">
        <f t="shared" si="80"/>
        <v/>
      </c>
      <c r="BH413" t="str">
        <f t="shared" si="77"/>
        <v/>
      </c>
      <c r="BI413" s="12">
        <v>0</v>
      </c>
      <c r="BJ413" s="12" t="b">
        <v>0</v>
      </c>
      <c r="BK413" s="12">
        <v>0</v>
      </c>
      <c r="BL413" s="1">
        <f t="shared" si="79"/>
        <v>0</v>
      </c>
      <c r="BR413" t="str">
        <f t="shared" si="75"/>
        <v>RALBARNET HOSPITAL</v>
      </c>
      <c r="BS413" s="78" t="s">
        <v>1371</v>
      </c>
      <c r="BT413" s="78" t="s">
        <v>1372</v>
      </c>
      <c r="BU413" s="78" t="s">
        <v>1371</v>
      </c>
      <c r="BV413" s="78" t="s">
        <v>1372</v>
      </c>
      <c r="BW413" s="11" t="s">
        <v>1373</v>
      </c>
      <c r="BX413" s="11"/>
      <c r="BZ413" t="s">
        <v>1374</v>
      </c>
      <c r="CA413" s="13" t="s">
        <v>1375</v>
      </c>
    </row>
    <row r="414" spans="1:79" ht="15">
      <c r="A414" s="12" t="e">
        <v>#N/A</v>
      </c>
      <c r="B414" s="12" t="e">
        <v>#N/A</v>
      </c>
      <c r="C414" s="12">
        <v>0</v>
      </c>
      <c r="D414" s="12">
        <v>0</v>
      </c>
      <c r="E414" s="51">
        <v>0</v>
      </c>
      <c r="F414" s="12" t="s">
        <v>106</v>
      </c>
      <c r="G414" s="51" t="s">
        <v>106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>
        <v>0</v>
      </c>
      <c r="AD414" s="51"/>
      <c r="AE414" s="51"/>
      <c r="AF414" s="51"/>
      <c r="AG414" s="51"/>
      <c r="AH414" s="51"/>
      <c r="AI414" s="51"/>
      <c r="AJ414" s="51"/>
      <c r="AK414" s="51">
        <v>0</v>
      </c>
      <c r="AL414" s="51">
        <v>0</v>
      </c>
      <c r="AM414" s="51">
        <v>0</v>
      </c>
      <c r="AN414" s="51">
        <v>0</v>
      </c>
      <c r="AO414" s="51">
        <v>0</v>
      </c>
      <c r="AP414" s="51">
        <v>0</v>
      </c>
      <c r="AQ414" s="51">
        <v>0</v>
      </c>
      <c r="AR414" s="51">
        <v>0</v>
      </c>
      <c r="AS414" s="51">
        <v>0</v>
      </c>
      <c r="AT414" s="51">
        <v>0</v>
      </c>
      <c r="AU414" s="12">
        <v>0</v>
      </c>
      <c r="AY414" s="1">
        <f t="shared" si="76"/>
        <v>0</v>
      </c>
      <c r="BA414" s="1">
        <f t="shared" si="78"/>
        <v>0</v>
      </c>
      <c r="BB414" s="1">
        <f t="shared" si="74"/>
        <v>0</v>
      </c>
      <c r="BC414" s="1">
        <f t="shared" si="74"/>
        <v>0</v>
      </c>
      <c r="BD414" s="12"/>
      <c r="BG414" t="str">
        <f t="shared" si="80"/>
        <v/>
      </c>
      <c r="BH414" t="str">
        <f t="shared" si="77"/>
        <v/>
      </c>
      <c r="BI414" s="12">
        <v>0</v>
      </c>
      <c r="BJ414" s="12" t="b">
        <v>0</v>
      </c>
      <c r="BK414" s="12">
        <v>0</v>
      </c>
      <c r="BL414" s="1">
        <f t="shared" si="79"/>
        <v>0</v>
      </c>
      <c r="BR414" t="str">
        <f t="shared" si="75"/>
        <v>RALCHASE FARM HOSPITAL</v>
      </c>
      <c r="BS414" s="78" t="s">
        <v>1376</v>
      </c>
      <c r="BT414" s="78" t="s">
        <v>763</v>
      </c>
      <c r="BU414" s="78" t="s">
        <v>1376</v>
      </c>
      <c r="BV414" s="78" t="s">
        <v>763</v>
      </c>
      <c r="BW414" s="11" t="s">
        <v>1373</v>
      </c>
      <c r="BX414" s="11"/>
      <c r="BZ414" t="s">
        <v>1377</v>
      </c>
      <c r="CA414" s="13" t="s">
        <v>1378</v>
      </c>
    </row>
    <row r="415" spans="1:79" ht="15">
      <c r="A415" s="12">
        <v>0</v>
      </c>
      <c r="B415" s="12">
        <v>0</v>
      </c>
      <c r="C415" s="12">
        <v>1</v>
      </c>
      <c r="D415" s="12">
        <v>0</v>
      </c>
      <c r="E415" s="51">
        <v>0</v>
      </c>
      <c r="F415" s="12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1</v>
      </c>
      <c r="Q415" s="51">
        <v>0</v>
      </c>
      <c r="R415" s="51">
        <v>0</v>
      </c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>
        <v>0</v>
      </c>
      <c r="AD415" s="51"/>
      <c r="AE415" s="51"/>
      <c r="AF415" s="51"/>
      <c r="AG415" s="51"/>
      <c r="AH415" s="51"/>
      <c r="AI415" s="51"/>
      <c r="AJ415" s="51"/>
      <c r="AK415" s="51">
        <v>1</v>
      </c>
      <c r="AL415" s="51">
        <v>1</v>
      </c>
      <c r="AM415" s="51">
        <v>1</v>
      </c>
      <c r="AN415" s="51">
        <v>1</v>
      </c>
      <c r="AO415" s="51">
        <v>1</v>
      </c>
      <c r="AP415" s="51">
        <v>1</v>
      </c>
      <c r="AQ415" s="51">
        <v>1</v>
      </c>
      <c r="AR415" s="51">
        <v>1</v>
      </c>
      <c r="AS415" s="51">
        <v>0</v>
      </c>
      <c r="AT415" s="51">
        <v>0</v>
      </c>
      <c r="AU415" s="12">
        <v>9</v>
      </c>
      <c r="AY415" s="1">
        <f t="shared" si="76"/>
        <v>0</v>
      </c>
      <c r="BA415" s="1">
        <f t="shared" si="78"/>
        <v>0</v>
      </c>
      <c r="BB415" s="1">
        <f t="shared" si="74"/>
        <v>0</v>
      </c>
      <c r="BC415" s="1">
        <f t="shared" si="74"/>
        <v>0</v>
      </c>
      <c r="BJ415" s="12" t="b">
        <v>0</v>
      </c>
      <c r="BK415" s="12">
        <v>0</v>
      </c>
      <c r="BL415" s="1">
        <f t="shared" si="79"/>
        <v>0</v>
      </c>
      <c r="BR415" t="str">
        <f t="shared" si="75"/>
        <v>RALEDGWARE COMMUNITY HOSPITAL</v>
      </c>
      <c r="BS415" s="11" t="s">
        <v>1379</v>
      </c>
      <c r="BT415" s="11" t="s">
        <v>824</v>
      </c>
      <c r="BU415" s="11" t="s">
        <v>1379</v>
      </c>
      <c r="BV415" s="11" t="s">
        <v>824</v>
      </c>
      <c r="BW415" s="11" t="s">
        <v>1373</v>
      </c>
      <c r="BX415" s="11"/>
      <c r="BZ415" t="s">
        <v>1377</v>
      </c>
      <c r="CA415" s="13" t="s">
        <v>1380</v>
      </c>
    </row>
    <row r="416" spans="1:79" ht="15">
      <c r="A416" s="1" t="s">
        <v>1381</v>
      </c>
      <c r="B416" s="1" t="s">
        <v>1381</v>
      </c>
      <c r="D416" s="79" t="s">
        <v>1381</v>
      </c>
      <c r="E416" s="5" t="s">
        <v>1381</v>
      </c>
      <c r="F416" s="79" t="s">
        <v>1381</v>
      </c>
      <c r="G416" s="5" t="s">
        <v>1381</v>
      </c>
      <c r="H416" s="5" t="s">
        <v>1381</v>
      </c>
      <c r="I416" s="5" t="s">
        <v>1382</v>
      </c>
      <c r="AC416" s="5" t="s">
        <v>1383</v>
      </c>
      <c r="BI416" s="1">
        <f>SUM(BI216:BI414)</f>
        <v>0</v>
      </c>
      <c r="BK416" s="1">
        <f>SUM(BK216:BK415)</f>
        <v>0</v>
      </c>
      <c r="BL416" s="1">
        <f>SUM(BL216:BL415)</f>
        <v>0</v>
      </c>
      <c r="BR416" t="str">
        <f t="shared" si="75"/>
        <v>RALFINCHLEY MEMORIAL HOSPITAL</v>
      </c>
      <c r="BS416" s="11" t="s">
        <v>1384</v>
      </c>
      <c r="BT416" s="11" t="s">
        <v>1385</v>
      </c>
      <c r="BU416" s="11" t="s">
        <v>1384</v>
      </c>
      <c r="BV416" s="11" t="s">
        <v>1385</v>
      </c>
      <c r="BW416" s="11" t="s">
        <v>1373</v>
      </c>
      <c r="BX416" s="11"/>
      <c r="BZ416" t="s">
        <v>1377</v>
      </c>
      <c r="CA416" s="13" t="s">
        <v>1386</v>
      </c>
    </row>
    <row r="417" spans="1:79" ht="15">
      <c r="E417" s="5" t="s">
        <v>1387</v>
      </c>
      <c r="F417" s="1" t="s">
        <v>1388</v>
      </c>
      <c r="G417" s="5" t="s">
        <v>1389</v>
      </c>
      <c r="H417" s="5" t="s">
        <v>1390</v>
      </c>
      <c r="I417" s="5" t="s">
        <v>1391</v>
      </c>
      <c r="J417" s="5" t="s">
        <v>1392</v>
      </c>
      <c r="K417" s="5" t="s">
        <v>1393</v>
      </c>
      <c r="L417" s="5" t="s">
        <v>1394</v>
      </c>
      <c r="AY417" s="1">
        <f>SUM(AY216:AY415)</f>
        <v>0</v>
      </c>
      <c r="BA417" s="1">
        <f t="shared" ref="BA417:BC417" si="81">SUM(BA216:BA415)</f>
        <v>0</v>
      </c>
      <c r="BB417" s="1">
        <f t="shared" si="81"/>
        <v>0</v>
      </c>
      <c r="BC417" s="1">
        <f t="shared" si="81"/>
        <v>0</v>
      </c>
      <c r="BK417" s="1" t="s">
        <v>1395</v>
      </c>
      <c r="BL417" s="1" t="s">
        <v>1396</v>
      </c>
      <c r="BR417" t="str">
        <f t="shared" si="75"/>
        <v>RALHARPENDEN MEMORIAL HOSPITAL</v>
      </c>
      <c r="BS417" s="11" t="s">
        <v>1397</v>
      </c>
      <c r="BT417" s="11" t="s">
        <v>1398</v>
      </c>
      <c r="BU417" s="11" t="s">
        <v>1397</v>
      </c>
      <c r="BV417" s="11" t="s">
        <v>1398</v>
      </c>
      <c r="BW417" s="11" t="s">
        <v>1373</v>
      </c>
      <c r="BX417" s="11"/>
      <c r="BZ417" t="s">
        <v>1377</v>
      </c>
      <c r="CA417" s="13" t="s">
        <v>1399</v>
      </c>
    </row>
    <row r="418" spans="1:79" ht="15">
      <c r="A418" s="1" t="s">
        <v>1400</v>
      </c>
      <c r="B418" s="1" t="s">
        <v>1401</v>
      </c>
      <c r="D418" s="1" t="s">
        <v>1402</v>
      </c>
      <c r="BR418" t="str">
        <f t="shared" si="75"/>
        <v>RALMOUNT VERNON HOSPITAL</v>
      </c>
      <c r="BS418" s="11" t="s">
        <v>1403</v>
      </c>
      <c r="BT418" s="11" t="s">
        <v>1404</v>
      </c>
      <c r="BU418" s="11" t="s">
        <v>1403</v>
      </c>
      <c r="BV418" s="11" t="s">
        <v>1404</v>
      </c>
      <c r="BW418" s="11" t="s">
        <v>1373</v>
      </c>
      <c r="BX418" s="11"/>
      <c r="BZ418" t="s">
        <v>1377</v>
      </c>
      <c r="CA418" s="13" t="s">
        <v>806</v>
      </c>
    </row>
    <row r="419" spans="1:79" ht="15">
      <c r="AY419" s="1" t="s">
        <v>1405</v>
      </c>
      <c r="BA419" s="1" t="s">
        <v>1406</v>
      </c>
      <c r="BB419" s="1" t="s">
        <v>1407</v>
      </c>
      <c r="BC419" s="1" t="s">
        <v>1408</v>
      </c>
      <c r="BR419" t="str">
        <f t="shared" si="75"/>
        <v>RALQUEEN MARY'S HOUSE</v>
      </c>
      <c r="BS419" s="11" t="s">
        <v>1409</v>
      </c>
      <c r="BT419" s="11" t="s">
        <v>1410</v>
      </c>
      <c r="BU419" s="11" t="s">
        <v>1409</v>
      </c>
      <c r="BV419" s="11" t="s">
        <v>1410</v>
      </c>
      <c r="BW419" s="11" t="s">
        <v>1373</v>
      </c>
      <c r="BX419" s="11"/>
      <c r="BZ419" t="s">
        <v>1377</v>
      </c>
      <c r="CA419" s="13" t="s">
        <v>499</v>
      </c>
    </row>
    <row r="420" spans="1:79" ht="15">
      <c r="A420" s="1" t="s">
        <v>1411</v>
      </c>
      <c r="B420" s="1" t="s">
        <v>1411</v>
      </c>
      <c r="I420" s="5">
        <f>IF(I14&lt;0, 1, 0)</f>
        <v>0</v>
      </c>
      <c r="J420" s="5">
        <f>IF(J14&lt;0, 1, 0)</f>
        <v>0</v>
      </c>
      <c r="K420" s="5">
        <f t="shared" ref="K420:AT435" si="82">IF(K14&lt;0, 1, 0)</f>
        <v>0</v>
      </c>
      <c r="L420" s="5">
        <f t="shared" si="82"/>
        <v>0</v>
      </c>
      <c r="M420" s="5">
        <f t="shared" si="82"/>
        <v>0</v>
      </c>
      <c r="N420" s="5">
        <f t="shared" si="82"/>
        <v>0</v>
      </c>
      <c r="O420" s="5">
        <f t="shared" si="82"/>
        <v>0</v>
      </c>
      <c r="P420" s="5">
        <f t="shared" si="82"/>
        <v>0</v>
      </c>
      <c r="Q420" s="5">
        <f t="shared" si="82"/>
        <v>0</v>
      </c>
      <c r="R420" s="5">
        <f t="shared" si="82"/>
        <v>0</v>
      </c>
      <c r="S420" s="5">
        <f t="shared" si="82"/>
        <v>0</v>
      </c>
      <c r="T420" s="5">
        <f t="shared" si="82"/>
        <v>0</v>
      </c>
      <c r="U420" s="5">
        <f t="shared" si="82"/>
        <v>0</v>
      </c>
      <c r="V420" s="5">
        <f t="shared" si="82"/>
        <v>0</v>
      </c>
      <c r="W420" s="5">
        <f t="shared" si="82"/>
        <v>0</v>
      </c>
      <c r="X420" s="5">
        <f t="shared" si="82"/>
        <v>0</v>
      </c>
      <c r="Y420" s="5">
        <f t="shared" si="82"/>
        <v>0</v>
      </c>
      <c r="Z420" s="5">
        <f t="shared" si="82"/>
        <v>0</v>
      </c>
      <c r="AA420" s="5">
        <f t="shared" si="82"/>
        <v>0</v>
      </c>
      <c r="AB420" s="5">
        <f t="shared" si="82"/>
        <v>0</v>
      </c>
      <c r="AC420" s="5">
        <f t="shared" si="82"/>
        <v>0</v>
      </c>
      <c r="AK420" s="5">
        <f t="shared" si="82"/>
        <v>0</v>
      </c>
      <c r="AL420" s="5">
        <f t="shared" si="82"/>
        <v>0</v>
      </c>
      <c r="AM420" s="5">
        <f t="shared" si="82"/>
        <v>0</v>
      </c>
      <c r="AN420" s="5">
        <f t="shared" si="82"/>
        <v>0</v>
      </c>
      <c r="AO420" s="5">
        <f t="shared" si="82"/>
        <v>0</v>
      </c>
      <c r="AP420" s="5">
        <f t="shared" si="82"/>
        <v>0</v>
      </c>
      <c r="AQ420" s="5">
        <f t="shared" si="82"/>
        <v>0</v>
      </c>
      <c r="AR420" s="5">
        <f t="shared" si="82"/>
        <v>0</v>
      </c>
      <c r="AS420" s="5">
        <f t="shared" si="82"/>
        <v>0</v>
      </c>
      <c r="AT420" s="5">
        <f t="shared" si="82"/>
        <v>0</v>
      </c>
      <c r="BR420" t="str">
        <f t="shared" si="75"/>
        <v>RALROYAL FREE HOSPITAL</v>
      </c>
      <c r="BS420" s="11" t="s">
        <v>1412</v>
      </c>
      <c r="BT420" s="11" t="s">
        <v>1413</v>
      </c>
      <c r="BU420" s="11" t="s">
        <v>1412</v>
      </c>
      <c r="BV420" s="11" t="s">
        <v>1413</v>
      </c>
      <c r="BW420" s="11" t="s">
        <v>1373</v>
      </c>
      <c r="BX420" s="11"/>
      <c r="BZ420" t="s">
        <v>1377</v>
      </c>
      <c r="CA420" s="13" t="s">
        <v>1414</v>
      </c>
    </row>
    <row r="421" spans="1:79" ht="12.75" customHeight="1">
      <c r="I421" s="5">
        <f t="shared" ref="I421:AR431" si="83">IF(I15&lt;0, 1, 0)</f>
        <v>0</v>
      </c>
      <c r="J421" s="5">
        <f t="shared" si="83"/>
        <v>0</v>
      </c>
      <c r="K421" s="5">
        <f t="shared" si="83"/>
        <v>0</v>
      </c>
      <c r="L421" s="5">
        <f t="shared" si="83"/>
        <v>0</v>
      </c>
      <c r="M421" s="5">
        <f t="shared" si="83"/>
        <v>0</v>
      </c>
      <c r="N421" s="5">
        <f t="shared" si="83"/>
        <v>0</v>
      </c>
      <c r="O421" s="5">
        <f t="shared" si="83"/>
        <v>0</v>
      </c>
      <c r="P421" s="5">
        <f t="shared" si="83"/>
        <v>0</v>
      </c>
      <c r="Q421" s="5">
        <f t="shared" si="83"/>
        <v>0</v>
      </c>
      <c r="R421" s="5">
        <f t="shared" si="83"/>
        <v>0</v>
      </c>
      <c r="S421" s="5">
        <f t="shared" si="83"/>
        <v>0</v>
      </c>
      <c r="T421" s="5">
        <f t="shared" si="83"/>
        <v>0</v>
      </c>
      <c r="U421" s="5">
        <f t="shared" si="83"/>
        <v>0</v>
      </c>
      <c r="V421" s="5">
        <f t="shared" si="83"/>
        <v>0</v>
      </c>
      <c r="W421" s="5">
        <f t="shared" si="83"/>
        <v>0</v>
      </c>
      <c r="X421" s="5">
        <f t="shared" si="83"/>
        <v>0</v>
      </c>
      <c r="Y421" s="5">
        <f t="shared" si="82"/>
        <v>0</v>
      </c>
      <c r="Z421" s="5">
        <f t="shared" si="82"/>
        <v>0</v>
      </c>
      <c r="AA421" s="5">
        <f t="shared" si="82"/>
        <v>0</v>
      </c>
      <c r="AB421" s="5">
        <f t="shared" si="82"/>
        <v>0</v>
      </c>
      <c r="AC421" s="5">
        <f t="shared" si="82"/>
        <v>0</v>
      </c>
      <c r="AK421" s="5">
        <f t="shared" si="83"/>
        <v>0</v>
      </c>
      <c r="AL421" s="5">
        <f t="shared" si="83"/>
        <v>0</v>
      </c>
      <c r="AM421" s="5">
        <f t="shared" si="83"/>
        <v>0</v>
      </c>
      <c r="AN421" s="5">
        <f t="shared" si="83"/>
        <v>0</v>
      </c>
      <c r="AO421" s="5">
        <f t="shared" si="83"/>
        <v>0</v>
      </c>
      <c r="AP421" s="5">
        <f t="shared" si="83"/>
        <v>0</v>
      </c>
      <c r="AQ421" s="5">
        <f t="shared" si="83"/>
        <v>0</v>
      </c>
      <c r="AR421" s="5">
        <f t="shared" si="83"/>
        <v>0</v>
      </c>
      <c r="AS421" s="5">
        <f t="shared" si="82"/>
        <v>0</v>
      </c>
      <c r="AT421" s="5">
        <f t="shared" si="82"/>
        <v>0</v>
      </c>
      <c r="BR421" t="str">
        <f t="shared" si="75"/>
        <v>RALST. ALBANS CITY HOSPITAL</v>
      </c>
      <c r="BS421" s="11" t="s">
        <v>1415</v>
      </c>
      <c r="BT421" s="11" t="s">
        <v>1416</v>
      </c>
      <c r="BU421" s="11" t="s">
        <v>1415</v>
      </c>
      <c r="BV421" s="11" t="s">
        <v>1416</v>
      </c>
      <c r="BW421" s="11" t="s">
        <v>1373</v>
      </c>
      <c r="BX421" s="11"/>
      <c r="BZ421" t="s">
        <v>1417</v>
      </c>
      <c r="CA421" s="13" t="s">
        <v>1418</v>
      </c>
    </row>
    <row r="422" spans="1:79" ht="15">
      <c r="I422" s="5">
        <f t="shared" si="83"/>
        <v>0</v>
      </c>
      <c r="J422" s="5">
        <f t="shared" si="83"/>
        <v>0</v>
      </c>
      <c r="K422" s="5">
        <f t="shared" si="83"/>
        <v>0</v>
      </c>
      <c r="L422" s="5">
        <f t="shared" si="83"/>
        <v>0</v>
      </c>
      <c r="M422" s="5">
        <f t="shared" si="83"/>
        <v>0</v>
      </c>
      <c r="N422" s="5">
        <f t="shared" si="83"/>
        <v>0</v>
      </c>
      <c r="O422" s="5">
        <f t="shared" si="83"/>
        <v>0</v>
      </c>
      <c r="P422" s="5">
        <f t="shared" si="83"/>
        <v>0</v>
      </c>
      <c r="Q422" s="5">
        <f t="shared" si="83"/>
        <v>0</v>
      </c>
      <c r="R422" s="5">
        <f t="shared" si="83"/>
        <v>0</v>
      </c>
      <c r="S422" s="5">
        <f t="shared" si="83"/>
        <v>0</v>
      </c>
      <c r="T422" s="5">
        <f t="shared" si="83"/>
        <v>0</v>
      </c>
      <c r="U422" s="5">
        <f t="shared" si="83"/>
        <v>0</v>
      </c>
      <c r="V422" s="5">
        <f t="shared" si="83"/>
        <v>0</v>
      </c>
      <c r="W422" s="5">
        <f t="shared" si="83"/>
        <v>0</v>
      </c>
      <c r="X422" s="5">
        <f t="shared" si="83"/>
        <v>0</v>
      </c>
      <c r="Y422" s="5">
        <f t="shared" si="82"/>
        <v>0</v>
      </c>
      <c r="Z422" s="5">
        <f t="shared" si="82"/>
        <v>0</v>
      </c>
      <c r="AA422" s="5">
        <f t="shared" si="82"/>
        <v>0</v>
      </c>
      <c r="AB422" s="5">
        <f t="shared" si="82"/>
        <v>0</v>
      </c>
      <c r="AC422" s="5">
        <f t="shared" si="82"/>
        <v>0</v>
      </c>
      <c r="AK422" s="5">
        <f t="shared" si="83"/>
        <v>0</v>
      </c>
      <c r="AL422" s="5">
        <f t="shared" si="83"/>
        <v>0</v>
      </c>
      <c r="AM422" s="5">
        <f t="shared" si="83"/>
        <v>0</v>
      </c>
      <c r="AN422" s="5">
        <f t="shared" si="83"/>
        <v>0</v>
      </c>
      <c r="AO422" s="5">
        <f t="shared" si="83"/>
        <v>0</v>
      </c>
      <c r="AP422" s="5">
        <f t="shared" si="83"/>
        <v>0</v>
      </c>
      <c r="AQ422" s="5">
        <f t="shared" si="83"/>
        <v>0</v>
      </c>
      <c r="AR422" s="5">
        <f t="shared" si="83"/>
        <v>0</v>
      </c>
      <c r="AS422" s="5">
        <f t="shared" si="82"/>
        <v>0</v>
      </c>
      <c r="AT422" s="5">
        <f t="shared" si="82"/>
        <v>0</v>
      </c>
      <c r="BR422" t="str">
        <f t="shared" si="75"/>
        <v>RALWATFORD GENERAL HOSPITAL</v>
      </c>
      <c r="BS422" s="11" t="s">
        <v>1419</v>
      </c>
      <c r="BT422" s="11" t="s">
        <v>102</v>
      </c>
      <c r="BU422" s="11" t="s">
        <v>1419</v>
      </c>
      <c r="BV422" s="11" t="s">
        <v>102</v>
      </c>
      <c r="BW422" s="11" t="s">
        <v>1373</v>
      </c>
      <c r="BX422" s="11"/>
      <c r="BZ422" t="s">
        <v>1420</v>
      </c>
      <c r="CA422" s="13" t="s">
        <v>1421</v>
      </c>
    </row>
    <row r="423" spans="1:79" ht="15">
      <c r="I423" s="5">
        <f t="shared" si="83"/>
        <v>0</v>
      </c>
      <c r="J423" s="5">
        <f t="shared" si="83"/>
        <v>0</v>
      </c>
      <c r="K423" s="5">
        <f t="shared" si="83"/>
        <v>0</v>
      </c>
      <c r="L423" s="5">
        <f t="shared" si="83"/>
        <v>0</v>
      </c>
      <c r="M423" s="5">
        <f t="shared" si="83"/>
        <v>0</v>
      </c>
      <c r="N423" s="5">
        <f t="shared" si="83"/>
        <v>0</v>
      </c>
      <c r="O423" s="5">
        <f t="shared" si="83"/>
        <v>0</v>
      </c>
      <c r="P423" s="5">
        <f t="shared" si="83"/>
        <v>0</v>
      </c>
      <c r="Q423" s="5">
        <f t="shared" si="83"/>
        <v>0</v>
      </c>
      <c r="R423" s="5">
        <f t="shared" si="83"/>
        <v>0</v>
      </c>
      <c r="S423" s="5">
        <f t="shared" si="83"/>
        <v>0</v>
      </c>
      <c r="T423" s="5">
        <f t="shared" si="83"/>
        <v>0</v>
      </c>
      <c r="U423" s="5">
        <f t="shared" si="83"/>
        <v>0</v>
      </c>
      <c r="V423" s="5">
        <f t="shared" si="83"/>
        <v>0</v>
      </c>
      <c r="W423" s="5">
        <f t="shared" si="83"/>
        <v>0</v>
      </c>
      <c r="X423" s="5">
        <f t="shared" si="83"/>
        <v>0</v>
      </c>
      <c r="Y423" s="5">
        <f t="shared" si="82"/>
        <v>0</v>
      </c>
      <c r="Z423" s="5">
        <f t="shared" si="82"/>
        <v>0</v>
      </c>
      <c r="AA423" s="5">
        <f t="shared" si="82"/>
        <v>0</v>
      </c>
      <c r="AB423" s="5">
        <f t="shared" si="82"/>
        <v>0</v>
      </c>
      <c r="AC423" s="5">
        <f t="shared" si="82"/>
        <v>0</v>
      </c>
      <c r="AK423" s="5">
        <f t="shared" si="83"/>
        <v>0</v>
      </c>
      <c r="AL423" s="5">
        <f t="shared" si="83"/>
        <v>0</v>
      </c>
      <c r="AM423" s="5">
        <f t="shared" si="83"/>
        <v>0</v>
      </c>
      <c r="AN423" s="5">
        <f t="shared" si="83"/>
        <v>0</v>
      </c>
      <c r="AO423" s="5">
        <f t="shared" si="83"/>
        <v>0</v>
      </c>
      <c r="AP423" s="5">
        <f t="shared" si="83"/>
        <v>0</v>
      </c>
      <c r="AQ423" s="5">
        <f t="shared" si="83"/>
        <v>0</v>
      </c>
      <c r="AR423" s="5">
        <f t="shared" si="83"/>
        <v>0</v>
      </c>
      <c r="AS423" s="5">
        <f t="shared" si="82"/>
        <v>0</v>
      </c>
      <c r="AT423" s="5">
        <f t="shared" si="82"/>
        <v>0</v>
      </c>
      <c r="AY423" s="1" t="str">
        <f>IF(AY417&gt;0,"Day Nurse Fill Rate must not exceed 100%","")</f>
        <v/>
      </c>
      <c r="BA423" s="1" t="str">
        <f>IF(BA417&gt;0,"Day Staff Fill Rate must not exceed 100%","")</f>
        <v/>
      </c>
      <c r="BB423" s="1" t="str">
        <f>IF(BB417&gt;0,"Night Nurse Fill Rate must not exceed 100%","")</f>
        <v/>
      </c>
      <c r="BC423" s="1" t="str">
        <f>IF(BC417&gt;0,"Night Staff Fill Rate must not exceed 100%","")</f>
        <v/>
      </c>
      <c r="BR423" t="str">
        <f t="shared" si="75"/>
        <v>RANROYAL NATIONAL ORTHOPAEDIC HOSPITAL (BOLSOVER STREET)</v>
      </c>
      <c r="BS423" s="11" t="s">
        <v>1422</v>
      </c>
      <c r="BT423" s="11" t="s">
        <v>1423</v>
      </c>
      <c r="BU423" s="11" t="s">
        <v>1422</v>
      </c>
      <c r="BV423" s="11" t="s">
        <v>1423</v>
      </c>
      <c r="BW423" s="11" t="s">
        <v>1424</v>
      </c>
      <c r="BX423" s="11"/>
      <c r="BZ423" t="s">
        <v>1420</v>
      </c>
      <c r="CA423" s="13" t="s">
        <v>448</v>
      </c>
    </row>
    <row r="424" spans="1:79" ht="15">
      <c r="I424" s="5">
        <f t="shared" si="83"/>
        <v>0</v>
      </c>
      <c r="J424" s="5">
        <f t="shared" si="83"/>
        <v>0</v>
      </c>
      <c r="K424" s="5">
        <f t="shared" si="83"/>
        <v>0</v>
      </c>
      <c r="L424" s="5">
        <f t="shared" si="83"/>
        <v>0</v>
      </c>
      <c r="M424" s="5">
        <f t="shared" si="83"/>
        <v>0</v>
      </c>
      <c r="N424" s="5">
        <f t="shared" si="83"/>
        <v>0</v>
      </c>
      <c r="O424" s="5">
        <f t="shared" si="83"/>
        <v>0</v>
      </c>
      <c r="P424" s="5">
        <f t="shared" si="83"/>
        <v>0</v>
      </c>
      <c r="Q424" s="5">
        <f t="shared" si="83"/>
        <v>0</v>
      </c>
      <c r="R424" s="5">
        <f t="shared" si="83"/>
        <v>0</v>
      </c>
      <c r="S424" s="5">
        <f t="shared" si="83"/>
        <v>0</v>
      </c>
      <c r="T424" s="5">
        <f t="shared" si="83"/>
        <v>0</v>
      </c>
      <c r="U424" s="5">
        <f t="shared" si="83"/>
        <v>0</v>
      </c>
      <c r="V424" s="5">
        <f t="shared" si="83"/>
        <v>0</v>
      </c>
      <c r="W424" s="5">
        <f t="shared" si="83"/>
        <v>0</v>
      </c>
      <c r="X424" s="5">
        <f t="shared" si="83"/>
        <v>0</v>
      </c>
      <c r="Y424" s="5">
        <f t="shared" si="82"/>
        <v>0</v>
      </c>
      <c r="Z424" s="5">
        <f t="shared" si="82"/>
        <v>0</v>
      </c>
      <c r="AA424" s="5">
        <f t="shared" si="82"/>
        <v>0</v>
      </c>
      <c r="AB424" s="5">
        <f t="shared" si="82"/>
        <v>0</v>
      </c>
      <c r="AC424" s="5">
        <f t="shared" si="82"/>
        <v>0</v>
      </c>
      <c r="AK424" s="5">
        <f t="shared" si="83"/>
        <v>0</v>
      </c>
      <c r="AL424" s="5">
        <f t="shared" si="83"/>
        <v>0</v>
      </c>
      <c r="AM424" s="5">
        <f t="shared" si="83"/>
        <v>0</v>
      </c>
      <c r="AN424" s="5">
        <f t="shared" si="83"/>
        <v>0</v>
      </c>
      <c r="AO424" s="5">
        <f t="shared" si="83"/>
        <v>0</v>
      </c>
      <c r="AP424" s="5">
        <f t="shared" si="83"/>
        <v>0</v>
      </c>
      <c r="AQ424" s="5">
        <f t="shared" si="83"/>
        <v>0</v>
      </c>
      <c r="AR424" s="5">
        <f t="shared" si="83"/>
        <v>0</v>
      </c>
      <c r="AS424" s="5">
        <f t="shared" si="82"/>
        <v>0</v>
      </c>
      <c r="AT424" s="5">
        <f t="shared" si="82"/>
        <v>0</v>
      </c>
      <c r="BR424" t="str">
        <f t="shared" si="75"/>
        <v>RANTHE ROYAL NATIONAL ORTHOPAEDIC HOSPITAL (STANMORE)</v>
      </c>
      <c r="BS424" s="11" t="s">
        <v>1425</v>
      </c>
      <c r="BT424" s="11" t="s">
        <v>1426</v>
      </c>
      <c r="BU424" s="11" t="s">
        <v>1425</v>
      </c>
      <c r="BV424" s="11" t="s">
        <v>1426</v>
      </c>
      <c r="BW424" s="11" t="s">
        <v>1424</v>
      </c>
      <c r="BX424" s="11"/>
      <c r="BZ424" t="s">
        <v>1420</v>
      </c>
      <c r="CA424" s="13" t="s">
        <v>1427</v>
      </c>
    </row>
    <row r="425" spans="1:79" ht="15">
      <c r="D425" s="15"/>
      <c r="I425" s="5">
        <f t="shared" si="83"/>
        <v>0</v>
      </c>
      <c r="J425" s="5">
        <f t="shared" si="83"/>
        <v>0</v>
      </c>
      <c r="K425" s="5">
        <f t="shared" si="83"/>
        <v>0</v>
      </c>
      <c r="L425" s="5">
        <f t="shared" si="83"/>
        <v>0</v>
      </c>
      <c r="M425" s="5">
        <f t="shared" si="83"/>
        <v>0</v>
      </c>
      <c r="N425" s="5">
        <f t="shared" si="83"/>
        <v>0</v>
      </c>
      <c r="O425" s="5">
        <f t="shared" si="83"/>
        <v>0</v>
      </c>
      <c r="P425" s="5">
        <f t="shared" si="83"/>
        <v>0</v>
      </c>
      <c r="Q425" s="5">
        <f t="shared" si="83"/>
        <v>0</v>
      </c>
      <c r="R425" s="5">
        <f t="shared" si="83"/>
        <v>0</v>
      </c>
      <c r="S425" s="5">
        <f t="shared" si="83"/>
        <v>0</v>
      </c>
      <c r="T425" s="5">
        <f t="shared" si="83"/>
        <v>0</v>
      </c>
      <c r="U425" s="5">
        <f t="shared" si="83"/>
        <v>0</v>
      </c>
      <c r="V425" s="5">
        <f t="shared" si="83"/>
        <v>0</v>
      </c>
      <c r="W425" s="5">
        <f t="shared" si="83"/>
        <v>0</v>
      </c>
      <c r="X425" s="5">
        <f t="shared" si="83"/>
        <v>0</v>
      </c>
      <c r="Y425" s="5">
        <f t="shared" si="82"/>
        <v>0</v>
      </c>
      <c r="Z425" s="5">
        <f t="shared" si="82"/>
        <v>0</v>
      </c>
      <c r="AA425" s="5">
        <f t="shared" si="82"/>
        <v>0</v>
      </c>
      <c r="AB425" s="5">
        <f t="shared" si="82"/>
        <v>0</v>
      </c>
      <c r="AC425" s="5">
        <f t="shared" si="82"/>
        <v>0</v>
      </c>
      <c r="AK425" s="5">
        <f t="shared" si="83"/>
        <v>0</v>
      </c>
      <c r="AL425" s="5">
        <f t="shared" si="83"/>
        <v>0</v>
      </c>
      <c r="AM425" s="5">
        <f t="shared" si="83"/>
        <v>0</v>
      </c>
      <c r="AN425" s="5">
        <f t="shared" si="83"/>
        <v>0</v>
      </c>
      <c r="AO425" s="5">
        <f t="shared" si="83"/>
        <v>0</v>
      </c>
      <c r="AP425" s="5">
        <f t="shared" si="83"/>
        <v>0</v>
      </c>
      <c r="AQ425" s="5">
        <f t="shared" si="83"/>
        <v>0</v>
      </c>
      <c r="AR425" s="5">
        <f t="shared" si="83"/>
        <v>0</v>
      </c>
      <c r="AS425" s="5">
        <f t="shared" si="82"/>
        <v>0</v>
      </c>
      <c r="AT425" s="5">
        <f t="shared" si="82"/>
        <v>0</v>
      </c>
      <c r="BR425" t="str">
        <f t="shared" si="75"/>
        <v>RAPNORTH MIDDLESEX HOSPITAL</v>
      </c>
      <c r="BS425" s="11" t="s">
        <v>1428</v>
      </c>
      <c r="BT425" s="11" t="s">
        <v>1429</v>
      </c>
      <c r="BU425" s="11" t="s">
        <v>1428</v>
      </c>
      <c r="BV425" s="11" t="s">
        <v>1429</v>
      </c>
      <c r="BW425" s="11" t="s">
        <v>1430</v>
      </c>
      <c r="BX425" s="11"/>
      <c r="BZ425" t="s">
        <v>1420</v>
      </c>
      <c r="CA425" s="13" t="s">
        <v>1431</v>
      </c>
    </row>
    <row r="426" spans="1:79" ht="15">
      <c r="D426" s="1">
        <f>IF(D14="", IF(E14="", 0,1),0)</f>
        <v>0</v>
      </c>
      <c r="I426" s="5">
        <f t="shared" si="83"/>
        <v>0</v>
      </c>
      <c r="J426" s="5">
        <f t="shared" si="83"/>
        <v>0</v>
      </c>
      <c r="K426" s="5">
        <f t="shared" si="83"/>
        <v>0</v>
      </c>
      <c r="L426" s="5">
        <f t="shared" si="83"/>
        <v>0</v>
      </c>
      <c r="M426" s="5">
        <f t="shared" si="83"/>
        <v>0</v>
      </c>
      <c r="N426" s="5">
        <f t="shared" si="83"/>
        <v>0</v>
      </c>
      <c r="O426" s="5">
        <f t="shared" si="83"/>
        <v>0</v>
      </c>
      <c r="P426" s="5">
        <f t="shared" si="83"/>
        <v>0</v>
      </c>
      <c r="Q426" s="5">
        <f t="shared" si="83"/>
        <v>0</v>
      </c>
      <c r="R426" s="5">
        <f t="shared" si="83"/>
        <v>0</v>
      </c>
      <c r="S426" s="5">
        <f t="shared" si="83"/>
        <v>0</v>
      </c>
      <c r="T426" s="5">
        <f t="shared" si="83"/>
        <v>0</v>
      </c>
      <c r="U426" s="5">
        <f t="shared" si="83"/>
        <v>0</v>
      </c>
      <c r="V426" s="5">
        <f t="shared" si="83"/>
        <v>0</v>
      </c>
      <c r="W426" s="5">
        <f t="shared" si="83"/>
        <v>0</v>
      </c>
      <c r="X426" s="5">
        <f t="shared" si="83"/>
        <v>0</v>
      </c>
      <c r="Y426" s="5">
        <f t="shared" si="82"/>
        <v>0</v>
      </c>
      <c r="Z426" s="5">
        <f t="shared" si="82"/>
        <v>0</v>
      </c>
      <c r="AA426" s="5">
        <f t="shared" si="82"/>
        <v>0</v>
      </c>
      <c r="AB426" s="5">
        <f t="shared" si="82"/>
        <v>0</v>
      </c>
      <c r="AC426" s="5">
        <f t="shared" si="82"/>
        <v>0</v>
      </c>
      <c r="AK426" s="5">
        <f t="shared" si="83"/>
        <v>0</v>
      </c>
      <c r="AL426" s="5">
        <f t="shared" si="83"/>
        <v>0</v>
      </c>
      <c r="AM426" s="5">
        <f t="shared" si="83"/>
        <v>0</v>
      </c>
      <c r="AN426" s="5">
        <f t="shared" si="83"/>
        <v>0</v>
      </c>
      <c r="AO426" s="5">
        <f t="shared" si="83"/>
        <v>0</v>
      </c>
      <c r="AP426" s="5">
        <f t="shared" si="83"/>
        <v>0</v>
      </c>
      <c r="AQ426" s="5">
        <f t="shared" si="83"/>
        <v>0</v>
      </c>
      <c r="AR426" s="5">
        <f t="shared" si="83"/>
        <v>0</v>
      </c>
      <c r="AS426" s="5">
        <f t="shared" si="82"/>
        <v>0</v>
      </c>
      <c r="AT426" s="5">
        <f t="shared" si="82"/>
        <v>0</v>
      </c>
      <c r="BR426" t="str">
        <f t="shared" si="75"/>
        <v>RAPST ANNS HOSPITAL (ACUTE WARDS)</v>
      </c>
      <c r="BS426" s="11" t="s">
        <v>1432</v>
      </c>
      <c r="BT426" s="11" t="s">
        <v>1433</v>
      </c>
      <c r="BU426" s="11" t="s">
        <v>1432</v>
      </c>
      <c r="BV426" s="11" t="s">
        <v>1433</v>
      </c>
      <c r="BW426" s="11" t="s">
        <v>1430</v>
      </c>
      <c r="BX426" s="11"/>
      <c r="BZ426" t="s">
        <v>1420</v>
      </c>
      <c r="CA426" s="13" t="s">
        <v>1434</v>
      </c>
    </row>
    <row r="427" spans="1:79" ht="15">
      <c r="D427" s="1">
        <f t="shared" ref="D427:D490" si="84">IF(D15="", IF(E15="", 0,1),0)</f>
        <v>0</v>
      </c>
      <c r="I427" s="5">
        <f t="shared" si="83"/>
        <v>0</v>
      </c>
      <c r="J427" s="5">
        <f t="shared" si="83"/>
        <v>0</v>
      </c>
      <c r="K427" s="5">
        <f t="shared" si="83"/>
        <v>0</v>
      </c>
      <c r="L427" s="5">
        <f t="shared" si="83"/>
        <v>0</v>
      </c>
      <c r="M427" s="5">
        <f t="shared" si="83"/>
        <v>0</v>
      </c>
      <c r="N427" s="5">
        <f t="shared" si="83"/>
        <v>0</v>
      </c>
      <c r="O427" s="5">
        <f t="shared" si="83"/>
        <v>0</v>
      </c>
      <c r="P427" s="5">
        <f t="shared" si="83"/>
        <v>0</v>
      </c>
      <c r="Q427" s="5">
        <f t="shared" si="83"/>
        <v>0</v>
      </c>
      <c r="R427" s="5">
        <f t="shared" si="83"/>
        <v>0</v>
      </c>
      <c r="S427" s="5">
        <f t="shared" si="83"/>
        <v>0</v>
      </c>
      <c r="T427" s="5">
        <f t="shared" si="83"/>
        <v>0</v>
      </c>
      <c r="U427" s="5">
        <f t="shared" si="83"/>
        <v>0</v>
      </c>
      <c r="V427" s="5">
        <f t="shared" si="83"/>
        <v>0</v>
      </c>
      <c r="W427" s="5">
        <f t="shared" si="83"/>
        <v>0</v>
      </c>
      <c r="X427" s="5">
        <f t="shared" si="83"/>
        <v>0</v>
      </c>
      <c r="Y427" s="5">
        <f t="shared" si="82"/>
        <v>0</v>
      </c>
      <c r="Z427" s="5">
        <f t="shared" si="82"/>
        <v>0</v>
      </c>
      <c r="AA427" s="5">
        <f t="shared" si="82"/>
        <v>0</v>
      </c>
      <c r="AB427" s="5">
        <f t="shared" si="82"/>
        <v>0</v>
      </c>
      <c r="AC427" s="5">
        <f t="shared" si="82"/>
        <v>0</v>
      </c>
      <c r="AK427" s="5">
        <f t="shared" si="83"/>
        <v>0</v>
      </c>
      <c r="AL427" s="5">
        <f t="shared" si="83"/>
        <v>0</v>
      </c>
      <c r="AM427" s="5">
        <f t="shared" si="83"/>
        <v>0</v>
      </c>
      <c r="AN427" s="5">
        <f t="shared" si="83"/>
        <v>0</v>
      </c>
      <c r="AO427" s="5">
        <f t="shared" si="83"/>
        <v>0</v>
      </c>
      <c r="AP427" s="5">
        <f t="shared" si="83"/>
        <v>0</v>
      </c>
      <c r="AQ427" s="5">
        <f t="shared" si="83"/>
        <v>0</v>
      </c>
      <c r="AR427" s="5">
        <f t="shared" si="83"/>
        <v>0</v>
      </c>
      <c r="AS427" s="5">
        <f t="shared" si="82"/>
        <v>0</v>
      </c>
      <c r="AT427" s="5">
        <f t="shared" si="82"/>
        <v>0</v>
      </c>
      <c r="BR427" t="str">
        <f t="shared" si="75"/>
        <v>RASHILLINGDON HOSPITAL</v>
      </c>
      <c r="BS427" s="11" t="s">
        <v>1435</v>
      </c>
      <c r="BT427" s="11" t="s">
        <v>1436</v>
      </c>
      <c r="BU427" s="11" t="s">
        <v>1435</v>
      </c>
      <c r="BV427" s="11" t="s">
        <v>1436</v>
      </c>
      <c r="BW427" s="11" t="s">
        <v>1437</v>
      </c>
      <c r="BX427" s="11"/>
      <c r="BZ427" t="s">
        <v>1420</v>
      </c>
      <c r="CA427" s="13" t="s">
        <v>1438</v>
      </c>
    </row>
    <row r="428" spans="1:79" ht="15">
      <c r="D428" s="1">
        <f t="shared" si="84"/>
        <v>0</v>
      </c>
      <c r="I428" s="5">
        <f t="shared" si="83"/>
        <v>0</v>
      </c>
      <c r="J428" s="5">
        <f t="shared" si="83"/>
        <v>0</v>
      </c>
      <c r="K428" s="5">
        <f t="shared" si="83"/>
        <v>0</v>
      </c>
      <c r="L428" s="5">
        <f t="shared" si="83"/>
        <v>0</v>
      </c>
      <c r="M428" s="5">
        <f t="shared" si="83"/>
        <v>0</v>
      </c>
      <c r="N428" s="5">
        <f t="shared" si="83"/>
        <v>0</v>
      </c>
      <c r="O428" s="5">
        <f t="shared" si="83"/>
        <v>0</v>
      </c>
      <c r="P428" s="5">
        <f t="shared" si="83"/>
        <v>0</v>
      </c>
      <c r="Q428" s="5">
        <f t="shared" si="83"/>
        <v>0</v>
      </c>
      <c r="R428" s="5">
        <f t="shared" si="83"/>
        <v>0</v>
      </c>
      <c r="S428" s="5">
        <f t="shared" si="83"/>
        <v>0</v>
      </c>
      <c r="T428" s="5">
        <f t="shared" si="83"/>
        <v>0</v>
      </c>
      <c r="U428" s="5">
        <f t="shared" si="83"/>
        <v>0</v>
      </c>
      <c r="V428" s="5">
        <f t="shared" si="83"/>
        <v>0</v>
      </c>
      <c r="W428" s="5">
        <f t="shared" si="83"/>
        <v>0</v>
      </c>
      <c r="X428" s="5">
        <f t="shared" si="83"/>
        <v>0</v>
      </c>
      <c r="Y428" s="5">
        <f t="shared" si="82"/>
        <v>0</v>
      </c>
      <c r="Z428" s="5">
        <f t="shared" si="82"/>
        <v>0</v>
      </c>
      <c r="AA428" s="5">
        <f t="shared" si="82"/>
        <v>0</v>
      </c>
      <c r="AB428" s="5">
        <f t="shared" si="82"/>
        <v>0</v>
      </c>
      <c r="AC428" s="5">
        <f t="shared" si="82"/>
        <v>0</v>
      </c>
      <c r="AK428" s="5">
        <f t="shared" si="83"/>
        <v>0</v>
      </c>
      <c r="AL428" s="5">
        <f t="shared" si="83"/>
        <v>0</v>
      </c>
      <c r="AM428" s="5">
        <f t="shared" si="83"/>
        <v>0</v>
      </c>
      <c r="AN428" s="5">
        <f t="shared" si="83"/>
        <v>0</v>
      </c>
      <c r="AO428" s="5">
        <f t="shared" si="83"/>
        <v>0</v>
      </c>
      <c r="AP428" s="5">
        <f t="shared" si="83"/>
        <v>0</v>
      </c>
      <c r="AQ428" s="5">
        <f t="shared" si="83"/>
        <v>0</v>
      </c>
      <c r="AR428" s="5">
        <f t="shared" si="83"/>
        <v>0</v>
      </c>
      <c r="AS428" s="5">
        <f t="shared" si="82"/>
        <v>0</v>
      </c>
      <c r="AT428" s="5">
        <f t="shared" si="82"/>
        <v>0</v>
      </c>
      <c r="BR428" t="str">
        <f t="shared" si="75"/>
        <v>RASMOUNT VERNON HOSPITAL SITE</v>
      </c>
      <c r="BS428" s="11" t="s">
        <v>1439</v>
      </c>
      <c r="BT428" s="11" t="s">
        <v>1440</v>
      </c>
      <c r="BU428" s="11" t="s">
        <v>1439</v>
      </c>
      <c r="BV428" s="11" t="s">
        <v>1440</v>
      </c>
      <c r="BW428" s="11" t="s">
        <v>1437</v>
      </c>
      <c r="BX428" s="11"/>
      <c r="BZ428" t="s">
        <v>1420</v>
      </c>
      <c r="CA428" s="13" t="s">
        <v>1441</v>
      </c>
    </row>
    <row r="429" spans="1:79" ht="15">
      <c r="D429" s="1">
        <f t="shared" si="84"/>
        <v>0</v>
      </c>
      <c r="I429" s="5">
        <f t="shared" si="83"/>
        <v>0</v>
      </c>
      <c r="J429" s="5">
        <f t="shared" si="83"/>
        <v>0</v>
      </c>
      <c r="K429" s="5">
        <f t="shared" si="83"/>
        <v>0</v>
      </c>
      <c r="L429" s="5">
        <f t="shared" si="83"/>
        <v>0</v>
      </c>
      <c r="M429" s="5">
        <f t="shared" si="83"/>
        <v>0</v>
      </c>
      <c r="N429" s="5">
        <f t="shared" si="83"/>
        <v>0</v>
      </c>
      <c r="O429" s="5">
        <f t="shared" si="83"/>
        <v>0</v>
      </c>
      <c r="P429" s="5">
        <f t="shared" si="83"/>
        <v>0</v>
      </c>
      <c r="Q429" s="5">
        <f t="shared" si="83"/>
        <v>0</v>
      </c>
      <c r="R429" s="5">
        <f t="shared" si="83"/>
        <v>0</v>
      </c>
      <c r="S429" s="5">
        <f t="shared" si="83"/>
        <v>0</v>
      </c>
      <c r="T429" s="5">
        <f t="shared" si="83"/>
        <v>0</v>
      </c>
      <c r="U429" s="5">
        <f t="shared" si="83"/>
        <v>0</v>
      </c>
      <c r="V429" s="5">
        <f t="shared" si="83"/>
        <v>0</v>
      </c>
      <c r="W429" s="5">
        <f t="shared" si="83"/>
        <v>0</v>
      </c>
      <c r="X429" s="5">
        <f t="shared" si="83"/>
        <v>0</v>
      </c>
      <c r="Y429" s="5">
        <f t="shared" si="82"/>
        <v>0</v>
      </c>
      <c r="Z429" s="5">
        <f t="shared" si="82"/>
        <v>0</v>
      </c>
      <c r="AA429" s="5">
        <f t="shared" si="82"/>
        <v>0</v>
      </c>
      <c r="AB429" s="5">
        <f t="shared" si="82"/>
        <v>0</v>
      </c>
      <c r="AC429" s="5">
        <f t="shared" si="82"/>
        <v>0</v>
      </c>
      <c r="AK429" s="5">
        <f t="shared" si="83"/>
        <v>0</v>
      </c>
      <c r="AL429" s="5">
        <f t="shared" si="83"/>
        <v>0</v>
      </c>
      <c r="AM429" s="5">
        <f t="shared" si="83"/>
        <v>0</v>
      </c>
      <c r="AN429" s="5">
        <f t="shared" si="83"/>
        <v>0</v>
      </c>
      <c r="AO429" s="5">
        <f t="shared" si="83"/>
        <v>0</v>
      </c>
      <c r="AP429" s="5">
        <f t="shared" si="83"/>
        <v>0</v>
      </c>
      <c r="AQ429" s="5">
        <f t="shared" si="83"/>
        <v>0</v>
      </c>
      <c r="AR429" s="5">
        <f t="shared" si="83"/>
        <v>0</v>
      </c>
      <c r="AS429" s="5">
        <f t="shared" si="82"/>
        <v>0</v>
      </c>
      <c r="AT429" s="5">
        <f t="shared" si="82"/>
        <v>0</v>
      </c>
      <c r="BR429" t="str">
        <f t="shared" si="75"/>
        <v>RATBARKING HOSPITAL</v>
      </c>
      <c r="BS429" s="11" t="s">
        <v>1442</v>
      </c>
      <c r="BT429" s="11" t="s">
        <v>1443</v>
      </c>
      <c r="BU429" s="11" t="s">
        <v>1442</v>
      </c>
      <c r="BV429" s="11" t="s">
        <v>1443</v>
      </c>
      <c r="BW429" s="11" t="s">
        <v>1444</v>
      </c>
      <c r="BX429" s="11"/>
      <c r="BZ429" t="s">
        <v>1445</v>
      </c>
      <c r="CA429" s="13" t="s">
        <v>1446</v>
      </c>
    </row>
    <row r="430" spans="1:79" ht="15">
      <c r="D430" s="1">
        <f t="shared" si="84"/>
        <v>0</v>
      </c>
      <c r="I430" s="5">
        <f t="shared" si="83"/>
        <v>0</v>
      </c>
      <c r="J430" s="5">
        <f t="shared" si="83"/>
        <v>0</v>
      </c>
      <c r="K430" s="5">
        <f t="shared" si="83"/>
        <v>0</v>
      </c>
      <c r="L430" s="5">
        <f t="shared" si="83"/>
        <v>0</v>
      </c>
      <c r="M430" s="5">
        <f t="shared" si="83"/>
        <v>0</v>
      </c>
      <c r="N430" s="5">
        <f t="shared" si="83"/>
        <v>0</v>
      </c>
      <c r="O430" s="5">
        <f t="shared" si="83"/>
        <v>0</v>
      </c>
      <c r="P430" s="5">
        <f t="shared" si="83"/>
        <v>0</v>
      </c>
      <c r="Q430" s="5">
        <f t="shared" si="83"/>
        <v>0</v>
      </c>
      <c r="R430" s="5">
        <f t="shared" si="83"/>
        <v>0</v>
      </c>
      <c r="S430" s="5">
        <f t="shared" si="83"/>
        <v>0</v>
      </c>
      <c r="T430" s="5">
        <f t="shared" si="83"/>
        <v>0</v>
      </c>
      <c r="U430" s="5">
        <f t="shared" si="83"/>
        <v>0</v>
      </c>
      <c r="V430" s="5">
        <f t="shared" si="83"/>
        <v>0</v>
      </c>
      <c r="W430" s="5">
        <f t="shared" si="83"/>
        <v>0</v>
      </c>
      <c r="X430" s="5">
        <f t="shared" si="83"/>
        <v>0</v>
      </c>
      <c r="Y430" s="5">
        <f t="shared" si="82"/>
        <v>0</v>
      </c>
      <c r="Z430" s="5">
        <f t="shared" si="82"/>
        <v>0</v>
      </c>
      <c r="AA430" s="5">
        <f t="shared" si="82"/>
        <v>0</v>
      </c>
      <c r="AB430" s="5">
        <f t="shared" si="82"/>
        <v>0</v>
      </c>
      <c r="AC430" s="5">
        <f t="shared" si="82"/>
        <v>0</v>
      </c>
      <c r="AK430" s="5">
        <f t="shared" si="83"/>
        <v>0</v>
      </c>
      <c r="AL430" s="5">
        <f t="shared" si="83"/>
        <v>0</v>
      </c>
      <c r="AM430" s="5">
        <f t="shared" si="83"/>
        <v>0</v>
      </c>
      <c r="AN430" s="5">
        <f t="shared" si="83"/>
        <v>0</v>
      </c>
      <c r="AO430" s="5">
        <f t="shared" si="83"/>
        <v>0</v>
      </c>
      <c r="AP430" s="5">
        <f t="shared" si="83"/>
        <v>0</v>
      </c>
      <c r="AQ430" s="5">
        <f t="shared" si="83"/>
        <v>0</v>
      </c>
      <c r="AR430" s="5">
        <f t="shared" si="83"/>
        <v>0</v>
      </c>
      <c r="AS430" s="5">
        <f t="shared" si="82"/>
        <v>0</v>
      </c>
      <c r="AT430" s="5">
        <f t="shared" si="82"/>
        <v>0</v>
      </c>
      <c r="BR430" t="str">
        <f t="shared" si="75"/>
        <v>RATBASILDON HOSPITAL</v>
      </c>
      <c r="BS430" s="11" t="s">
        <v>1447</v>
      </c>
      <c r="BT430" s="11" t="s">
        <v>1360</v>
      </c>
      <c r="BU430" s="11" t="s">
        <v>1447</v>
      </c>
      <c r="BV430" s="11" t="s">
        <v>1360</v>
      </c>
      <c r="BW430" s="11" t="s">
        <v>1444</v>
      </c>
      <c r="BX430" s="11"/>
      <c r="BZ430" t="s">
        <v>1448</v>
      </c>
      <c r="CA430" s="13" t="s">
        <v>1449</v>
      </c>
    </row>
    <row r="431" spans="1:79" ht="15">
      <c r="D431" s="1">
        <f t="shared" si="84"/>
        <v>0</v>
      </c>
      <c r="I431" s="5">
        <f t="shared" si="83"/>
        <v>0</v>
      </c>
      <c r="J431" s="5">
        <f t="shared" si="83"/>
        <v>0</v>
      </c>
      <c r="K431" s="5">
        <f t="shared" si="83"/>
        <v>0</v>
      </c>
      <c r="L431" s="5">
        <f t="shared" si="83"/>
        <v>0</v>
      </c>
      <c r="M431" s="5">
        <f t="shared" si="83"/>
        <v>0</v>
      </c>
      <c r="N431" s="5">
        <f t="shared" si="83"/>
        <v>0</v>
      </c>
      <c r="O431" s="5">
        <f t="shared" si="83"/>
        <v>0</v>
      </c>
      <c r="P431" s="5">
        <f t="shared" si="83"/>
        <v>0</v>
      </c>
      <c r="Q431" s="5">
        <f t="shared" si="83"/>
        <v>0</v>
      </c>
      <c r="R431" s="5">
        <f t="shared" si="83"/>
        <v>0</v>
      </c>
      <c r="S431" s="5">
        <f t="shared" si="83"/>
        <v>0</v>
      </c>
      <c r="T431" s="5">
        <f t="shared" si="83"/>
        <v>0</v>
      </c>
      <c r="U431" s="5">
        <f t="shared" si="83"/>
        <v>0</v>
      </c>
      <c r="V431" s="5">
        <f t="shared" si="83"/>
        <v>0</v>
      </c>
      <c r="W431" s="5">
        <f t="shared" si="83"/>
        <v>0</v>
      </c>
      <c r="X431" s="5">
        <f t="shared" ref="X431:AR431" si="85">IF(X25&lt;0, 1, 0)</f>
        <v>0</v>
      </c>
      <c r="Y431" s="5">
        <f t="shared" si="82"/>
        <v>0</v>
      </c>
      <c r="Z431" s="5">
        <f t="shared" si="82"/>
        <v>0</v>
      </c>
      <c r="AA431" s="5">
        <f t="shared" si="82"/>
        <v>0</v>
      </c>
      <c r="AB431" s="5">
        <f t="shared" si="82"/>
        <v>0</v>
      </c>
      <c r="AC431" s="5">
        <f t="shared" si="82"/>
        <v>0</v>
      </c>
      <c r="AK431" s="5">
        <f t="shared" si="85"/>
        <v>0</v>
      </c>
      <c r="AL431" s="5">
        <f t="shared" si="85"/>
        <v>0</v>
      </c>
      <c r="AM431" s="5">
        <f t="shared" si="85"/>
        <v>0</v>
      </c>
      <c r="AN431" s="5">
        <f t="shared" si="85"/>
        <v>0</v>
      </c>
      <c r="AO431" s="5">
        <f t="shared" si="85"/>
        <v>0</v>
      </c>
      <c r="AP431" s="5">
        <f t="shared" si="85"/>
        <v>0</v>
      </c>
      <c r="AQ431" s="5">
        <f t="shared" si="85"/>
        <v>0</v>
      </c>
      <c r="AR431" s="5">
        <f t="shared" si="85"/>
        <v>0</v>
      </c>
      <c r="AS431" s="5">
        <f t="shared" si="82"/>
        <v>0</v>
      </c>
      <c r="AT431" s="5">
        <f t="shared" si="82"/>
        <v>0</v>
      </c>
      <c r="BR431" t="str">
        <f t="shared" si="75"/>
        <v>RATBILLERICAY COMMUNITY HOSPITAL</v>
      </c>
      <c r="BS431" s="11" t="s">
        <v>1450</v>
      </c>
      <c r="BT431" s="11" t="s">
        <v>1451</v>
      </c>
      <c r="BU431" s="11" t="s">
        <v>1450</v>
      </c>
      <c r="BV431" s="11" t="s">
        <v>1451</v>
      </c>
      <c r="BW431" s="11" t="s">
        <v>1444</v>
      </c>
      <c r="BX431" s="11"/>
      <c r="BZ431" t="s">
        <v>1448</v>
      </c>
      <c r="CA431" s="13" t="s">
        <v>1452</v>
      </c>
    </row>
    <row r="432" spans="1:79" ht="15">
      <c r="D432" s="1">
        <f t="shared" si="84"/>
        <v>0</v>
      </c>
      <c r="I432" s="5">
        <f t="shared" ref="I432:AR441" si="86">IF(I26&lt;0, 1, 0)</f>
        <v>0</v>
      </c>
      <c r="J432" s="5">
        <f t="shared" si="86"/>
        <v>0</v>
      </c>
      <c r="K432" s="5">
        <f t="shared" si="86"/>
        <v>0</v>
      </c>
      <c r="L432" s="5">
        <f t="shared" si="86"/>
        <v>0</v>
      </c>
      <c r="M432" s="5">
        <f t="shared" si="86"/>
        <v>0</v>
      </c>
      <c r="N432" s="5">
        <f t="shared" si="86"/>
        <v>0</v>
      </c>
      <c r="O432" s="5">
        <f t="shared" si="86"/>
        <v>0</v>
      </c>
      <c r="P432" s="5">
        <f t="shared" si="86"/>
        <v>0</v>
      </c>
      <c r="Q432" s="5">
        <f t="shared" si="86"/>
        <v>0</v>
      </c>
      <c r="R432" s="5">
        <f t="shared" si="86"/>
        <v>0</v>
      </c>
      <c r="S432" s="5">
        <f t="shared" si="86"/>
        <v>0</v>
      </c>
      <c r="T432" s="5">
        <f t="shared" si="86"/>
        <v>0</v>
      </c>
      <c r="U432" s="5">
        <f t="shared" si="86"/>
        <v>0</v>
      </c>
      <c r="V432" s="5">
        <f t="shared" si="86"/>
        <v>0</v>
      </c>
      <c r="W432" s="5">
        <f t="shared" si="86"/>
        <v>0</v>
      </c>
      <c r="X432" s="5">
        <f t="shared" si="86"/>
        <v>0</v>
      </c>
      <c r="Y432" s="5">
        <f t="shared" si="82"/>
        <v>0</v>
      </c>
      <c r="Z432" s="5">
        <f t="shared" si="82"/>
        <v>0</v>
      </c>
      <c r="AA432" s="5">
        <f t="shared" si="82"/>
        <v>0</v>
      </c>
      <c r="AB432" s="5">
        <f t="shared" si="82"/>
        <v>0</v>
      </c>
      <c r="AC432" s="5">
        <f t="shared" si="82"/>
        <v>0</v>
      </c>
      <c r="AK432" s="5">
        <f t="shared" si="86"/>
        <v>0</v>
      </c>
      <c r="AL432" s="5">
        <f t="shared" si="86"/>
        <v>0</v>
      </c>
      <c r="AM432" s="5">
        <f t="shared" si="86"/>
        <v>0</v>
      </c>
      <c r="AN432" s="5">
        <f t="shared" si="86"/>
        <v>0</v>
      </c>
      <c r="AO432" s="5">
        <f t="shared" si="86"/>
        <v>0</v>
      </c>
      <c r="AP432" s="5">
        <f t="shared" si="86"/>
        <v>0</v>
      </c>
      <c r="AQ432" s="5">
        <f t="shared" si="86"/>
        <v>0</v>
      </c>
      <c r="AR432" s="5">
        <f t="shared" si="86"/>
        <v>0</v>
      </c>
      <c r="AS432" s="5">
        <f t="shared" si="82"/>
        <v>0</v>
      </c>
      <c r="AT432" s="5">
        <f t="shared" si="82"/>
        <v>0</v>
      </c>
      <c r="BR432" t="str">
        <f t="shared" si="75"/>
        <v>RATBRENTWOOD COMMUNITY HOSPITAL</v>
      </c>
      <c r="BS432" s="11" t="s">
        <v>1453</v>
      </c>
      <c r="BT432" s="11" t="s">
        <v>1364</v>
      </c>
      <c r="BU432" s="11" t="s">
        <v>1453</v>
      </c>
      <c r="BV432" s="11" t="s">
        <v>1364</v>
      </c>
      <c r="BW432" s="11" t="s">
        <v>1444</v>
      </c>
      <c r="BX432" s="11"/>
      <c r="BZ432" t="s">
        <v>1448</v>
      </c>
      <c r="CA432" s="13" t="s">
        <v>851</v>
      </c>
    </row>
    <row r="433" spans="4:79" ht="15">
      <c r="D433" s="1">
        <f t="shared" si="84"/>
        <v>0</v>
      </c>
      <c r="I433" s="5">
        <f t="shared" si="86"/>
        <v>0</v>
      </c>
      <c r="J433" s="5">
        <f t="shared" si="86"/>
        <v>0</v>
      </c>
      <c r="K433" s="5">
        <f t="shared" si="86"/>
        <v>0</v>
      </c>
      <c r="L433" s="5">
        <f t="shared" si="86"/>
        <v>0</v>
      </c>
      <c r="M433" s="5">
        <f t="shared" si="86"/>
        <v>0</v>
      </c>
      <c r="N433" s="5">
        <f t="shared" si="86"/>
        <v>0</v>
      </c>
      <c r="O433" s="5">
        <f t="shared" si="86"/>
        <v>0</v>
      </c>
      <c r="P433" s="5">
        <f t="shared" si="86"/>
        <v>0</v>
      </c>
      <c r="Q433" s="5">
        <f t="shared" si="86"/>
        <v>0</v>
      </c>
      <c r="R433" s="5">
        <f t="shared" si="86"/>
        <v>0</v>
      </c>
      <c r="S433" s="5">
        <f t="shared" si="86"/>
        <v>0</v>
      </c>
      <c r="T433" s="5">
        <f t="shared" si="86"/>
        <v>0</v>
      </c>
      <c r="U433" s="5">
        <f t="shared" si="86"/>
        <v>0</v>
      </c>
      <c r="V433" s="5">
        <f t="shared" si="86"/>
        <v>0</v>
      </c>
      <c r="W433" s="5">
        <f t="shared" si="86"/>
        <v>0</v>
      </c>
      <c r="X433" s="5">
        <f t="shared" si="86"/>
        <v>0</v>
      </c>
      <c r="Y433" s="5">
        <f t="shared" si="82"/>
        <v>0</v>
      </c>
      <c r="Z433" s="5">
        <f t="shared" si="82"/>
        <v>0</v>
      </c>
      <c r="AA433" s="5">
        <f t="shared" si="82"/>
        <v>0</v>
      </c>
      <c r="AB433" s="5">
        <f t="shared" si="82"/>
        <v>0</v>
      </c>
      <c r="AC433" s="5">
        <f t="shared" si="82"/>
        <v>0</v>
      </c>
      <c r="AK433" s="5">
        <f t="shared" si="86"/>
        <v>0</v>
      </c>
      <c r="AL433" s="5">
        <f t="shared" si="86"/>
        <v>0</v>
      </c>
      <c r="AM433" s="5">
        <f t="shared" si="86"/>
        <v>0</v>
      </c>
      <c r="AN433" s="5">
        <f t="shared" si="86"/>
        <v>0</v>
      </c>
      <c r="AO433" s="5">
        <f t="shared" si="86"/>
        <v>0</v>
      </c>
      <c r="AP433" s="5">
        <f t="shared" si="86"/>
        <v>0</v>
      </c>
      <c r="AQ433" s="5">
        <f t="shared" si="86"/>
        <v>0</v>
      </c>
      <c r="AR433" s="5">
        <f t="shared" si="86"/>
        <v>0</v>
      </c>
      <c r="AS433" s="5">
        <f t="shared" si="82"/>
        <v>0</v>
      </c>
      <c r="AT433" s="5">
        <f t="shared" si="82"/>
        <v>0</v>
      </c>
      <c r="BR433" t="str">
        <f t="shared" si="75"/>
        <v>RATBROOKSIDE</v>
      </c>
      <c r="BS433" s="11" t="s">
        <v>1454</v>
      </c>
      <c r="BT433" s="11" t="s">
        <v>1455</v>
      </c>
      <c r="BU433" s="11" t="s">
        <v>1454</v>
      </c>
      <c r="BV433" s="11" t="s">
        <v>1455</v>
      </c>
      <c r="BW433" s="11" t="s">
        <v>1444</v>
      </c>
      <c r="BX433" s="11"/>
      <c r="BZ433" t="s">
        <v>1448</v>
      </c>
      <c r="CA433" s="13" t="s">
        <v>1456</v>
      </c>
    </row>
    <row r="434" spans="4:79" ht="15">
      <c r="D434" s="1">
        <f t="shared" si="84"/>
        <v>0</v>
      </c>
      <c r="I434" s="5">
        <f t="shared" si="86"/>
        <v>0</v>
      </c>
      <c r="J434" s="5">
        <f t="shared" si="86"/>
        <v>0</v>
      </c>
      <c r="K434" s="5">
        <f t="shared" si="86"/>
        <v>0</v>
      </c>
      <c r="L434" s="5">
        <f t="shared" si="86"/>
        <v>0</v>
      </c>
      <c r="M434" s="5">
        <f t="shared" si="86"/>
        <v>0</v>
      </c>
      <c r="N434" s="5">
        <f t="shared" si="86"/>
        <v>0</v>
      </c>
      <c r="O434" s="5">
        <f t="shared" si="86"/>
        <v>0</v>
      </c>
      <c r="P434" s="5">
        <f t="shared" si="86"/>
        <v>0</v>
      </c>
      <c r="Q434" s="5">
        <f t="shared" si="86"/>
        <v>0</v>
      </c>
      <c r="R434" s="5">
        <f t="shared" si="86"/>
        <v>0</v>
      </c>
      <c r="S434" s="5">
        <f t="shared" si="86"/>
        <v>0</v>
      </c>
      <c r="T434" s="5">
        <f t="shared" si="86"/>
        <v>0</v>
      </c>
      <c r="U434" s="5">
        <f t="shared" si="86"/>
        <v>0</v>
      </c>
      <c r="V434" s="5">
        <f t="shared" si="86"/>
        <v>0</v>
      </c>
      <c r="W434" s="5">
        <f t="shared" si="86"/>
        <v>0</v>
      </c>
      <c r="X434" s="5">
        <f t="shared" si="86"/>
        <v>0</v>
      </c>
      <c r="Y434" s="5">
        <f t="shared" si="82"/>
        <v>0</v>
      </c>
      <c r="Z434" s="5">
        <f t="shared" si="82"/>
        <v>0</v>
      </c>
      <c r="AA434" s="5">
        <f t="shared" si="82"/>
        <v>0</v>
      </c>
      <c r="AB434" s="5">
        <f t="shared" si="82"/>
        <v>0</v>
      </c>
      <c r="AC434" s="5">
        <f t="shared" si="82"/>
        <v>0</v>
      </c>
      <c r="AK434" s="5">
        <f t="shared" si="86"/>
        <v>0</v>
      </c>
      <c r="AL434" s="5">
        <f t="shared" si="86"/>
        <v>0</v>
      </c>
      <c r="AM434" s="5">
        <f t="shared" si="86"/>
        <v>0</v>
      </c>
      <c r="AN434" s="5">
        <f t="shared" si="86"/>
        <v>0</v>
      </c>
      <c r="AO434" s="5">
        <f t="shared" si="86"/>
        <v>0</v>
      </c>
      <c r="AP434" s="5">
        <f t="shared" si="86"/>
        <v>0</v>
      </c>
      <c r="AQ434" s="5">
        <f t="shared" si="86"/>
        <v>0</v>
      </c>
      <c r="AR434" s="5">
        <f t="shared" si="86"/>
        <v>0</v>
      </c>
      <c r="AS434" s="5">
        <f t="shared" si="82"/>
        <v>0</v>
      </c>
      <c r="AT434" s="5">
        <f t="shared" si="82"/>
        <v>0</v>
      </c>
      <c r="BR434" t="str">
        <f t="shared" si="75"/>
        <v>RATCHADWELL HEATH (CHS)</v>
      </c>
      <c r="BS434" s="11" t="s">
        <v>1457</v>
      </c>
      <c r="BT434" s="11" t="s">
        <v>1458</v>
      </c>
      <c r="BU434" s="11" t="s">
        <v>1457</v>
      </c>
      <c r="BV434" s="11" t="s">
        <v>1458</v>
      </c>
      <c r="BW434" s="11" t="s">
        <v>1444</v>
      </c>
      <c r="BX434" s="11"/>
      <c r="BZ434" t="s">
        <v>1448</v>
      </c>
      <c r="CA434" s="13" t="s">
        <v>1459</v>
      </c>
    </row>
    <row r="435" spans="4:79" ht="15">
      <c r="D435" s="1">
        <f t="shared" si="84"/>
        <v>0</v>
      </c>
      <c r="I435" s="5">
        <f t="shared" si="86"/>
        <v>0</v>
      </c>
      <c r="J435" s="5">
        <f t="shared" si="86"/>
        <v>0</v>
      </c>
      <c r="K435" s="5">
        <f t="shared" si="86"/>
        <v>0</v>
      </c>
      <c r="L435" s="5">
        <f t="shared" si="86"/>
        <v>0</v>
      </c>
      <c r="M435" s="5">
        <f t="shared" si="86"/>
        <v>0</v>
      </c>
      <c r="N435" s="5">
        <f t="shared" si="86"/>
        <v>0</v>
      </c>
      <c r="O435" s="5">
        <f t="shared" si="86"/>
        <v>0</v>
      </c>
      <c r="P435" s="5">
        <f t="shared" si="86"/>
        <v>0</v>
      </c>
      <c r="Q435" s="5">
        <f t="shared" si="86"/>
        <v>0</v>
      </c>
      <c r="R435" s="5">
        <f t="shared" si="86"/>
        <v>0</v>
      </c>
      <c r="S435" s="5">
        <f t="shared" si="86"/>
        <v>0</v>
      </c>
      <c r="T435" s="5">
        <f t="shared" si="86"/>
        <v>0</v>
      </c>
      <c r="U435" s="5">
        <f t="shared" si="86"/>
        <v>0</v>
      </c>
      <c r="V435" s="5">
        <f t="shared" si="86"/>
        <v>0</v>
      </c>
      <c r="W435" s="5">
        <f t="shared" si="86"/>
        <v>0</v>
      </c>
      <c r="X435" s="5">
        <f t="shared" si="86"/>
        <v>0</v>
      </c>
      <c r="Y435" s="5">
        <f t="shared" si="82"/>
        <v>0</v>
      </c>
      <c r="Z435" s="5">
        <f t="shared" si="82"/>
        <v>0</v>
      </c>
      <c r="AA435" s="5">
        <f t="shared" si="82"/>
        <v>0</v>
      </c>
      <c r="AB435" s="5">
        <f t="shared" si="82"/>
        <v>0</v>
      </c>
      <c r="AC435" s="5">
        <f t="shared" si="82"/>
        <v>0</v>
      </c>
      <c r="AK435" s="5">
        <f t="shared" si="86"/>
        <v>0</v>
      </c>
      <c r="AL435" s="5">
        <f t="shared" si="86"/>
        <v>0</v>
      </c>
      <c r="AM435" s="5">
        <f t="shared" si="86"/>
        <v>0</v>
      </c>
      <c r="AN435" s="5">
        <f t="shared" si="86"/>
        <v>0</v>
      </c>
      <c r="AO435" s="5">
        <f t="shared" si="86"/>
        <v>0</v>
      </c>
      <c r="AP435" s="5">
        <f t="shared" si="86"/>
        <v>0</v>
      </c>
      <c r="AQ435" s="5">
        <f t="shared" si="86"/>
        <v>0</v>
      </c>
      <c r="AR435" s="5">
        <f t="shared" si="86"/>
        <v>0</v>
      </c>
      <c r="AS435" s="5">
        <f t="shared" si="82"/>
        <v>0</v>
      </c>
      <c r="AT435" s="5">
        <f t="shared" si="82"/>
        <v>0</v>
      </c>
      <c r="BR435" t="str">
        <f t="shared" si="75"/>
        <v>RATCHILD &amp; FAMILY FOREST</v>
      </c>
      <c r="BS435" s="11" t="s">
        <v>1460</v>
      </c>
      <c r="BT435" s="11" t="s">
        <v>1461</v>
      </c>
      <c r="BU435" s="11" t="s">
        <v>1460</v>
      </c>
      <c r="BV435" s="11" t="s">
        <v>1461</v>
      </c>
      <c r="BW435" s="11" t="s">
        <v>1444</v>
      </c>
      <c r="BX435" s="11"/>
      <c r="BZ435" t="s">
        <v>1462</v>
      </c>
      <c r="CA435" s="13" t="s">
        <v>1463</v>
      </c>
    </row>
    <row r="436" spans="4:79" ht="12.75" customHeight="1">
      <c r="D436" s="1">
        <f t="shared" si="84"/>
        <v>0</v>
      </c>
      <c r="I436" s="5">
        <f t="shared" si="86"/>
        <v>0</v>
      </c>
      <c r="J436" s="5">
        <f t="shared" si="86"/>
        <v>0</v>
      </c>
      <c r="K436" s="5">
        <f t="shared" si="86"/>
        <v>0</v>
      </c>
      <c r="L436" s="5">
        <f t="shared" si="86"/>
        <v>0</v>
      </c>
      <c r="M436" s="5">
        <f t="shared" si="86"/>
        <v>0</v>
      </c>
      <c r="N436" s="5">
        <f t="shared" si="86"/>
        <v>0</v>
      </c>
      <c r="O436" s="5">
        <f t="shared" si="86"/>
        <v>0</v>
      </c>
      <c r="P436" s="5">
        <f t="shared" si="86"/>
        <v>0</v>
      </c>
      <c r="Q436" s="5">
        <f t="shared" si="86"/>
        <v>0</v>
      </c>
      <c r="R436" s="5">
        <f t="shared" si="86"/>
        <v>0</v>
      </c>
      <c r="S436" s="5">
        <f t="shared" si="86"/>
        <v>0</v>
      </c>
      <c r="T436" s="5">
        <f t="shared" si="86"/>
        <v>0</v>
      </c>
      <c r="U436" s="5">
        <f t="shared" si="86"/>
        <v>0</v>
      </c>
      <c r="V436" s="5">
        <f t="shared" si="86"/>
        <v>0</v>
      </c>
      <c r="W436" s="5">
        <f t="shared" si="86"/>
        <v>0</v>
      </c>
      <c r="X436" s="5">
        <f t="shared" si="86"/>
        <v>0</v>
      </c>
      <c r="Y436" s="5">
        <f t="shared" si="86"/>
        <v>0</v>
      </c>
      <c r="Z436" s="5">
        <f t="shared" si="86"/>
        <v>0</v>
      </c>
      <c r="AA436" s="5">
        <f t="shared" si="86"/>
        <v>0</v>
      </c>
      <c r="AB436" s="5">
        <f t="shared" si="86"/>
        <v>0</v>
      </c>
      <c r="AC436" s="5">
        <f t="shared" si="86"/>
        <v>0</v>
      </c>
      <c r="AK436" s="5">
        <f t="shared" si="86"/>
        <v>0</v>
      </c>
      <c r="AL436" s="5">
        <f t="shared" si="86"/>
        <v>0</v>
      </c>
      <c r="AM436" s="5">
        <f t="shared" si="86"/>
        <v>0</v>
      </c>
      <c r="AN436" s="5">
        <f t="shared" si="86"/>
        <v>0</v>
      </c>
      <c r="AO436" s="5">
        <f t="shared" si="86"/>
        <v>0</v>
      </c>
      <c r="AP436" s="5">
        <f t="shared" si="86"/>
        <v>0</v>
      </c>
      <c r="AQ436" s="5">
        <f t="shared" si="86"/>
        <v>0</v>
      </c>
      <c r="AR436" s="5">
        <f t="shared" si="86"/>
        <v>0</v>
      </c>
      <c r="AS436" s="5">
        <f t="shared" ref="AS436:AT451" si="87">IF(AS30&lt;0, 1, 0)</f>
        <v>0</v>
      </c>
      <c r="AT436" s="5">
        <f t="shared" si="87"/>
        <v>0</v>
      </c>
      <c r="BR436" t="str">
        <f t="shared" si="75"/>
        <v>RATCOMMUNITY PAEDIATRICS - CDC</v>
      </c>
      <c r="BS436" s="11" t="s">
        <v>1464</v>
      </c>
      <c r="BT436" s="11" t="s">
        <v>1465</v>
      </c>
      <c r="BU436" s="11" t="s">
        <v>1464</v>
      </c>
      <c r="BV436" s="11" t="s">
        <v>1465</v>
      </c>
      <c r="BW436" s="11" t="s">
        <v>1444</v>
      </c>
      <c r="BX436" s="11"/>
      <c r="BZ436" t="s">
        <v>1462</v>
      </c>
      <c r="CA436" s="13" t="s">
        <v>1466</v>
      </c>
    </row>
    <row r="437" spans="4:79" ht="15">
      <c r="D437" s="1">
        <f t="shared" si="84"/>
        <v>0</v>
      </c>
      <c r="I437" s="5">
        <f t="shared" si="86"/>
        <v>0</v>
      </c>
      <c r="J437" s="5">
        <f t="shared" si="86"/>
        <v>0</v>
      </c>
      <c r="K437" s="5">
        <f t="shared" si="86"/>
        <v>0</v>
      </c>
      <c r="L437" s="5">
        <f t="shared" si="86"/>
        <v>0</v>
      </c>
      <c r="M437" s="5">
        <f t="shared" si="86"/>
        <v>0</v>
      </c>
      <c r="N437" s="5">
        <f t="shared" si="86"/>
        <v>0</v>
      </c>
      <c r="O437" s="5">
        <f t="shared" si="86"/>
        <v>0</v>
      </c>
      <c r="P437" s="5">
        <f t="shared" si="86"/>
        <v>0</v>
      </c>
      <c r="Q437" s="5">
        <f t="shared" si="86"/>
        <v>0</v>
      </c>
      <c r="R437" s="5">
        <f t="shared" si="86"/>
        <v>0</v>
      </c>
      <c r="S437" s="5">
        <f t="shared" si="86"/>
        <v>0</v>
      </c>
      <c r="T437" s="5">
        <f t="shared" si="86"/>
        <v>0</v>
      </c>
      <c r="U437" s="5">
        <f t="shared" si="86"/>
        <v>0</v>
      </c>
      <c r="V437" s="5">
        <f t="shared" si="86"/>
        <v>0</v>
      </c>
      <c r="W437" s="5">
        <f t="shared" si="86"/>
        <v>0</v>
      </c>
      <c r="X437" s="5">
        <f t="shared" si="86"/>
        <v>0</v>
      </c>
      <c r="Y437" s="5">
        <f t="shared" si="86"/>
        <v>0</v>
      </c>
      <c r="Z437" s="5">
        <f t="shared" si="86"/>
        <v>0</v>
      </c>
      <c r="AA437" s="5">
        <f t="shared" si="86"/>
        <v>0</v>
      </c>
      <c r="AB437" s="5">
        <f t="shared" si="86"/>
        <v>0</v>
      </c>
      <c r="AC437" s="5">
        <f t="shared" si="86"/>
        <v>0</v>
      </c>
      <c r="AK437" s="5">
        <f t="shared" si="86"/>
        <v>0</v>
      </c>
      <c r="AL437" s="5">
        <f t="shared" si="86"/>
        <v>0</v>
      </c>
      <c r="AM437" s="5">
        <f t="shared" si="86"/>
        <v>0</v>
      </c>
      <c r="AN437" s="5">
        <f t="shared" si="86"/>
        <v>0</v>
      </c>
      <c r="AO437" s="5">
        <f t="shared" si="86"/>
        <v>0</v>
      </c>
      <c r="AP437" s="5">
        <f t="shared" si="86"/>
        <v>0</v>
      </c>
      <c r="AQ437" s="5">
        <f t="shared" si="86"/>
        <v>0</v>
      </c>
      <c r="AR437" s="5">
        <f t="shared" si="86"/>
        <v>0</v>
      </c>
      <c r="AS437" s="5">
        <f t="shared" si="87"/>
        <v>0</v>
      </c>
      <c r="AT437" s="5">
        <f t="shared" si="87"/>
        <v>0</v>
      </c>
      <c r="BR437" t="str">
        <f t="shared" si="75"/>
        <v>RATDRUG &amp; ALCOHOL ILFORD</v>
      </c>
      <c r="BS437" s="11" t="s">
        <v>1467</v>
      </c>
      <c r="BT437" s="11" t="s">
        <v>1468</v>
      </c>
      <c r="BU437" s="11" t="s">
        <v>1467</v>
      </c>
      <c r="BV437" s="11" t="s">
        <v>1468</v>
      </c>
      <c r="BW437" s="11" t="s">
        <v>1444</v>
      </c>
      <c r="BX437" s="11"/>
      <c r="BZ437" t="s">
        <v>1469</v>
      </c>
      <c r="CA437" s="13" t="s">
        <v>1470</v>
      </c>
    </row>
    <row r="438" spans="4:79" ht="15">
      <c r="D438" s="1">
        <f t="shared" si="84"/>
        <v>0</v>
      </c>
      <c r="I438" s="5">
        <f t="shared" si="86"/>
        <v>0</v>
      </c>
      <c r="J438" s="5">
        <f t="shared" si="86"/>
        <v>0</v>
      </c>
      <c r="K438" s="5">
        <f t="shared" si="86"/>
        <v>0</v>
      </c>
      <c r="L438" s="5">
        <f t="shared" si="86"/>
        <v>0</v>
      </c>
      <c r="M438" s="5">
        <f t="shared" si="86"/>
        <v>0</v>
      </c>
      <c r="N438" s="5">
        <f t="shared" si="86"/>
        <v>0</v>
      </c>
      <c r="O438" s="5">
        <f t="shared" si="86"/>
        <v>0</v>
      </c>
      <c r="P438" s="5">
        <f t="shared" si="86"/>
        <v>0</v>
      </c>
      <c r="Q438" s="5">
        <f t="shared" si="86"/>
        <v>0</v>
      </c>
      <c r="R438" s="5">
        <f t="shared" si="86"/>
        <v>0</v>
      </c>
      <c r="S438" s="5">
        <f t="shared" si="86"/>
        <v>0</v>
      </c>
      <c r="T438" s="5">
        <f t="shared" si="86"/>
        <v>0</v>
      </c>
      <c r="U438" s="5">
        <f t="shared" si="86"/>
        <v>0</v>
      </c>
      <c r="V438" s="5">
        <f t="shared" si="86"/>
        <v>0</v>
      </c>
      <c r="W438" s="5">
        <f t="shared" si="86"/>
        <v>0</v>
      </c>
      <c r="X438" s="5">
        <f t="shared" si="86"/>
        <v>0</v>
      </c>
      <c r="Y438" s="5">
        <f t="shared" si="86"/>
        <v>0</v>
      </c>
      <c r="Z438" s="5">
        <f t="shared" si="86"/>
        <v>0</v>
      </c>
      <c r="AA438" s="5">
        <f t="shared" si="86"/>
        <v>0</v>
      </c>
      <c r="AB438" s="5">
        <f t="shared" si="86"/>
        <v>0</v>
      </c>
      <c r="AC438" s="5">
        <f t="shared" si="86"/>
        <v>0</v>
      </c>
      <c r="AK438" s="5">
        <f t="shared" si="86"/>
        <v>0</v>
      </c>
      <c r="AL438" s="5">
        <f t="shared" si="86"/>
        <v>0</v>
      </c>
      <c r="AM438" s="5">
        <f t="shared" si="86"/>
        <v>0</v>
      </c>
      <c r="AN438" s="5">
        <f t="shared" si="86"/>
        <v>0</v>
      </c>
      <c r="AO438" s="5">
        <f t="shared" si="86"/>
        <v>0</v>
      </c>
      <c r="AP438" s="5">
        <f t="shared" si="86"/>
        <v>0</v>
      </c>
      <c r="AQ438" s="5">
        <f t="shared" si="86"/>
        <v>0</v>
      </c>
      <c r="AR438" s="5">
        <f t="shared" si="86"/>
        <v>0</v>
      </c>
      <c r="AS438" s="5">
        <f t="shared" si="87"/>
        <v>0</v>
      </c>
      <c r="AT438" s="5">
        <f t="shared" si="87"/>
        <v>0</v>
      </c>
      <c r="BR438" t="str">
        <f t="shared" si="75"/>
        <v>RATFACE TO FACE</v>
      </c>
      <c r="BS438" s="11" t="s">
        <v>1471</v>
      </c>
      <c r="BT438" s="11" t="s">
        <v>1472</v>
      </c>
      <c r="BU438" s="11" t="s">
        <v>1471</v>
      </c>
      <c r="BV438" s="11" t="s">
        <v>1472</v>
      </c>
      <c r="BW438" s="11" t="s">
        <v>1444</v>
      </c>
      <c r="BX438" s="11"/>
      <c r="BZ438" t="s">
        <v>1473</v>
      </c>
      <c r="CA438" s="13" t="s">
        <v>1474</v>
      </c>
    </row>
    <row r="439" spans="4:79" ht="15">
      <c r="D439" s="1">
        <f t="shared" si="84"/>
        <v>0</v>
      </c>
      <c r="I439" s="5">
        <f t="shared" si="86"/>
        <v>0</v>
      </c>
      <c r="J439" s="5">
        <f t="shared" si="86"/>
        <v>0</v>
      </c>
      <c r="K439" s="5">
        <f t="shared" si="86"/>
        <v>0</v>
      </c>
      <c r="L439" s="5">
        <f t="shared" si="86"/>
        <v>0</v>
      </c>
      <c r="M439" s="5">
        <f t="shared" si="86"/>
        <v>0</v>
      </c>
      <c r="N439" s="5">
        <f t="shared" si="86"/>
        <v>0</v>
      </c>
      <c r="O439" s="5">
        <f t="shared" si="86"/>
        <v>0</v>
      </c>
      <c r="P439" s="5">
        <f t="shared" si="86"/>
        <v>0</v>
      </c>
      <c r="Q439" s="5">
        <f t="shared" si="86"/>
        <v>0</v>
      </c>
      <c r="R439" s="5">
        <f t="shared" si="86"/>
        <v>0</v>
      </c>
      <c r="S439" s="5">
        <f t="shared" si="86"/>
        <v>0</v>
      </c>
      <c r="T439" s="5">
        <f t="shared" si="86"/>
        <v>0</v>
      </c>
      <c r="U439" s="5">
        <f t="shared" si="86"/>
        <v>0</v>
      </c>
      <c r="V439" s="5">
        <f t="shared" si="86"/>
        <v>0</v>
      </c>
      <c r="W439" s="5">
        <f t="shared" si="86"/>
        <v>0</v>
      </c>
      <c r="X439" s="5">
        <f t="shared" si="86"/>
        <v>0</v>
      </c>
      <c r="Y439" s="5">
        <f t="shared" si="86"/>
        <v>0</v>
      </c>
      <c r="Z439" s="5">
        <f t="shared" si="86"/>
        <v>0</v>
      </c>
      <c r="AA439" s="5">
        <f t="shared" si="86"/>
        <v>0</v>
      </c>
      <c r="AB439" s="5">
        <f t="shared" si="86"/>
        <v>0</v>
      </c>
      <c r="AC439" s="5">
        <f t="shared" si="86"/>
        <v>0</v>
      </c>
      <c r="AK439" s="5">
        <f t="shared" si="86"/>
        <v>0</v>
      </c>
      <c r="AL439" s="5">
        <f t="shared" si="86"/>
        <v>0</v>
      </c>
      <c r="AM439" s="5">
        <f t="shared" si="86"/>
        <v>0</v>
      </c>
      <c r="AN439" s="5">
        <f t="shared" si="86"/>
        <v>0</v>
      </c>
      <c r="AO439" s="5">
        <f t="shared" si="86"/>
        <v>0</v>
      </c>
      <c r="AP439" s="5">
        <f t="shared" si="86"/>
        <v>0</v>
      </c>
      <c r="AQ439" s="5">
        <f t="shared" si="86"/>
        <v>0</v>
      </c>
      <c r="AR439" s="5">
        <f t="shared" si="86"/>
        <v>0</v>
      </c>
      <c r="AS439" s="5">
        <f t="shared" si="87"/>
        <v>0</v>
      </c>
      <c r="AT439" s="5">
        <f t="shared" si="87"/>
        <v>0</v>
      </c>
      <c r="BR439" t="str">
        <f t="shared" si="75"/>
        <v>RATFIVE ELMS (CHS)</v>
      </c>
      <c r="BS439" s="11" t="s">
        <v>1475</v>
      </c>
      <c r="BT439" s="11" t="s">
        <v>1476</v>
      </c>
      <c r="BU439" s="11" t="s">
        <v>1475</v>
      </c>
      <c r="BV439" s="11" t="s">
        <v>1476</v>
      </c>
      <c r="BW439" s="11" t="s">
        <v>1444</v>
      </c>
      <c r="BX439" s="11"/>
      <c r="BZ439" t="s">
        <v>1473</v>
      </c>
      <c r="CA439" s="13" t="s">
        <v>1477</v>
      </c>
    </row>
    <row r="440" spans="4:79" ht="15">
      <c r="D440" s="1">
        <f t="shared" si="84"/>
        <v>0</v>
      </c>
      <c r="I440" s="5">
        <f t="shared" si="86"/>
        <v>0</v>
      </c>
      <c r="J440" s="5">
        <f t="shared" si="86"/>
        <v>0</v>
      </c>
      <c r="K440" s="5">
        <f t="shared" si="86"/>
        <v>0</v>
      </c>
      <c r="L440" s="5">
        <f t="shared" si="86"/>
        <v>0</v>
      </c>
      <c r="M440" s="5">
        <f t="shared" si="86"/>
        <v>0</v>
      </c>
      <c r="N440" s="5">
        <f t="shared" si="86"/>
        <v>0</v>
      </c>
      <c r="O440" s="5">
        <f t="shared" si="86"/>
        <v>0</v>
      </c>
      <c r="P440" s="5">
        <f t="shared" si="86"/>
        <v>0</v>
      </c>
      <c r="Q440" s="5">
        <f t="shared" si="86"/>
        <v>0</v>
      </c>
      <c r="R440" s="5">
        <f t="shared" si="86"/>
        <v>0</v>
      </c>
      <c r="S440" s="5">
        <f t="shared" si="86"/>
        <v>0</v>
      </c>
      <c r="T440" s="5">
        <f t="shared" si="86"/>
        <v>0</v>
      </c>
      <c r="U440" s="5">
        <f t="shared" si="86"/>
        <v>0</v>
      </c>
      <c r="V440" s="5">
        <f t="shared" si="86"/>
        <v>0</v>
      </c>
      <c r="W440" s="5">
        <f t="shared" si="86"/>
        <v>0</v>
      </c>
      <c r="X440" s="5">
        <f t="shared" si="86"/>
        <v>0</v>
      </c>
      <c r="Y440" s="5">
        <f t="shared" si="86"/>
        <v>0</v>
      </c>
      <c r="Z440" s="5">
        <f t="shared" si="86"/>
        <v>0</v>
      </c>
      <c r="AA440" s="5">
        <f t="shared" si="86"/>
        <v>0</v>
      </c>
      <c r="AB440" s="5">
        <f t="shared" si="86"/>
        <v>0</v>
      </c>
      <c r="AC440" s="5">
        <f t="shared" si="86"/>
        <v>0</v>
      </c>
      <c r="AK440" s="5">
        <f t="shared" si="86"/>
        <v>0</v>
      </c>
      <c r="AL440" s="5">
        <f t="shared" si="86"/>
        <v>0</v>
      </c>
      <c r="AM440" s="5">
        <f t="shared" si="86"/>
        <v>0</v>
      </c>
      <c r="AN440" s="5">
        <f t="shared" si="86"/>
        <v>0</v>
      </c>
      <c r="AO440" s="5">
        <f t="shared" si="86"/>
        <v>0</v>
      </c>
      <c r="AP440" s="5">
        <f t="shared" si="86"/>
        <v>0</v>
      </c>
      <c r="AQ440" s="5">
        <f t="shared" si="86"/>
        <v>0</v>
      </c>
      <c r="AR440" s="5">
        <f t="shared" si="86"/>
        <v>0</v>
      </c>
      <c r="AS440" s="5">
        <f t="shared" si="87"/>
        <v>0</v>
      </c>
      <c r="AT440" s="5">
        <f t="shared" si="87"/>
        <v>0</v>
      </c>
      <c r="BR440" t="str">
        <f t="shared" si="75"/>
        <v>RATFOXGLOVE WARD</v>
      </c>
      <c r="BS440" s="11" t="s">
        <v>1478</v>
      </c>
      <c r="BT440" s="11" t="s">
        <v>1479</v>
      </c>
      <c r="BU440" s="11" t="s">
        <v>1478</v>
      </c>
      <c r="BV440" s="11" t="s">
        <v>1479</v>
      </c>
      <c r="BW440" s="11" t="s">
        <v>1444</v>
      </c>
      <c r="BX440" s="11"/>
      <c r="BZ440" t="s">
        <v>1480</v>
      </c>
      <c r="CA440" s="13" t="s">
        <v>1481</v>
      </c>
    </row>
    <row r="441" spans="4:79" ht="15">
      <c r="D441" s="1">
        <f t="shared" si="84"/>
        <v>0</v>
      </c>
      <c r="I441" s="5">
        <f t="shared" si="86"/>
        <v>0</v>
      </c>
      <c r="J441" s="5">
        <f t="shared" si="86"/>
        <v>0</v>
      </c>
      <c r="K441" s="5">
        <f t="shared" si="86"/>
        <v>0</v>
      </c>
      <c r="L441" s="5">
        <f t="shared" si="86"/>
        <v>0</v>
      </c>
      <c r="M441" s="5">
        <f t="shared" si="86"/>
        <v>0</v>
      </c>
      <c r="N441" s="5">
        <f t="shared" si="86"/>
        <v>0</v>
      </c>
      <c r="O441" s="5">
        <f t="shared" si="86"/>
        <v>0</v>
      </c>
      <c r="P441" s="5">
        <f t="shared" si="86"/>
        <v>0</v>
      </c>
      <c r="Q441" s="5">
        <f t="shared" si="86"/>
        <v>0</v>
      </c>
      <c r="R441" s="5">
        <f t="shared" si="86"/>
        <v>0</v>
      </c>
      <c r="S441" s="5">
        <f t="shared" si="86"/>
        <v>0</v>
      </c>
      <c r="T441" s="5">
        <f t="shared" si="86"/>
        <v>0</v>
      </c>
      <c r="U441" s="5">
        <f t="shared" si="86"/>
        <v>0</v>
      </c>
      <c r="V441" s="5">
        <f t="shared" si="86"/>
        <v>0</v>
      </c>
      <c r="W441" s="5">
        <f t="shared" ref="W441:AR456" si="88">IF(W35&lt;0, 1, 0)</f>
        <v>0</v>
      </c>
      <c r="X441" s="5">
        <f t="shared" si="88"/>
        <v>0</v>
      </c>
      <c r="Y441" s="5">
        <f t="shared" si="88"/>
        <v>0</v>
      </c>
      <c r="Z441" s="5">
        <f t="shared" si="88"/>
        <v>0</v>
      </c>
      <c r="AA441" s="5">
        <f t="shared" si="88"/>
        <v>0</v>
      </c>
      <c r="AB441" s="5">
        <f t="shared" si="88"/>
        <v>0</v>
      </c>
      <c r="AC441" s="5">
        <f t="shared" si="88"/>
        <v>0</v>
      </c>
      <c r="AK441" s="5">
        <f t="shared" si="88"/>
        <v>0</v>
      </c>
      <c r="AL441" s="5">
        <f t="shared" si="88"/>
        <v>0</v>
      </c>
      <c r="AM441" s="5">
        <f t="shared" si="88"/>
        <v>0</v>
      </c>
      <c r="AN441" s="5">
        <f t="shared" si="88"/>
        <v>0</v>
      </c>
      <c r="AO441" s="5">
        <f t="shared" si="88"/>
        <v>0</v>
      </c>
      <c r="AP441" s="5">
        <f t="shared" si="88"/>
        <v>0</v>
      </c>
      <c r="AQ441" s="5">
        <f t="shared" si="88"/>
        <v>0</v>
      </c>
      <c r="AR441" s="5">
        <f t="shared" si="88"/>
        <v>0</v>
      </c>
      <c r="AS441" s="5">
        <f t="shared" si="87"/>
        <v>0</v>
      </c>
      <c r="AT441" s="5">
        <f t="shared" si="87"/>
        <v>0</v>
      </c>
      <c r="BR441" t="str">
        <f t="shared" si="75"/>
        <v>RATGALLEON AND HERONWOOD</v>
      </c>
      <c r="BS441" s="11" t="s">
        <v>1482</v>
      </c>
      <c r="BT441" s="11" t="s">
        <v>1483</v>
      </c>
      <c r="BU441" s="11" t="s">
        <v>1482</v>
      </c>
      <c r="BV441" s="11" t="s">
        <v>1483</v>
      </c>
      <c r="BW441" s="11" t="s">
        <v>1444</v>
      </c>
      <c r="BX441" s="11"/>
      <c r="BZ441" t="s">
        <v>1480</v>
      </c>
      <c r="CA441" s="13" t="s">
        <v>1484</v>
      </c>
    </row>
    <row r="442" spans="4:79" ht="15">
      <c r="D442" s="1">
        <f t="shared" si="84"/>
        <v>0</v>
      </c>
      <c r="I442" s="5">
        <f t="shared" ref="I442:AR452" si="89">IF(I36&lt;0, 1, 0)</f>
        <v>0</v>
      </c>
      <c r="J442" s="5">
        <f t="shared" si="89"/>
        <v>0</v>
      </c>
      <c r="K442" s="5">
        <f t="shared" si="89"/>
        <v>0</v>
      </c>
      <c r="L442" s="5">
        <f t="shared" si="89"/>
        <v>0</v>
      </c>
      <c r="M442" s="5">
        <f t="shared" si="89"/>
        <v>0</v>
      </c>
      <c r="N442" s="5">
        <f t="shared" si="89"/>
        <v>0</v>
      </c>
      <c r="O442" s="5">
        <f t="shared" si="89"/>
        <v>0</v>
      </c>
      <c r="P442" s="5">
        <f t="shared" si="89"/>
        <v>0</v>
      </c>
      <c r="Q442" s="5">
        <f t="shared" si="89"/>
        <v>0</v>
      </c>
      <c r="R442" s="5">
        <f t="shared" si="89"/>
        <v>0</v>
      </c>
      <c r="S442" s="5">
        <f t="shared" si="89"/>
        <v>0</v>
      </c>
      <c r="T442" s="5">
        <f t="shared" si="89"/>
        <v>0</v>
      </c>
      <c r="U442" s="5">
        <f t="shared" si="89"/>
        <v>0</v>
      </c>
      <c r="V442" s="5">
        <f t="shared" si="89"/>
        <v>0</v>
      </c>
      <c r="W442" s="5">
        <f t="shared" si="89"/>
        <v>0</v>
      </c>
      <c r="X442" s="5">
        <f t="shared" si="89"/>
        <v>0</v>
      </c>
      <c r="Y442" s="5">
        <f t="shared" si="88"/>
        <v>0</v>
      </c>
      <c r="Z442" s="5">
        <f t="shared" si="88"/>
        <v>0</v>
      </c>
      <c r="AA442" s="5">
        <f t="shared" si="88"/>
        <v>0</v>
      </c>
      <c r="AB442" s="5">
        <f t="shared" si="88"/>
        <v>0</v>
      </c>
      <c r="AC442" s="5">
        <f t="shared" si="88"/>
        <v>0</v>
      </c>
      <c r="AK442" s="5">
        <f t="shared" si="89"/>
        <v>0</v>
      </c>
      <c r="AL442" s="5">
        <f t="shared" si="89"/>
        <v>0</v>
      </c>
      <c r="AM442" s="5">
        <f t="shared" si="89"/>
        <v>0</v>
      </c>
      <c r="AN442" s="5">
        <f t="shared" si="89"/>
        <v>0</v>
      </c>
      <c r="AO442" s="5">
        <f t="shared" si="89"/>
        <v>0</v>
      </c>
      <c r="AP442" s="5">
        <f t="shared" si="89"/>
        <v>0</v>
      </c>
      <c r="AQ442" s="5">
        <f t="shared" si="89"/>
        <v>0</v>
      </c>
      <c r="AR442" s="5">
        <f t="shared" si="89"/>
        <v>0</v>
      </c>
      <c r="AS442" s="5">
        <f t="shared" si="87"/>
        <v>0</v>
      </c>
      <c r="AT442" s="5">
        <f t="shared" si="87"/>
        <v>0</v>
      </c>
      <c r="BR442" t="str">
        <f t="shared" si="75"/>
        <v>RATGOODMAYES HOSPITAL</v>
      </c>
      <c r="BS442" s="11" t="s">
        <v>1485</v>
      </c>
      <c r="BT442" s="11" t="s">
        <v>1486</v>
      </c>
      <c r="BU442" s="11" t="s">
        <v>1485</v>
      </c>
      <c r="BV442" s="11" t="s">
        <v>1486</v>
      </c>
      <c r="BW442" s="11" t="s">
        <v>1444</v>
      </c>
      <c r="BX442" s="11"/>
      <c r="BZ442" t="s">
        <v>1487</v>
      </c>
      <c r="CA442" s="13" t="s">
        <v>1488</v>
      </c>
    </row>
    <row r="443" spans="4:79" ht="15">
      <c r="D443" s="1">
        <f t="shared" si="84"/>
        <v>0</v>
      </c>
      <c r="I443" s="5">
        <f t="shared" si="89"/>
        <v>0</v>
      </c>
      <c r="J443" s="5">
        <f t="shared" si="89"/>
        <v>0</v>
      </c>
      <c r="K443" s="5">
        <f t="shared" si="89"/>
        <v>0</v>
      </c>
      <c r="L443" s="5">
        <f t="shared" si="89"/>
        <v>0</v>
      </c>
      <c r="M443" s="5">
        <f t="shared" si="89"/>
        <v>0</v>
      </c>
      <c r="N443" s="5">
        <f t="shared" si="89"/>
        <v>0</v>
      </c>
      <c r="O443" s="5">
        <f t="shared" si="89"/>
        <v>0</v>
      </c>
      <c r="P443" s="5">
        <f t="shared" si="89"/>
        <v>0</v>
      </c>
      <c r="Q443" s="5">
        <f t="shared" si="89"/>
        <v>0</v>
      </c>
      <c r="R443" s="5">
        <f t="shared" si="89"/>
        <v>0</v>
      </c>
      <c r="S443" s="5">
        <f t="shared" si="89"/>
        <v>0</v>
      </c>
      <c r="T443" s="5">
        <f t="shared" si="89"/>
        <v>0</v>
      </c>
      <c r="U443" s="5">
        <f t="shared" si="89"/>
        <v>0</v>
      </c>
      <c r="V443" s="5">
        <f t="shared" si="89"/>
        <v>0</v>
      </c>
      <c r="W443" s="5">
        <f t="shared" si="89"/>
        <v>0</v>
      </c>
      <c r="X443" s="5">
        <f t="shared" si="89"/>
        <v>0</v>
      </c>
      <c r="Y443" s="5">
        <f t="shared" si="88"/>
        <v>0</v>
      </c>
      <c r="Z443" s="5">
        <f t="shared" si="88"/>
        <v>0</v>
      </c>
      <c r="AA443" s="5">
        <f t="shared" si="88"/>
        <v>0</v>
      </c>
      <c r="AB443" s="5">
        <f t="shared" si="88"/>
        <v>0</v>
      </c>
      <c r="AC443" s="5">
        <f t="shared" si="88"/>
        <v>0</v>
      </c>
      <c r="AK443" s="5">
        <f t="shared" si="89"/>
        <v>0</v>
      </c>
      <c r="AL443" s="5">
        <f t="shared" si="89"/>
        <v>0</v>
      </c>
      <c r="AM443" s="5">
        <f t="shared" si="89"/>
        <v>0</v>
      </c>
      <c r="AN443" s="5">
        <f t="shared" si="89"/>
        <v>0</v>
      </c>
      <c r="AO443" s="5">
        <f t="shared" si="89"/>
        <v>0</v>
      </c>
      <c r="AP443" s="5">
        <f t="shared" si="89"/>
        <v>0</v>
      </c>
      <c r="AQ443" s="5">
        <f t="shared" si="89"/>
        <v>0</v>
      </c>
      <c r="AR443" s="5">
        <f t="shared" si="89"/>
        <v>0</v>
      </c>
      <c r="AS443" s="5">
        <f t="shared" si="87"/>
        <v>0</v>
      </c>
      <c r="AT443" s="5">
        <f t="shared" si="87"/>
        <v>0</v>
      </c>
      <c r="BR443" t="str">
        <f t="shared" si="75"/>
        <v>RATGREENTHORNE</v>
      </c>
      <c r="BS443" s="11" t="s">
        <v>1489</v>
      </c>
      <c r="BT443" s="11" t="s">
        <v>1490</v>
      </c>
      <c r="BU443" s="11" t="s">
        <v>1489</v>
      </c>
      <c r="BV443" s="11" t="s">
        <v>1490</v>
      </c>
      <c r="BW443" s="11" t="s">
        <v>1444</v>
      </c>
      <c r="BX443" s="11"/>
      <c r="BZ443" t="s">
        <v>1491</v>
      </c>
      <c r="CA443" s="13" t="s">
        <v>1492</v>
      </c>
    </row>
    <row r="444" spans="4:79" ht="15">
      <c r="D444" s="1">
        <f t="shared" si="84"/>
        <v>0</v>
      </c>
      <c r="I444" s="5">
        <f t="shared" si="89"/>
        <v>0</v>
      </c>
      <c r="J444" s="5">
        <f t="shared" si="89"/>
        <v>0</v>
      </c>
      <c r="K444" s="5">
        <f t="shared" si="89"/>
        <v>0</v>
      </c>
      <c r="L444" s="5">
        <f t="shared" si="89"/>
        <v>0</v>
      </c>
      <c r="M444" s="5">
        <f t="shared" si="89"/>
        <v>0</v>
      </c>
      <c r="N444" s="5">
        <f t="shared" si="89"/>
        <v>0</v>
      </c>
      <c r="O444" s="5">
        <f t="shared" si="89"/>
        <v>0</v>
      </c>
      <c r="P444" s="5">
        <f t="shared" si="89"/>
        <v>0</v>
      </c>
      <c r="Q444" s="5">
        <f t="shared" si="89"/>
        <v>0</v>
      </c>
      <c r="R444" s="5">
        <f t="shared" si="89"/>
        <v>0</v>
      </c>
      <c r="S444" s="5">
        <f t="shared" si="89"/>
        <v>0</v>
      </c>
      <c r="T444" s="5">
        <f t="shared" si="89"/>
        <v>0</v>
      </c>
      <c r="U444" s="5">
        <f t="shared" si="89"/>
        <v>0</v>
      </c>
      <c r="V444" s="5">
        <f t="shared" si="89"/>
        <v>0</v>
      </c>
      <c r="W444" s="5">
        <f t="shared" si="89"/>
        <v>0</v>
      </c>
      <c r="X444" s="5">
        <f t="shared" si="89"/>
        <v>0</v>
      </c>
      <c r="Y444" s="5">
        <f t="shared" si="88"/>
        <v>0</v>
      </c>
      <c r="Z444" s="5">
        <f t="shared" si="88"/>
        <v>0</v>
      </c>
      <c r="AA444" s="5">
        <f t="shared" si="88"/>
        <v>0</v>
      </c>
      <c r="AB444" s="5">
        <f t="shared" si="88"/>
        <v>0</v>
      </c>
      <c r="AC444" s="5">
        <f t="shared" si="88"/>
        <v>0</v>
      </c>
      <c r="AK444" s="5">
        <f t="shared" si="89"/>
        <v>0</v>
      </c>
      <c r="AL444" s="5">
        <f t="shared" si="89"/>
        <v>0</v>
      </c>
      <c r="AM444" s="5">
        <f t="shared" si="89"/>
        <v>0</v>
      </c>
      <c r="AN444" s="5">
        <f t="shared" si="89"/>
        <v>0</v>
      </c>
      <c r="AO444" s="5">
        <f t="shared" si="89"/>
        <v>0</v>
      </c>
      <c r="AP444" s="5">
        <f t="shared" si="89"/>
        <v>0</v>
      </c>
      <c r="AQ444" s="5">
        <f t="shared" si="89"/>
        <v>0</v>
      </c>
      <c r="AR444" s="5">
        <f t="shared" si="89"/>
        <v>0</v>
      </c>
      <c r="AS444" s="5">
        <f t="shared" si="87"/>
        <v>0</v>
      </c>
      <c r="AT444" s="5">
        <f t="shared" si="87"/>
        <v>0</v>
      </c>
      <c r="BR444" t="str">
        <f t="shared" si="75"/>
        <v>RATGREENTHORNE</v>
      </c>
      <c r="BS444" s="11" t="s">
        <v>1493</v>
      </c>
      <c r="BT444" s="11" t="s">
        <v>1490</v>
      </c>
      <c r="BU444" s="11" t="s">
        <v>1493</v>
      </c>
      <c r="BV444" s="11" t="s">
        <v>1490</v>
      </c>
      <c r="BW444" s="11" t="s">
        <v>1444</v>
      </c>
      <c r="BX444" s="11"/>
      <c r="BZ444" t="s">
        <v>1491</v>
      </c>
      <c r="CA444" s="13" t="s">
        <v>1494</v>
      </c>
    </row>
    <row r="445" spans="4:79" ht="15">
      <c r="D445" s="1">
        <f t="shared" si="84"/>
        <v>0</v>
      </c>
      <c r="I445" s="5">
        <f t="shared" si="89"/>
        <v>0</v>
      </c>
      <c r="J445" s="5">
        <f t="shared" si="89"/>
        <v>0</v>
      </c>
      <c r="K445" s="5">
        <f t="shared" si="89"/>
        <v>0</v>
      </c>
      <c r="L445" s="5">
        <f t="shared" si="89"/>
        <v>0</v>
      </c>
      <c r="M445" s="5">
        <f t="shared" si="89"/>
        <v>0</v>
      </c>
      <c r="N445" s="5">
        <f t="shared" si="89"/>
        <v>0</v>
      </c>
      <c r="O445" s="5">
        <f t="shared" si="89"/>
        <v>0</v>
      </c>
      <c r="P445" s="5">
        <f t="shared" si="89"/>
        <v>0</v>
      </c>
      <c r="Q445" s="5">
        <f t="shared" si="89"/>
        <v>0</v>
      </c>
      <c r="R445" s="5">
        <f t="shared" si="89"/>
        <v>0</v>
      </c>
      <c r="S445" s="5">
        <f t="shared" si="89"/>
        <v>0</v>
      </c>
      <c r="T445" s="5">
        <f t="shared" si="89"/>
        <v>0</v>
      </c>
      <c r="U445" s="5">
        <f t="shared" si="89"/>
        <v>0</v>
      </c>
      <c r="V445" s="5">
        <f t="shared" si="89"/>
        <v>0</v>
      </c>
      <c r="W445" s="5">
        <f t="shared" si="89"/>
        <v>0</v>
      </c>
      <c r="X445" s="5">
        <f t="shared" si="89"/>
        <v>0</v>
      </c>
      <c r="Y445" s="5">
        <f t="shared" si="88"/>
        <v>0</v>
      </c>
      <c r="Z445" s="5">
        <f t="shared" si="88"/>
        <v>0</v>
      </c>
      <c r="AA445" s="5">
        <f t="shared" si="88"/>
        <v>0</v>
      </c>
      <c r="AB445" s="5">
        <f t="shared" si="88"/>
        <v>0</v>
      </c>
      <c r="AC445" s="5">
        <f t="shared" si="88"/>
        <v>0</v>
      </c>
      <c r="AK445" s="5">
        <f t="shared" si="89"/>
        <v>0</v>
      </c>
      <c r="AL445" s="5">
        <f t="shared" si="89"/>
        <v>0</v>
      </c>
      <c r="AM445" s="5">
        <f t="shared" si="89"/>
        <v>0</v>
      </c>
      <c r="AN445" s="5">
        <f t="shared" si="89"/>
        <v>0</v>
      </c>
      <c r="AO445" s="5">
        <f t="shared" si="89"/>
        <v>0</v>
      </c>
      <c r="AP445" s="5">
        <f t="shared" si="89"/>
        <v>0</v>
      </c>
      <c r="AQ445" s="5">
        <f t="shared" si="89"/>
        <v>0</v>
      </c>
      <c r="AR445" s="5">
        <f t="shared" si="89"/>
        <v>0</v>
      </c>
      <c r="AS445" s="5">
        <f t="shared" si="87"/>
        <v>0</v>
      </c>
      <c r="AT445" s="5">
        <f t="shared" si="87"/>
        <v>0</v>
      </c>
      <c r="BR445" t="str">
        <f t="shared" si="75"/>
        <v>RATGROVELANDS DAY HOSPITAL</v>
      </c>
      <c r="BS445" s="11" t="s">
        <v>1495</v>
      </c>
      <c r="BT445" s="11" t="s">
        <v>1496</v>
      </c>
      <c r="BU445" s="11" t="s">
        <v>1495</v>
      </c>
      <c r="BV445" s="11" t="s">
        <v>1496</v>
      </c>
      <c r="BW445" s="11" t="s">
        <v>1444</v>
      </c>
      <c r="BX445" s="11"/>
      <c r="BZ445" t="s">
        <v>1491</v>
      </c>
      <c r="CA445" s="13" t="s">
        <v>1497</v>
      </c>
    </row>
    <row r="446" spans="4:79" ht="15">
      <c r="D446" s="1">
        <f t="shared" si="84"/>
        <v>0</v>
      </c>
      <c r="I446" s="5">
        <f t="shared" si="89"/>
        <v>0</v>
      </c>
      <c r="J446" s="5">
        <f t="shared" si="89"/>
        <v>0</v>
      </c>
      <c r="K446" s="5">
        <f t="shared" si="89"/>
        <v>0</v>
      </c>
      <c r="L446" s="5">
        <f t="shared" si="89"/>
        <v>0</v>
      </c>
      <c r="M446" s="5">
        <f t="shared" si="89"/>
        <v>0</v>
      </c>
      <c r="N446" s="5">
        <f t="shared" si="89"/>
        <v>0</v>
      </c>
      <c r="O446" s="5">
        <f t="shared" si="89"/>
        <v>0</v>
      </c>
      <c r="P446" s="5">
        <f t="shared" si="89"/>
        <v>0</v>
      </c>
      <c r="Q446" s="5">
        <f t="shared" si="89"/>
        <v>0</v>
      </c>
      <c r="R446" s="5">
        <f t="shared" si="89"/>
        <v>0</v>
      </c>
      <c r="S446" s="5">
        <f t="shared" si="89"/>
        <v>0</v>
      </c>
      <c r="T446" s="5">
        <f t="shared" si="89"/>
        <v>0</v>
      </c>
      <c r="U446" s="5">
        <f t="shared" si="89"/>
        <v>0</v>
      </c>
      <c r="V446" s="5">
        <f t="shared" si="89"/>
        <v>0</v>
      </c>
      <c r="W446" s="5">
        <f t="shared" si="89"/>
        <v>0</v>
      </c>
      <c r="X446" s="5">
        <f t="shared" si="89"/>
        <v>0</v>
      </c>
      <c r="Y446" s="5">
        <f t="shared" si="88"/>
        <v>0</v>
      </c>
      <c r="Z446" s="5">
        <f t="shared" si="88"/>
        <v>0</v>
      </c>
      <c r="AA446" s="5">
        <f t="shared" si="88"/>
        <v>0</v>
      </c>
      <c r="AB446" s="5">
        <f t="shared" si="88"/>
        <v>0</v>
      </c>
      <c r="AC446" s="5">
        <f t="shared" si="88"/>
        <v>0</v>
      </c>
      <c r="AK446" s="5">
        <f t="shared" si="89"/>
        <v>0</v>
      </c>
      <c r="AL446" s="5">
        <f t="shared" si="89"/>
        <v>0</v>
      </c>
      <c r="AM446" s="5">
        <f t="shared" si="89"/>
        <v>0</v>
      </c>
      <c r="AN446" s="5">
        <f t="shared" si="89"/>
        <v>0</v>
      </c>
      <c r="AO446" s="5">
        <f t="shared" si="89"/>
        <v>0</v>
      </c>
      <c r="AP446" s="5">
        <f t="shared" si="89"/>
        <v>0</v>
      </c>
      <c r="AQ446" s="5">
        <f t="shared" si="89"/>
        <v>0</v>
      </c>
      <c r="AR446" s="5">
        <f t="shared" si="89"/>
        <v>0</v>
      </c>
      <c r="AS446" s="5">
        <f t="shared" si="87"/>
        <v>0</v>
      </c>
      <c r="AT446" s="5">
        <f t="shared" si="87"/>
        <v>0</v>
      </c>
      <c r="BR446" t="str">
        <f t="shared" si="75"/>
        <v>RATHAWKWELL COURT</v>
      </c>
      <c r="BS446" s="11" t="s">
        <v>1498</v>
      </c>
      <c r="BT446" s="11" t="s">
        <v>1499</v>
      </c>
      <c r="BU446" s="11" t="s">
        <v>1498</v>
      </c>
      <c r="BV446" s="11" t="s">
        <v>1499</v>
      </c>
      <c r="BW446" s="11" t="s">
        <v>1444</v>
      </c>
      <c r="BX446" s="11"/>
      <c r="BZ446" t="s">
        <v>1491</v>
      </c>
      <c r="CA446" s="13" t="s">
        <v>1500</v>
      </c>
    </row>
    <row r="447" spans="4:79" ht="15">
      <c r="D447" s="1">
        <f t="shared" si="84"/>
        <v>0</v>
      </c>
      <c r="I447" s="5">
        <f t="shared" si="89"/>
        <v>0</v>
      </c>
      <c r="J447" s="5">
        <f t="shared" si="89"/>
        <v>0</v>
      </c>
      <c r="K447" s="5">
        <f t="shared" si="89"/>
        <v>0</v>
      </c>
      <c r="L447" s="5">
        <f t="shared" si="89"/>
        <v>0</v>
      </c>
      <c r="M447" s="5">
        <f t="shared" si="89"/>
        <v>0</v>
      </c>
      <c r="N447" s="5">
        <f t="shared" si="89"/>
        <v>0</v>
      </c>
      <c r="O447" s="5">
        <f t="shared" si="89"/>
        <v>0</v>
      </c>
      <c r="P447" s="5">
        <f t="shared" si="89"/>
        <v>0</v>
      </c>
      <c r="Q447" s="5">
        <f t="shared" si="89"/>
        <v>0</v>
      </c>
      <c r="R447" s="5">
        <f t="shared" si="89"/>
        <v>0</v>
      </c>
      <c r="S447" s="5">
        <f t="shared" si="89"/>
        <v>0</v>
      </c>
      <c r="T447" s="5">
        <f t="shared" si="89"/>
        <v>0</v>
      </c>
      <c r="U447" s="5">
        <f t="shared" si="89"/>
        <v>0</v>
      </c>
      <c r="V447" s="5">
        <f t="shared" si="89"/>
        <v>0</v>
      </c>
      <c r="W447" s="5">
        <f t="shared" si="89"/>
        <v>0</v>
      </c>
      <c r="X447" s="5">
        <f t="shared" si="89"/>
        <v>0</v>
      </c>
      <c r="Y447" s="5">
        <f t="shared" si="88"/>
        <v>0</v>
      </c>
      <c r="Z447" s="5">
        <f t="shared" si="88"/>
        <v>0</v>
      </c>
      <c r="AA447" s="5">
        <f t="shared" si="88"/>
        <v>0</v>
      </c>
      <c r="AB447" s="5">
        <f t="shared" si="88"/>
        <v>0</v>
      </c>
      <c r="AC447" s="5">
        <f t="shared" si="88"/>
        <v>0</v>
      </c>
      <c r="AK447" s="5">
        <f t="shared" si="89"/>
        <v>0</v>
      </c>
      <c r="AL447" s="5">
        <f t="shared" si="89"/>
        <v>0</v>
      </c>
      <c r="AM447" s="5">
        <f t="shared" si="89"/>
        <v>0</v>
      </c>
      <c r="AN447" s="5">
        <f t="shared" si="89"/>
        <v>0</v>
      </c>
      <c r="AO447" s="5">
        <f t="shared" si="89"/>
        <v>0</v>
      </c>
      <c r="AP447" s="5">
        <f t="shared" si="89"/>
        <v>0</v>
      </c>
      <c r="AQ447" s="5">
        <f t="shared" si="89"/>
        <v>0</v>
      </c>
      <c r="AR447" s="5">
        <f t="shared" si="89"/>
        <v>0</v>
      </c>
      <c r="AS447" s="5">
        <f t="shared" si="87"/>
        <v>0</v>
      </c>
      <c r="AT447" s="5">
        <f t="shared" si="87"/>
        <v>0</v>
      </c>
      <c r="BR447" t="str">
        <f t="shared" si="75"/>
        <v>RATHERONWOOD AND GALLEON</v>
      </c>
      <c r="BS447" s="11" t="s">
        <v>1501</v>
      </c>
      <c r="BT447" s="11" t="s">
        <v>1502</v>
      </c>
      <c r="BU447" s="11" t="s">
        <v>1501</v>
      </c>
      <c r="BV447" s="11" t="s">
        <v>1502</v>
      </c>
      <c r="BW447" s="11" t="s">
        <v>1444</v>
      </c>
      <c r="BX447" s="11"/>
      <c r="BZ447" t="s">
        <v>1491</v>
      </c>
      <c r="CA447" s="13" t="s">
        <v>1503</v>
      </c>
    </row>
    <row r="448" spans="4:79" ht="15">
      <c r="D448" s="1">
        <f t="shared" si="84"/>
        <v>0</v>
      </c>
      <c r="I448" s="5">
        <f t="shared" si="89"/>
        <v>0</v>
      </c>
      <c r="J448" s="5">
        <f t="shared" si="89"/>
        <v>0</v>
      </c>
      <c r="K448" s="5">
        <f t="shared" si="89"/>
        <v>0</v>
      </c>
      <c r="L448" s="5">
        <f t="shared" si="89"/>
        <v>0</v>
      </c>
      <c r="M448" s="5">
        <f t="shared" si="89"/>
        <v>0</v>
      </c>
      <c r="N448" s="5">
        <f t="shared" si="89"/>
        <v>0</v>
      </c>
      <c r="O448" s="5">
        <f t="shared" si="89"/>
        <v>0</v>
      </c>
      <c r="P448" s="5">
        <f t="shared" si="89"/>
        <v>0</v>
      </c>
      <c r="Q448" s="5">
        <f t="shared" si="89"/>
        <v>0</v>
      </c>
      <c r="R448" s="5">
        <f t="shared" si="89"/>
        <v>0</v>
      </c>
      <c r="S448" s="5">
        <f t="shared" si="89"/>
        <v>0</v>
      </c>
      <c r="T448" s="5">
        <f t="shared" si="89"/>
        <v>0</v>
      </c>
      <c r="U448" s="5">
        <f t="shared" si="89"/>
        <v>0</v>
      </c>
      <c r="V448" s="5">
        <f t="shared" si="89"/>
        <v>0</v>
      </c>
      <c r="W448" s="5">
        <f t="shared" si="89"/>
        <v>0</v>
      </c>
      <c r="X448" s="5">
        <f t="shared" si="89"/>
        <v>0</v>
      </c>
      <c r="Y448" s="5">
        <f t="shared" si="88"/>
        <v>0</v>
      </c>
      <c r="Z448" s="5">
        <f t="shared" si="88"/>
        <v>0</v>
      </c>
      <c r="AA448" s="5">
        <f t="shared" si="88"/>
        <v>0</v>
      </c>
      <c r="AB448" s="5">
        <f t="shared" si="88"/>
        <v>0</v>
      </c>
      <c r="AC448" s="5">
        <f t="shared" si="88"/>
        <v>0</v>
      </c>
      <c r="AK448" s="5">
        <f t="shared" si="89"/>
        <v>0</v>
      </c>
      <c r="AL448" s="5">
        <f t="shared" si="89"/>
        <v>0</v>
      </c>
      <c r="AM448" s="5">
        <f t="shared" si="89"/>
        <v>0</v>
      </c>
      <c r="AN448" s="5">
        <f t="shared" si="89"/>
        <v>0</v>
      </c>
      <c r="AO448" s="5">
        <f t="shared" si="89"/>
        <v>0</v>
      </c>
      <c r="AP448" s="5">
        <f t="shared" si="89"/>
        <v>0</v>
      </c>
      <c r="AQ448" s="5">
        <f t="shared" si="89"/>
        <v>0</v>
      </c>
      <c r="AR448" s="5">
        <f t="shared" si="89"/>
        <v>0</v>
      </c>
      <c r="AS448" s="5">
        <f t="shared" si="87"/>
        <v>0</v>
      </c>
      <c r="AT448" s="5">
        <f t="shared" si="87"/>
        <v>0</v>
      </c>
      <c r="BR448" t="str">
        <f t="shared" si="75"/>
        <v>RATICAT</v>
      </c>
      <c r="BS448" s="11" t="s">
        <v>1504</v>
      </c>
      <c r="BT448" s="11" t="s">
        <v>1505</v>
      </c>
      <c r="BU448" s="11" t="s">
        <v>1504</v>
      </c>
      <c r="BV448" s="11" t="s">
        <v>1505</v>
      </c>
      <c r="BW448" s="11" t="s">
        <v>1444</v>
      </c>
      <c r="BX448" s="11"/>
      <c r="BZ448" t="s">
        <v>1506</v>
      </c>
      <c r="CA448" s="13" t="s">
        <v>1507</v>
      </c>
    </row>
    <row r="449" spans="4:79" ht="15">
      <c r="D449" s="1">
        <f t="shared" si="84"/>
        <v>0</v>
      </c>
      <c r="I449" s="5">
        <f t="shared" si="89"/>
        <v>0</v>
      </c>
      <c r="J449" s="5">
        <f t="shared" si="89"/>
        <v>0</v>
      </c>
      <c r="K449" s="5">
        <f t="shared" si="89"/>
        <v>0</v>
      </c>
      <c r="L449" s="5">
        <f t="shared" si="89"/>
        <v>0</v>
      </c>
      <c r="M449" s="5">
        <f t="shared" si="89"/>
        <v>0</v>
      </c>
      <c r="N449" s="5">
        <f t="shared" si="89"/>
        <v>0</v>
      </c>
      <c r="O449" s="5">
        <f t="shared" si="89"/>
        <v>0</v>
      </c>
      <c r="P449" s="5">
        <f t="shared" si="89"/>
        <v>0</v>
      </c>
      <c r="Q449" s="5">
        <f t="shared" si="89"/>
        <v>0</v>
      </c>
      <c r="R449" s="5">
        <f t="shared" si="89"/>
        <v>0</v>
      </c>
      <c r="S449" s="5">
        <f t="shared" si="89"/>
        <v>0</v>
      </c>
      <c r="T449" s="5">
        <f t="shared" si="89"/>
        <v>0</v>
      </c>
      <c r="U449" s="5">
        <f t="shared" si="89"/>
        <v>0</v>
      </c>
      <c r="V449" s="5">
        <f t="shared" si="89"/>
        <v>0</v>
      </c>
      <c r="W449" s="5">
        <f t="shared" si="89"/>
        <v>0</v>
      </c>
      <c r="X449" s="5">
        <f t="shared" si="89"/>
        <v>0</v>
      </c>
      <c r="Y449" s="5">
        <f t="shared" si="88"/>
        <v>0</v>
      </c>
      <c r="Z449" s="5">
        <f t="shared" si="88"/>
        <v>0</v>
      </c>
      <c r="AA449" s="5">
        <f t="shared" si="88"/>
        <v>0</v>
      </c>
      <c r="AB449" s="5">
        <f t="shared" si="88"/>
        <v>0</v>
      </c>
      <c r="AC449" s="5">
        <f t="shared" si="88"/>
        <v>0</v>
      </c>
      <c r="AK449" s="5">
        <f t="shared" si="89"/>
        <v>0</v>
      </c>
      <c r="AL449" s="5">
        <f t="shared" si="89"/>
        <v>0</v>
      </c>
      <c r="AM449" s="5">
        <f t="shared" si="89"/>
        <v>0</v>
      </c>
      <c r="AN449" s="5">
        <f t="shared" si="89"/>
        <v>0</v>
      </c>
      <c r="AO449" s="5">
        <f t="shared" si="89"/>
        <v>0</v>
      </c>
      <c r="AP449" s="5">
        <f t="shared" si="89"/>
        <v>0</v>
      </c>
      <c r="AQ449" s="5">
        <f t="shared" si="89"/>
        <v>0</v>
      </c>
      <c r="AR449" s="5">
        <f t="shared" si="89"/>
        <v>0</v>
      </c>
      <c r="AS449" s="5">
        <f t="shared" si="87"/>
        <v>0</v>
      </c>
      <c r="AT449" s="5">
        <f t="shared" si="87"/>
        <v>0</v>
      </c>
      <c r="BR449" t="str">
        <f t="shared" ref="BR449:BR512" si="90">CONCATENATE(LEFT(BS449, 3),BT449)</f>
        <v>RATINITIAL ASSESSMENT (HAV)</v>
      </c>
      <c r="BS449" s="11" t="s">
        <v>1508</v>
      </c>
      <c r="BT449" s="11" t="s">
        <v>1509</v>
      </c>
      <c r="BU449" s="11" t="s">
        <v>1508</v>
      </c>
      <c r="BV449" s="11" t="s">
        <v>1509</v>
      </c>
      <c r="BW449" s="11" t="s">
        <v>1444</v>
      </c>
      <c r="BX449" s="11"/>
      <c r="BZ449" t="s">
        <v>1510</v>
      </c>
      <c r="CA449" s="13" t="s">
        <v>1511</v>
      </c>
    </row>
    <row r="450" spans="4:79" ht="15">
      <c r="D450" s="1">
        <f t="shared" si="84"/>
        <v>0</v>
      </c>
      <c r="I450" s="5">
        <f t="shared" si="89"/>
        <v>0</v>
      </c>
      <c r="J450" s="5">
        <f t="shared" si="89"/>
        <v>0</v>
      </c>
      <c r="K450" s="5">
        <f t="shared" si="89"/>
        <v>0</v>
      </c>
      <c r="L450" s="5">
        <f t="shared" si="89"/>
        <v>0</v>
      </c>
      <c r="M450" s="5">
        <f t="shared" si="89"/>
        <v>0</v>
      </c>
      <c r="N450" s="5">
        <f t="shared" si="89"/>
        <v>0</v>
      </c>
      <c r="O450" s="5">
        <f t="shared" si="89"/>
        <v>0</v>
      </c>
      <c r="P450" s="5">
        <f t="shared" si="89"/>
        <v>0</v>
      </c>
      <c r="Q450" s="5">
        <f t="shared" si="89"/>
        <v>0</v>
      </c>
      <c r="R450" s="5">
        <f t="shared" si="89"/>
        <v>0</v>
      </c>
      <c r="S450" s="5">
        <f t="shared" si="89"/>
        <v>0</v>
      </c>
      <c r="T450" s="5">
        <f t="shared" si="89"/>
        <v>0</v>
      </c>
      <c r="U450" s="5">
        <f t="shared" si="89"/>
        <v>0</v>
      </c>
      <c r="V450" s="5">
        <f t="shared" si="89"/>
        <v>0</v>
      </c>
      <c r="W450" s="5">
        <f t="shared" si="89"/>
        <v>0</v>
      </c>
      <c r="X450" s="5">
        <f t="shared" si="89"/>
        <v>0</v>
      </c>
      <c r="Y450" s="5">
        <f t="shared" si="88"/>
        <v>0</v>
      </c>
      <c r="Z450" s="5">
        <f t="shared" si="88"/>
        <v>0</v>
      </c>
      <c r="AA450" s="5">
        <f t="shared" si="88"/>
        <v>0</v>
      </c>
      <c r="AB450" s="5">
        <f t="shared" si="88"/>
        <v>0</v>
      </c>
      <c r="AC450" s="5">
        <f t="shared" si="88"/>
        <v>0</v>
      </c>
      <c r="AK450" s="5">
        <f t="shared" si="89"/>
        <v>0</v>
      </c>
      <c r="AL450" s="5">
        <f t="shared" si="89"/>
        <v>0</v>
      </c>
      <c r="AM450" s="5">
        <f t="shared" si="89"/>
        <v>0</v>
      </c>
      <c r="AN450" s="5">
        <f t="shared" si="89"/>
        <v>0</v>
      </c>
      <c r="AO450" s="5">
        <f t="shared" si="89"/>
        <v>0</v>
      </c>
      <c r="AP450" s="5">
        <f t="shared" si="89"/>
        <v>0</v>
      </c>
      <c r="AQ450" s="5">
        <f t="shared" si="89"/>
        <v>0</v>
      </c>
      <c r="AR450" s="5">
        <f t="shared" si="89"/>
        <v>0</v>
      </c>
      <c r="AS450" s="5">
        <f t="shared" si="87"/>
        <v>0</v>
      </c>
      <c r="AT450" s="5">
        <f t="shared" si="87"/>
        <v>0</v>
      </c>
      <c r="BR450" t="str">
        <f t="shared" si="90"/>
        <v>RATJONES UNIT - RIVERSIDE</v>
      </c>
      <c r="BS450" s="11" t="s">
        <v>1512</v>
      </c>
      <c r="BT450" s="11" t="s">
        <v>1513</v>
      </c>
      <c r="BU450" s="11" t="s">
        <v>1512</v>
      </c>
      <c r="BV450" s="11" t="s">
        <v>1513</v>
      </c>
      <c r="BW450" s="11" t="s">
        <v>1444</v>
      </c>
      <c r="BX450" s="11"/>
      <c r="BZ450" t="s">
        <v>1510</v>
      </c>
      <c r="CA450" s="13" t="s">
        <v>1514</v>
      </c>
    </row>
    <row r="451" spans="4:79" ht="15">
      <c r="D451" s="1">
        <f t="shared" si="84"/>
        <v>0</v>
      </c>
      <c r="I451" s="5">
        <f t="shared" si="89"/>
        <v>0</v>
      </c>
      <c r="J451" s="5">
        <f t="shared" si="89"/>
        <v>0</v>
      </c>
      <c r="K451" s="5">
        <f t="shared" si="89"/>
        <v>0</v>
      </c>
      <c r="L451" s="5">
        <f t="shared" si="89"/>
        <v>0</v>
      </c>
      <c r="M451" s="5">
        <f t="shared" si="89"/>
        <v>0</v>
      </c>
      <c r="N451" s="5">
        <f t="shared" si="89"/>
        <v>0</v>
      </c>
      <c r="O451" s="5">
        <f t="shared" si="89"/>
        <v>0</v>
      </c>
      <c r="P451" s="5">
        <f t="shared" si="89"/>
        <v>0</v>
      </c>
      <c r="Q451" s="5">
        <f t="shared" si="89"/>
        <v>0</v>
      </c>
      <c r="R451" s="5">
        <f t="shared" si="89"/>
        <v>0</v>
      </c>
      <c r="S451" s="5">
        <f t="shared" si="89"/>
        <v>0</v>
      </c>
      <c r="T451" s="5">
        <f t="shared" si="89"/>
        <v>0</v>
      </c>
      <c r="U451" s="5">
        <f t="shared" si="89"/>
        <v>0</v>
      </c>
      <c r="V451" s="5">
        <f t="shared" si="89"/>
        <v>0</v>
      </c>
      <c r="W451" s="5">
        <f t="shared" si="89"/>
        <v>0</v>
      </c>
      <c r="X451" s="5">
        <f t="shared" si="89"/>
        <v>0</v>
      </c>
      <c r="Y451" s="5">
        <f t="shared" si="88"/>
        <v>0</v>
      </c>
      <c r="Z451" s="5">
        <f t="shared" si="88"/>
        <v>0</v>
      </c>
      <c r="AA451" s="5">
        <f t="shared" si="88"/>
        <v>0</v>
      </c>
      <c r="AB451" s="5">
        <f t="shared" si="88"/>
        <v>0</v>
      </c>
      <c r="AC451" s="5">
        <f t="shared" si="88"/>
        <v>0</v>
      </c>
      <c r="AK451" s="5">
        <f t="shared" si="89"/>
        <v>0</v>
      </c>
      <c r="AL451" s="5">
        <f t="shared" si="89"/>
        <v>0</v>
      </c>
      <c r="AM451" s="5">
        <f t="shared" si="89"/>
        <v>0</v>
      </c>
      <c r="AN451" s="5">
        <f t="shared" si="89"/>
        <v>0</v>
      </c>
      <c r="AO451" s="5">
        <f t="shared" si="89"/>
        <v>0</v>
      </c>
      <c r="AP451" s="5">
        <f t="shared" si="89"/>
        <v>0</v>
      </c>
      <c r="AQ451" s="5">
        <f t="shared" si="89"/>
        <v>0</v>
      </c>
      <c r="AR451" s="5">
        <f t="shared" si="89"/>
        <v>0</v>
      </c>
      <c r="AS451" s="5">
        <f t="shared" si="87"/>
        <v>0</v>
      </c>
      <c r="AT451" s="5">
        <f t="shared" si="87"/>
        <v>0</v>
      </c>
      <c r="BR451" t="str">
        <f t="shared" si="90"/>
        <v>RATJULIA ENGWELL (CHS)</v>
      </c>
      <c r="BS451" s="11" t="s">
        <v>1515</v>
      </c>
      <c r="BT451" s="11" t="s">
        <v>1516</v>
      </c>
      <c r="BU451" s="11" t="s">
        <v>1515</v>
      </c>
      <c r="BV451" s="11" t="s">
        <v>1516</v>
      </c>
      <c r="BW451" s="11" t="s">
        <v>1444</v>
      </c>
      <c r="BX451" s="11"/>
      <c r="BZ451" t="s">
        <v>398</v>
      </c>
      <c r="CA451" s="13" t="s">
        <v>1517</v>
      </c>
    </row>
    <row r="452" spans="4:79" ht="15">
      <c r="D452" s="1">
        <f t="shared" si="84"/>
        <v>0</v>
      </c>
      <c r="I452" s="5">
        <f t="shared" si="89"/>
        <v>0</v>
      </c>
      <c r="J452" s="5">
        <f t="shared" si="89"/>
        <v>0</v>
      </c>
      <c r="K452" s="5">
        <f t="shared" si="89"/>
        <v>0</v>
      </c>
      <c r="L452" s="5">
        <f t="shared" si="89"/>
        <v>0</v>
      </c>
      <c r="M452" s="5">
        <f t="shared" si="89"/>
        <v>0</v>
      </c>
      <c r="N452" s="5">
        <f t="shared" si="89"/>
        <v>0</v>
      </c>
      <c r="O452" s="5">
        <f t="shared" si="89"/>
        <v>0</v>
      </c>
      <c r="P452" s="5">
        <f t="shared" si="89"/>
        <v>0</v>
      </c>
      <c r="Q452" s="5">
        <f t="shared" si="89"/>
        <v>0</v>
      </c>
      <c r="R452" s="5">
        <f t="shared" si="89"/>
        <v>0</v>
      </c>
      <c r="S452" s="5">
        <f t="shared" si="89"/>
        <v>0</v>
      </c>
      <c r="T452" s="5">
        <f t="shared" si="89"/>
        <v>0</v>
      </c>
      <c r="U452" s="5">
        <f t="shared" si="89"/>
        <v>0</v>
      </c>
      <c r="V452" s="5">
        <f t="shared" si="89"/>
        <v>0</v>
      </c>
      <c r="W452" s="5">
        <f t="shared" si="89"/>
        <v>0</v>
      </c>
      <c r="X452" s="5">
        <f t="shared" ref="X452:AT467" si="91">IF(X46&lt;0, 1, 0)</f>
        <v>0</v>
      </c>
      <c r="Y452" s="5">
        <f t="shared" si="88"/>
        <v>0</v>
      </c>
      <c r="Z452" s="5">
        <f t="shared" si="88"/>
        <v>0</v>
      </c>
      <c r="AA452" s="5">
        <f t="shared" si="88"/>
        <v>0</v>
      </c>
      <c r="AB452" s="5">
        <f t="shared" si="88"/>
        <v>0</v>
      </c>
      <c r="AC452" s="5">
        <f t="shared" si="88"/>
        <v>0</v>
      </c>
      <c r="AK452" s="5">
        <f t="shared" si="91"/>
        <v>0</v>
      </c>
      <c r="AL452" s="5">
        <f t="shared" si="91"/>
        <v>0</v>
      </c>
      <c r="AM452" s="5">
        <f t="shared" si="91"/>
        <v>0</v>
      </c>
      <c r="AN452" s="5">
        <f t="shared" si="91"/>
        <v>0</v>
      </c>
      <c r="AO452" s="5">
        <f t="shared" si="91"/>
        <v>0</v>
      </c>
      <c r="AP452" s="5">
        <f t="shared" si="91"/>
        <v>0</v>
      </c>
      <c r="AQ452" s="5">
        <f t="shared" si="91"/>
        <v>0</v>
      </c>
      <c r="AR452" s="5">
        <f t="shared" si="91"/>
        <v>0</v>
      </c>
      <c r="AS452" s="5">
        <f t="shared" si="91"/>
        <v>0</v>
      </c>
      <c r="AT452" s="5">
        <f t="shared" si="91"/>
        <v>0</v>
      </c>
      <c r="BR452" t="str">
        <f t="shared" si="90"/>
        <v>RATKING GEORGES HOSPITAL</v>
      </c>
      <c r="BS452" s="11" t="s">
        <v>1518</v>
      </c>
      <c r="BT452" s="11" t="s">
        <v>1519</v>
      </c>
      <c r="BU452" s="11" t="s">
        <v>1518</v>
      </c>
      <c r="BV452" s="11" t="s">
        <v>1519</v>
      </c>
      <c r="BW452" s="11" t="s">
        <v>1444</v>
      </c>
      <c r="BX452" s="11"/>
      <c r="BZ452" t="s">
        <v>398</v>
      </c>
      <c r="CA452" s="13" t="s">
        <v>1520</v>
      </c>
    </row>
    <row r="453" spans="4:79" ht="15">
      <c r="D453" s="1">
        <f t="shared" si="84"/>
        <v>0</v>
      </c>
      <c r="I453" s="5">
        <f t="shared" ref="I453:AR462" si="92">IF(I47&lt;0, 1, 0)</f>
        <v>0</v>
      </c>
      <c r="J453" s="5">
        <f t="shared" si="92"/>
        <v>0</v>
      </c>
      <c r="K453" s="5">
        <f t="shared" si="92"/>
        <v>0</v>
      </c>
      <c r="L453" s="5">
        <f t="shared" si="92"/>
        <v>0</v>
      </c>
      <c r="M453" s="5">
        <f t="shared" si="92"/>
        <v>0</v>
      </c>
      <c r="N453" s="5">
        <f t="shared" si="92"/>
        <v>0</v>
      </c>
      <c r="O453" s="5">
        <f t="shared" si="92"/>
        <v>0</v>
      </c>
      <c r="P453" s="5">
        <f t="shared" si="92"/>
        <v>0</v>
      </c>
      <c r="Q453" s="5">
        <f t="shared" si="92"/>
        <v>0</v>
      </c>
      <c r="R453" s="5">
        <f t="shared" si="92"/>
        <v>0</v>
      </c>
      <c r="S453" s="5">
        <f t="shared" si="92"/>
        <v>0</v>
      </c>
      <c r="T453" s="5">
        <f t="shared" si="92"/>
        <v>0</v>
      </c>
      <c r="U453" s="5">
        <f t="shared" si="92"/>
        <v>0</v>
      </c>
      <c r="V453" s="5">
        <f t="shared" si="92"/>
        <v>0</v>
      </c>
      <c r="W453" s="5">
        <f t="shared" si="92"/>
        <v>0</v>
      </c>
      <c r="X453" s="5">
        <f t="shared" si="92"/>
        <v>0</v>
      </c>
      <c r="Y453" s="5">
        <f t="shared" si="88"/>
        <v>0</v>
      </c>
      <c r="Z453" s="5">
        <f t="shared" si="88"/>
        <v>0</v>
      </c>
      <c r="AA453" s="5">
        <f t="shared" si="88"/>
        <v>0</v>
      </c>
      <c r="AB453" s="5">
        <f t="shared" si="88"/>
        <v>0</v>
      </c>
      <c r="AC453" s="5">
        <f t="shared" si="88"/>
        <v>0</v>
      </c>
      <c r="AK453" s="5">
        <f t="shared" si="92"/>
        <v>0</v>
      </c>
      <c r="AL453" s="5">
        <f t="shared" si="92"/>
        <v>0</v>
      </c>
      <c r="AM453" s="5">
        <f t="shared" si="92"/>
        <v>0</v>
      </c>
      <c r="AN453" s="5">
        <f t="shared" si="92"/>
        <v>0</v>
      </c>
      <c r="AO453" s="5">
        <f t="shared" si="92"/>
        <v>0</v>
      </c>
      <c r="AP453" s="5">
        <f t="shared" si="92"/>
        <v>0</v>
      </c>
      <c r="AQ453" s="5">
        <f t="shared" si="92"/>
        <v>0</v>
      </c>
      <c r="AR453" s="5">
        <f t="shared" si="92"/>
        <v>0</v>
      </c>
      <c r="AS453" s="5">
        <f t="shared" si="91"/>
        <v>0</v>
      </c>
      <c r="AT453" s="5">
        <f t="shared" si="91"/>
        <v>0</v>
      </c>
      <c r="BR453" t="str">
        <f t="shared" si="90"/>
        <v>RATLITTLE HIGHWOOD</v>
      </c>
      <c r="BS453" s="11" t="s">
        <v>1521</v>
      </c>
      <c r="BT453" s="11" t="s">
        <v>1522</v>
      </c>
      <c r="BU453" s="11" t="s">
        <v>1521</v>
      </c>
      <c r="BV453" s="11" t="s">
        <v>1522</v>
      </c>
      <c r="BW453" s="11" t="s">
        <v>1444</v>
      </c>
      <c r="BX453" s="11"/>
      <c r="BZ453" t="s">
        <v>398</v>
      </c>
      <c r="CA453" s="13" t="s">
        <v>1523</v>
      </c>
    </row>
    <row r="454" spans="4:79" ht="15">
      <c r="D454" s="1">
        <f t="shared" si="84"/>
        <v>0</v>
      </c>
      <c r="I454" s="5">
        <f t="shared" si="92"/>
        <v>0</v>
      </c>
      <c r="J454" s="5">
        <f t="shared" si="92"/>
        <v>0</v>
      </c>
      <c r="K454" s="5">
        <f t="shared" si="92"/>
        <v>0</v>
      </c>
      <c r="L454" s="5">
        <f t="shared" si="92"/>
        <v>0</v>
      </c>
      <c r="M454" s="5">
        <f t="shared" si="92"/>
        <v>0</v>
      </c>
      <c r="N454" s="5">
        <f t="shared" si="92"/>
        <v>0</v>
      </c>
      <c r="O454" s="5">
        <f t="shared" si="92"/>
        <v>0</v>
      </c>
      <c r="P454" s="5">
        <f t="shared" si="92"/>
        <v>0</v>
      </c>
      <c r="Q454" s="5">
        <f t="shared" si="92"/>
        <v>0</v>
      </c>
      <c r="R454" s="5">
        <f t="shared" si="92"/>
        <v>0</v>
      </c>
      <c r="S454" s="5">
        <f t="shared" si="92"/>
        <v>0</v>
      </c>
      <c r="T454" s="5">
        <f t="shared" si="92"/>
        <v>0</v>
      </c>
      <c r="U454" s="5">
        <f t="shared" si="92"/>
        <v>0</v>
      </c>
      <c r="V454" s="5">
        <f t="shared" si="92"/>
        <v>0</v>
      </c>
      <c r="W454" s="5">
        <f t="shared" si="92"/>
        <v>0</v>
      </c>
      <c r="X454" s="5">
        <f t="shared" si="92"/>
        <v>0</v>
      </c>
      <c r="Y454" s="5">
        <f t="shared" si="88"/>
        <v>0</v>
      </c>
      <c r="Z454" s="5">
        <f t="shared" si="88"/>
        <v>0</v>
      </c>
      <c r="AA454" s="5">
        <f t="shared" si="88"/>
        <v>0</v>
      </c>
      <c r="AB454" s="5">
        <f t="shared" si="88"/>
        <v>0</v>
      </c>
      <c r="AC454" s="5">
        <f t="shared" si="88"/>
        <v>0</v>
      </c>
      <c r="AK454" s="5">
        <f t="shared" si="92"/>
        <v>0</v>
      </c>
      <c r="AL454" s="5">
        <f t="shared" si="92"/>
        <v>0</v>
      </c>
      <c r="AM454" s="5">
        <f t="shared" si="92"/>
        <v>0</v>
      </c>
      <c r="AN454" s="5">
        <f t="shared" si="92"/>
        <v>0</v>
      </c>
      <c r="AO454" s="5">
        <f t="shared" si="92"/>
        <v>0</v>
      </c>
      <c r="AP454" s="5">
        <f t="shared" si="92"/>
        <v>0</v>
      </c>
      <c r="AQ454" s="5">
        <f t="shared" si="92"/>
        <v>0</v>
      </c>
      <c r="AR454" s="5">
        <f t="shared" si="92"/>
        <v>0</v>
      </c>
      <c r="AS454" s="5">
        <f t="shared" si="91"/>
        <v>0</v>
      </c>
      <c r="AT454" s="5">
        <f t="shared" si="91"/>
        <v>0</v>
      </c>
      <c r="BR454" t="str">
        <f t="shared" si="90"/>
        <v>RATLOXFORD HALL</v>
      </c>
      <c r="BS454" s="11" t="s">
        <v>1524</v>
      </c>
      <c r="BT454" s="11" t="s">
        <v>1525</v>
      </c>
      <c r="BU454" s="11" t="s">
        <v>1524</v>
      </c>
      <c r="BV454" s="11" t="s">
        <v>1525</v>
      </c>
      <c r="BW454" s="11" t="s">
        <v>1444</v>
      </c>
      <c r="BX454" s="11"/>
      <c r="BZ454" t="s">
        <v>398</v>
      </c>
      <c r="CA454" s="13" t="s">
        <v>1526</v>
      </c>
    </row>
    <row r="455" spans="4:79" ht="12.75" customHeight="1">
      <c r="D455" s="1">
        <f t="shared" si="84"/>
        <v>0</v>
      </c>
      <c r="I455" s="5">
        <f t="shared" si="92"/>
        <v>0</v>
      </c>
      <c r="J455" s="5">
        <f t="shared" si="92"/>
        <v>0</v>
      </c>
      <c r="K455" s="5">
        <f t="shared" si="92"/>
        <v>0</v>
      </c>
      <c r="L455" s="5">
        <f t="shared" si="92"/>
        <v>0</v>
      </c>
      <c r="M455" s="5">
        <f t="shared" si="92"/>
        <v>0</v>
      </c>
      <c r="N455" s="5">
        <f t="shared" si="92"/>
        <v>0</v>
      </c>
      <c r="O455" s="5">
        <f t="shared" si="92"/>
        <v>0</v>
      </c>
      <c r="P455" s="5">
        <f t="shared" si="92"/>
        <v>0</v>
      </c>
      <c r="Q455" s="5">
        <f t="shared" si="92"/>
        <v>0</v>
      </c>
      <c r="R455" s="5">
        <f t="shared" si="92"/>
        <v>0</v>
      </c>
      <c r="S455" s="5">
        <f t="shared" si="92"/>
        <v>0</v>
      </c>
      <c r="T455" s="5">
        <f t="shared" si="92"/>
        <v>0</v>
      </c>
      <c r="U455" s="5">
        <f t="shared" si="92"/>
        <v>0</v>
      </c>
      <c r="V455" s="5">
        <f t="shared" si="92"/>
        <v>0</v>
      </c>
      <c r="W455" s="5">
        <f t="shared" si="92"/>
        <v>0</v>
      </c>
      <c r="X455" s="5">
        <f t="shared" si="92"/>
        <v>0</v>
      </c>
      <c r="Y455" s="5">
        <f t="shared" si="88"/>
        <v>0</v>
      </c>
      <c r="Z455" s="5">
        <f t="shared" si="88"/>
        <v>0</v>
      </c>
      <c r="AA455" s="5">
        <f t="shared" si="88"/>
        <v>0</v>
      </c>
      <c r="AB455" s="5">
        <f t="shared" si="88"/>
        <v>0</v>
      </c>
      <c r="AC455" s="5">
        <f t="shared" si="88"/>
        <v>0</v>
      </c>
      <c r="AK455" s="5">
        <f t="shared" si="92"/>
        <v>0</v>
      </c>
      <c r="AL455" s="5">
        <f t="shared" si="92"/>
        <v>0</v>
      </c>
      <c r="AM455" s="5">
        <f t="shared" si="92"/>
        <v>0</v>
      </c>
      <c r="AN455" s="5">
        <f t="shared" si="92"/>
        <v>0</v>
      </c>
      <c r="AO455" s="5">
        <f t="shared" si="92"/>
        <v>0</v>
      </c>
      <c r="AP455" s="5">
        <f t="shared" si="92"/>
        <v>0</v>
      </c>
      <c r="AQ455" s="5">
        <f t="shared" si="92"/>
        <v>0</v>
      </c>
      <c r="AR455" s="5">
        <f t="shared" si="92"/>
        <v>0</v>
      </c>
      <c r="AS455" s="5">
        <f t="shared" si="91"/>
        <v>0</v>
      </c>
      <c r="AT455" s="5">
        <f t="shared" si="91"/>
        <v>0</v>
      </c>
      <c r="BR455" t="str">
        <f t="shared" si="90"/>
        <v>RATLOXFORD HALL</v>
      </c>
      <c r="BS455" s="11" t="s">
        <v>1527</v>
      </c>
      <c r="BT455" s="11" t="s">
        <v>1525</v>
      </c>
      <c r="BU455" s="11" t="s">
        <v>1527</v>
      </c>
      <c r="BV455" s="11" t="s">
        <v>1525</v>
      </c>
      <c r="BW455" s="11" t="s">
        <v>1444</v>
      </c>
      <c r="BX455" s="11"/>
      <c r="BZ455" t="s">
        <v>398</v>
      </c>
      <c r="CA455" s="13" t="s">
        <v>1528</v>
      </c>
    </row>
    <row r="456" spans="4:79" ht="15">
      <c r="D456" s="1">
        <f t="shared" si="84"/>
        <v>0</v>
      </c>
      <c r="I456" s="5">
        <f t="shared" si="92"/>
        <v>0</v>
      </c>
      <c r="J456" s="5">
        <f t="shared" si="92"/>
        <v>0</v>
      </c>
      <c r="K456" s="5">
        <f t="shared" si="92"/>
        <v>0</v>
      </c>
      <c r="L456" s="5">
        <f t="shared" si="92"/>
        <v>0</v>
      </c>
      <c r="M456" s="5">
        <f t="shared" si="92"/>
        <v>0</v>
      </c>
      <c r="N456" s="5">
        <f t="shared" si="92"/>
        <v>0</v>
      </c>
      <c r="O456" s="5">
        <f t="shared" si="92"/>
        <v>0</v>
      </c>
      <c r="P456" s="5">
        <f t="shared" si="92"/>
        <v>0</v>
      </c>
      <c r="Q456" s="5">
        <f t="shared" si="92"/>
        <v>0</v>
      </c>
      <c r="R456" s="5">
        <f t="shared" si="92"/>
        <v>0</v>
      </c>
      <c r="S456" s="5">
        <f t="shared" si="92"/>
        <v>0</v>
      </c>
      <c r="T456" s="5">
        <f t="shared" si="92"/>
        <v>0</v>
      </c>
      <c r="U456" s="5">
        <f t="shared" si="92"/>
        <v>0</v>
      </c>
      <c r="V456" s="5">
        <f t="shared" si="92"/>
        <v>0</v>
      </c>
      <c r="W456" s="5">
        <f t="shared" si="92"/>
        <v>0</v>
      </c>
      <c r="X456" s="5">
        <f t="shared" si="92"/>
        <v>0</v>
      </c>
      <c r="Y456" s="5">
        <f t="shared" si="88"/>
        <v>0</v>
      </c>
      <c r="Z456" s="5">
        <f t="shared" si="88"/>
        <v>0</v>
      </c>
      <c r="AA456" s="5">
        <f t="shared" si="88"/>
        <v>0</v>
      </c>
      <c r="AB456" s="5">
        <f t="shared" si="88"/>
        <v>0</v>
      </c>
      <c r="AC456" s="5">
        <f t="shared" si="88"/>
        <v>0</v>
      </c>
      <c r="AK456" s="5">
        <f t="shared" si="92"/>
        <v>0</v>
      </c>
      <c r="AL456" s="5">
        <f t="shared" si="92"/>
        <v>0</v>
      </c>
      <c r="AM456" s="5">
        <f t="shared" si="92"/>
        <v>0</v>
      </c>
      <c r="AN456" s="5">
        <f t="shared" si="92"/>
        <v>0</v>
      </c>
      <c r="AO456" s="5">
        <f t="shared" si="92"/>
        <v>0</v>
      </c>
      <c r="AP456" s="5">
        <f t="shared" si="92"/>
        <v>0</v>
      </c>
      <c r="AQ456" s="5">
        <f t="shared" si="92"/>
        <v>0</v>
      </c>
      <c r="AR456" s="5">
        <f t="shared" si="92"/>
        <v>0</v>
      </c>
      <c r="AS456" s="5">
        <f t="shared" si="91"/>
        <v>0</v>
      </c>
      <c r="AT456" s="5">
        <f t="shared" si="91"/>
        <v>0</v>
      </c>
      <c r="BR456" t="str">
        <f t="shared" si="90"/>
        <v>RATMARKS GATE (CHS)</v>
      </c>
      <c r="BS456" s="11" t="s">
        <v>1529</v>
      </c>
      <c r="BT456" s="11" t="s">
        <v>1530</v>
      </c>
      <c r="BU456" s="11" t="s">
        <v>1529</v>
      </c>
      <c r="BV456" s="11" t="s">
        <v>1530</v>
      </c>
      <c r="BW456" s="11" t="s">
        <v>1444</v>
      </c>
      <c r="BX456" s="11"/>
      <c r="BZ456" t="s">
        <v>398</v>
      </c>
      <c r="CA456" s="13" t="s">
        <v>1531</v>
      </c>
    </row>
    <row r="457" spans="4:79" ht="15">
      <c r="D457" s="1">
        <f t="shared" si="84"/>
        <v>0</v>
      </c>
      <c r="I457" s="5">
        <f t="shared" si="92"/>
        <v>0</v>
      </c>
      <c r="J457" s="5">
        <f t="shared" si="92"/>
        <v>0</v>
      </c>
      <c r="K457" s="5">
        <f t="shared" si="92"/>
        <v>0</v>
      </c>
      <c r="L457" s="5">
        <f t="shared" si="92"/>
        <v>0</v>
      </c>
      <c r="M457" s="5">
        <f t="shared" si="92"/>
        <v>0</v>
      </c>
      <c r="N457" s="5">
        <f t="shared" si="92"/>
        <v>0</v>
      </c>
      <c r="O457" s="5">
        <f t="shared" si="92"/>
        <v>0</v>
      </c>
      <c r="P457" s="5">
        <f t="shared" si="92"/>
        <v>0</v>
      </c>
      <c r="Q457" s="5">
        <f t="shared" si="92"/>
        <v>0</v>
      </c>
      <c r="R457" s="5">
        <f t="shared" si="92"/>
        <v>0</v>
      </c>
      <c r="S457" s="5">
        <f t="shared" si="92"/>
        <v>0</v>
      </c>
      <c r="T457" s="5">
        <f t="shared" si="92"/>
        <v>0</v>
      </c>
      <c r="U457" s="5">
        <f t="shared" si="92"/>
        <v>0</v>
      </c>
      <c r="V457" s="5">
        <f t="shared" si="92"/>
        <v>0</v>
      </c>
      <c r="W457" s="5">
        <f t="shared" si="92"/>
        <v>0</v>
      </c>
      <c r="X457" s="5">
        <f t="shared" si="92"/>
        <v>0</v>
      </c>
      <c r="Y457" s="5">
        <f t="shared" si="92"/>
        <v>0</v>
      </c>
      <c r="Z457" s="5">
        <f t="shared" si="92"/>
        <v>0</v>
      </c>
      <c r="AA457" s="5">
        <f t="shared" si="92"/>
        <v>0</v>
      </c>
      <c r="AB457" s="5">
        <f t="shared" si="92"/>
        <v>0</v>
      </c>
      <c r="AC457" s="5">
        <f t="shared" si="92"/>
        <v>0</v>
      </c>
      <c r="AK457" s="5">
        <f t="shared" si="92"/>
        <v>0</v>
      </c>
      <c r="AL457" s="5">
        <f t="shared" si="92"/>
        <v>0</v>
      </c>
      <c r="AM457" s="5">
        <f t="shared" si="92"/>
        <v>0</v>
      </c>
      <c r="AN457" s="5">
        <f t="shared" si="92"/>
        <v>0</v>
      </c>
      <c r="AO457" s="5">
        <f t="shared" si="92"/>
        <v>0</v>
      </c>
      <c r="AP457" s="5">
        <f t="shared" si="92"/>
        <v>0</v>
      </c>
      <c r="AQ457" s="5">
        <f t="shared" si="92"/>
        <v>0</v>
      </c>
      <c r="AR457" s="5">
        <f t="shared" si="92"/>
        <v>0</v>
      </c>
      <c r="AS457" s="5">
        <f t="shared" si="91"/>
        <v>0</v>
      </c>
      <c r="AT457" s="5">
        <f t="shared" si="91"/>
        <v>0</v>
      </c>
      <c r="BR457" t="str">
        <f t="shared" si="90"/>
        <v>RATMASCALLS OLDER PEOPLE HAV</v>
      </c>
      <c r="BS457" s="11" t="s">
        <v>1532</v>
      </c>
      <c r="BT457" s="11" t="s">
        <v>1533</v>
      </c>
      <c r="BU457" s="11" t="s">
        <v>1532</v>
      </c>
      <c r="BV457" s="11" t="s">
        <v>1533</v>
      </c>
      <c r="BW457" s="11" t="s">
        <v>1444</v>
      </c>
      <c r="BX457" s="11"/>
      <c r="BZ457" t="s">
        <v>398</v>
      </c>
      <c r="CA457" s="13" t="s">
        <v>1534</v>
      </c>
    </row>
    <row r="458" spans="4:79" ht="15">
      <c r="D458" s="1">
        <f t="shared" si="84"/>
        <v>0</v>
      </c>
      <c r="I458" s="5">
        <f t="shared" si="92"/>
        <v>0</v>
      </c>
      <c r="J458" s="5">
        <f t="shared" si="92"/>
        <v>0</v>
      </c>
      <c r="K458" s="5">
        <f t="shared" si="92"/>
        <v>0</v>
      </c>
      <c r="L458" s="5">
        <f t="shared" si="92"/>
        <v>0</v>
      </c>
      <c r="M458" s="5">
        <f t="shared" si="92"/>
        <v>0</v>
      </c>
      <c r="N458" s="5">
        <f t="shared" si="92"/>
        <v>0</v>
      </c>
      <c r="O458" s="5">
        <f t="shared" si="92"/>
        <v>0</v>
      </c>
      <c r="P458" s="5">
        <f t="shared" si="92"/>
        <v>0</v>
      </c>
      <c r="Q458" s="5">
        <f t="shared" si="92"/>
        <v>0</v>
      </c>
      <c r="R458" s="5">
        <f t="shared" si="92"/>
        <v>0</v>
      </c>
      <c r="S458" s="5">
        <f t="shared" si="92"/>
        <v>0</v>
      </c>
      <c r="T458" s="5">
        <f t="shared" si="92"/>
        <v>0</v>
      </c>
      <c r="U458" s="5">
        <f t="shared" si="92"/>
        <v>0</v>
      </c>
      <c r="V458" s="5">
        <f t="shared" si="92"/>
        <v>0</v>
      </c>
      <c r="W458" s="5">
        <f t="shared" si="92"/>
        <v>0</v>
      </c>
      <c r="X458" s="5">
        <f t="shared" si="92"/>
        <v>0</v>
      </c>
      <c r="Y458" s="5">
        <f t="shared" si="92"/>
        <v>0</v>
      </c>
      <c r="Z458" s="5">
        <f t="shared" si="92"/>
        <v>0</v>
      </c>
      <c r="AA458" s="5">
        <f t="shared" si="92"/>
        <v>0</v>
      </c>
      <c r="AB458" s="5">
        <f t="shared" si="92"/>
        <v>0</v>
      </c>
      <c r="AC458" s="5">
        <f t="shared" si="92"/>
        <v>0</v>
      </c>
      <c r="AK458" s="5">
        <f t="shared" si="92"/>
        <v>0</v>
      </c>
      <c r="AL458" s="5">
        <f t="shared" si="92"/>
        <v>0</v>
      </c>
      <c r="AM458" s="5">
        <f t="shared" si="92"/>
        <v>0</v>
      </c>
      <c r="AN458" s="5">
        <f t="shared" si="92"/>
        <v>0</v>
      </c>
      <c r="AO458" s="5">
        <f t="shared" si="92"/>
        <v>0</v>
      </c>
      <c r="AP458" s="5">
        <f t="shared" si="92"/>
        <v>0</v>
      </c>
      <c r="AQ458" s="5">
        <f t="shared" si="92"/>
        <v>0</v>
      </c>
      <c r="AR458" s="5">
        <f t="shared" si="92"/>
        <v>0</v>
      </c>
      <c r="AS458" s="5">
        <f t="shared" si="91"/>
        <v>0</v>
      </c>
      <c r="AT458" s="5">
        <f t="shared" si="91"/>
        <v>0</v>
      </c>
      <c r="BR458" t="str">
        <f t="shared" si="90"/>
        <v>RATMAYFIELD CENTRE</v>
      </c>
      <c r="BS458" s="11" t="s">
        <v>1535</v>
      </c>
      <c r="BT458" s="11" t="s">
        <v>1536</v>
      </c>
      <c r="BU458" s="11" t="s">
        <v>1535</v>
      </c>
      <c r="BV458" s="11" t="s">
        <v>1536</v>
      </c>
      <c r="BW458" s="11" t="s">
        <v>1444</v>
      </c>
      <c r="BX458" s="11"/>
      <c r="BZ458" t="s">
        <v>398</v>
      </c>
      <c r="CA458" s="13" t="s">
        <v>1537</v>
      </c>
    </row>
    <row r="459" spans="4:79" ht="15">
      <c r="D459" s="1">
        <f t="shared" si="84"/>
        <v>0</v>
      </c>
      <c r="I459" s="5">
        <f t="shared" si="92"/>
        <v>0</v>
      </c>
      <c r="J459" s="5">
        <f t="shared" si="92"/>
        <v>0</v>
      </c>
      <c r="K459" s="5">
        <f t="shared" si="92"/>
        <v>0</v>
      </c>
      <c r="L459" s="5">
        <f t="shared" si="92"/>
        <v>0</v>
      </c>
      <c r="M459" s="5">
        <f t="shared" si="92"/>
        <v>0</v>
      </c>
      <c r="N459" s="5">
        <f t="shared" si="92"/>
        <v>0</v>
      </c>
      <c r="O459" s="5">
        <f t="shared" si="92"/>
        <v>0</v>
      </c>
      <c r="P459" s="5">
        <f t="shared" si="92"/>
        <v>0</v>
      </c>
      <c r="Q459" s="5">
        <f t="shared" si="92"/>
        <v>0</v>
      </c>
      <c r="R459" s="5">
        <f t="shared" si="92"/>
        <v>0</v>
      </c>
      <c r="S459" s="5">
        <f t="shared" si="92"/>
        <v>0</v>
      </c>
      <c r="T459" s="5">
        <f t="shared" si="92"/>
        <v>0</v>
      </c>
      <c r="U459" s="5">
        <f t="shared" si="92"/>
        <v>0</v>
      </c>
      <c r="V459" s="5">
        <f t="shared" si="92"/>
        <v>0</v>
      </c>
      <c r="W459" s="5">
        <f t="shared" si="92"/>
        <v>0</v>
      </c>
      <c r="X459" s="5">
        <f t="shared" si="92"/>
        <v>0</v>
      </c>
      <c r="Y459" s="5">
        <f t="shared" si="92"/>
        <v>0</v>
      </c>
      <c r="Z459" s="5">
        <f t="shared" si="92"/>
        <v>0</v>
      </c>
      <c r="AA459" s="5">
        <f t="shared" si="92"/>
        <v>0</v>
      </c>
      <c r="AB459" s="5">
        <f t="shared" si="92"/>
        <v>0</v>
      </c>
      <c r="AC459" s="5">
        <f t="shared" si="92"/>
        <v>0</v>
      </c>
      <c r="AK459" s="5">
        <f t="shared" si="92"/>
        <v>0</v>
      </c>
      <c r="AL459" s="5">
        <f t="shared" si="92"/>
        <v>0</v>
      </c>
      <c r="AM459" s="5">
        <f t="shared" si="92"/>
        <v>0</v>
      </c>
      <c r="AN459" s="5">
        <f t="shared" si="92"/>
        <v>0</v>
      </c>
      <c r="AO459" s="5">
        <f t="shared" si="92"/>
        <v>0</v>
      </c>
      <c r="AP459" s="5">
        <f t="shared" si="92"/>
        <v>0</v>
      </c>
      <c r="AQ459" s="5">
        <f t="shared" si="92"/>
        <v>0</v>
      </c>
      <c r="AR459" s="5">
        <f t="shared" si="92"/>
        <v>0</v>
      </c>
      <c r="AS459" s="5">
        <f t="shared" si="91"/>
        <v>0</v>
      </c>
      <c r="AT459" s="5">
        <f t="shared" si="91"/>
        <v>0</v>
      </c>
      <c r="BR459" t="str">
        <f t="shared" si="90"/>
        <v>RATNEW DIRECTIONS</v>
      </c>
      <c r="BS459" s="11" t="s">
        <v>1538</v>
      </c>
      <c r="BT459" s="11" t="s">
        <v>1539</v>
      </c>
      <c r="BU459" s="11" t="s">
        <v>1538</v>
      </c>
      <c r="BV459" s="11" t="s">
        <v>1539</v>
      </c>
      <c r="BW459" s="11" t="s">
        <v>1444</v>
      </c>
      <c r="BX459" s="11"/>
      <c r="BZ459" t="s">
        <v>398</v>
      </c>
      <c r="CA459" s="13" t="s">
        <v>1540</v>
      </c>
    </row>
    <row r="460" spans="4:79" ht="15">
      <c r="D460" s="1">
        <f t="shared" si="84"/>
        <v>0</v>
      </c>
      <c r="I460" s="5">
        <f t="shared" si="92"/>
        <v>0</v>
      </c>
      <c r="J460" s="5">
        <f t="shared" si="92"/>
        <v>0</v>
      </c>
      <c r="K460" s="5">
        <f t="shared" si="92"/>
        <v>0</v>
      </c>
      <c r="L460" s="5">
        <f t="shared" si="92"/>
        <v>0</v>
      </c>
      <c r="M460" s="5">
        <f t="shared" si="92"/>
        <v>0</v>
      </c>
      <c r="N460" s="5">
        <f t="shared" si="92"/>
        <v>0</v>
      </c>
      <c r="O460" s="5">
        <f t="shared" si="92"/>
        <v>0</v>
      </c>
      <c r="P460" s="5">
        <f t="shared" si="92"/>
        <v>0</v>
      </c>
      <c r="Q460" s="5">
        <f t="shared" si="92"/>
        <v>0</v>
      </c>
      <c r="R460" s="5">
        <f t="shared" si="92"/>
        <v>0</v>
      </c>
      <c r="S460" s="5">
        <f t="shared" si="92"/>
        <v>0</v>
      </c>
      <c r="T460" s="5">
        <f t="shared" si="92"/>
        <v>0</v>
      </c>
      <c r="U460" s="5">
        <f t="shared" si="92"/>
        <v>0</v>
      </c>
      <c r="V460" s="5">
        <f t="shared" si="92"/>
        <v>0</v>
      </c>
      <c r="W460" s="5">
        <f t="shared" si="92"/>
        <v>0</v>
      </c>
      <c r="X460" s="5">
        <f t="shared" si="92"/>
        <v>0</v>
      </c>
      <c r="Y460" s="5">
        <f t="shared" si="92"/>
        <v>0</v>
      </c>
      <c r="Z460" s="5">
        <f t="shared" si="92"/>
        <v>0</v>
      </c>
      <c r="AA460" s="5">
        <f t="shared" si="92"/>
        <v>0</v>
      </c>
      <c r="AB460" s="5">
        <f t="shared" si="92"/>
        <v>0</v>
      </c>
      <c r="AC460" s="5">
        <f t="shared" si="92"/>
        <v>0</v>
      </c>
      <c r="AK460" s="5">
        <f t="shared" si="92"/>
        <v>0</v>
      </c>
      <c r="AL460" s="5">
        <f t="shared" si="92"/>
        <v>0</v>
      </c>
      <c r="AM460" s="5">
        <f t="shared" si="92"/>
        <v>0</v>
      </c>
      <c r="AN460" s="5">
        <f t="shared" si="92"/>
        <v>0</v>
      </c>
      <c r="AO460" s="5">
        <f t="shared" si="92"/>
        <v>0</v>
      </c>
      <c r="AP460" s="5">
        <f t="shared" si="92"/>
        <v>0</v>
      </c>
      <c r="AQ460" s="5">
        <f t="shared" si="92"/>
        <v>0</v>
      </c>
      <c r="AR460" s="5">
        <f t="shared" si="92"/>
        <v>0</v>
      </c>
      <c r="AS460" s="5">
        <f t="shared" si="91"/>
        <v>0</v>
      </c>
      <c r="AT460" s="5">
        <f t="shared" si="91"/>
        <v>0</v>
      </c>
      <c r="BR460" t="str">
        <f t="shared" si="90"/>
        <v>RATOAHTT (BARKING HOSPITAL)</v>
      </c>
      <c r="BS460" s="11" t="s">
        <v>1541</v>
      </c>
      <c r="BT460" s="11" t="s">
        <v>1542</v>
      </c>
      <c r="BU460" s="11" t="s">
        <v>1541</v>
      </c>
      <c r="BV460" s="11" t="s">
        <v>1542</v>
      </c>
      <c r="BW460" s="11" t="s">
        <v>1444</v>
      </c>
      <c r="BX460" s="11"/>
      <c r="BZ460" t="s">
        <v>398</v>
      </c>
      <c r="CA460" s="13" t="s">
        <v>1543</v>
      </c>
    </row>
    <row r="461" spans="4:79" ht="15">
      <c r="D461" s="1">
        <f t="shared" si="84"/>
        <v>0</v>
      </c>
      <c r="I461" s="5">
        <f t="shared" si="92"/>
        <v>0</v>
      </c>
      <c r="J461" s="5">
        <f t="shared" si="92"/>
        <v>0</v>
      </c>
      <c r="K461" s="5">
        <f t="shared" si="92"/>
        <v>0</v>
      </c>
      <c r="L461" s="5">
        <f t="shared" si="92"/>
        <v>0</v>
      </c>
      <c r="M461" s="5">
        <f t="shared" si="92"/>
        <v>0</v>
      </c>
      <c r="N461" s="5">
        <f t="shared" si="92"/>
        <v>0</v>
      </c>
      <c r="O461" s="5">
        <f t="shared" si="92"/>
        <v>0</v>
      </c>
      <c r="P461" s="5">
        <f t="shared" si="92"/>
        <v>0</v>
      </c>
      <c r="Q461" s="5">
        <f t="shared" si="92"/>
        <v>0</v>
      </c>
      <c r="R461" s="5">
        <f t="shared" si="92"/>
        <v>0</v>
      </c>
      <c r="S461" s="5">
        <f t="shared" si="92"/>
        <v>0</v>
      </c>
      <c r="T461" s="5">
        <f t="shared" si="92"/>
        <v>0</v>
      </c>
      <c r="U461" s="5">
        <f t="shared" si="92"/>
        <v>0</v>
      </c>
      <c r="V461" s="5">
        <f t="shared" si="92"/>
        <v>0</v>
      </c>
      <c r="W461" s="5">
        <f t="shared" si="92"/>
        <v>0</v>
      </c>
      <c r="X461" s="5">
        <f t="shared" si="92"/>
        <v>0</v>
      </c>
      <c r="Y461" s="5">
        <f t="shared" si="92"/>
        <v>0</v>
      </c>
      <c r="Z461" s="5">
        <f t="shared" si="92"/>
        <v>0</v>
      </c>
      <c r="AA461" s="5">
        <f t="shared" si="92"/>
        <v>0</v>
      </c>
      <c r="AB461" s="5">
        <f t="shared" si="92"/>
        <v>0</v>
      </c>
      <c r="AC461" s="5">
        <f t="shared" si="92"/>
        <v>0</v>
      </c>
      <c r="AK461" s="5">
        <f t="shared" si="92"/>
        <v>0</v>
      </c>
      <c r="AL461" s="5">
        <f t="shared" si="92"/>
        <v>0</v>
      </c>
      <c r="AM461" s="5">
        <f t="shared" si="92"/>
        <v>0</v>
      </c>
      <c r="AN461" s="5">
        <f t="shared" si="92"/>
        <v>0</v>
      </c>
      <c r="AO461" s="5">
        <f t="shared" si="92"/>
        <v>0</v>
      </c>
      <c r="AP461" s="5">
        <f t="shared" si="92"/>
        <v>0</v>
      </c>
      <c r="AQ461" s="5">
        <f t="shared" si="92"/>
        <v>0</v>
      </c>
      <c r="AR461" s="5">
        <f t="shared" si="92"/>
        <v>0</v>
      </c>
      <c r="AS461" s="5">
        <f t="shared" si="91"/>
        <v>0</v>
      </c>
      <c r="AT461" s="5">
        <f t="shared" si="91"/>
        <v>0</v>
      </c>
      <c r="BR461" t="str">
        <f t="shared" si="90"/>
        <v>RATORSETT HOSPITAL</v>
      </c>
      <c r="BS461" s="11" t="s">
        <v>1544</v>
      </c>
      <c r="BT461" s="11" t="s">
        <v>1545</v>
      </c>
      <c r="BU461" s="11" t="s">
        <v>1544</v>
      </c>
      <c r="BV461" s="11" t="s">
        <v>1545</v>
      </c>
      <c r="BW461" s="11" t="s">
        <v>1444</v>
      </c>
      <c r="BX461" s="11"/>
      <c r="BZ461" t="s">
        <v>398</v>
      </c>
      <c r="CA461" s="13" t="s">
        <v>1546</v>
      </c>
    </row>
    <row r="462" spans="4:79" ht="15">
      <c r="D462" s="1">
        <f t="shared" si="84"/>
        <v>0</v>
      </c>
      <c r="I462" s="5">
        <f t="shared" si="92"/>
        <v>0</v>
      </c>
      <c r="J462" s="5">
        <f t="shared" si="92"/>
        <v>0</v>
      </c>
      <c r="K462" s="5">
        <f t="shared" si="92"/>
        <v>0</v>
      </c>
      <c r="L462" s="5">
        <f t="shared" si="92"/>
        <v>0</v>
      </c>
      <c r="M462" s="5">
        <f t="shared" si="92"/>
        <v>0</v>
      </c>
      <c r="N462" s="5">
        <f t="shared" si="92"/>
        <v>0</v>
      </c>
      <c r="O462" s="5">
        <f t="shared" si="92"/>
        <v>0</v>
      </c>
      <c r="P462" s="5">
        <f t="shared" si="92"/>
        <v>0</v>
      </c>
      <c r="Q462" s="5">
        <f t="shared" si="92"/>
        <v>0</v>
      </c>
      <c r="R462" s="5">
        <f t="shared" si="92"/>
        <v>0</v>
      </c>
      <c r="S462" s="5">
        <f t="shared" si="92"/>
        <v>0</v>
      </c>
      <c r="T462" s="5">
        <f t="shared" si="92"/>
        <v>0</v>
      </c>
      <c r="U462" s="5">
        <f t="shared" si="92"/>
        <v>0</v>
      </c>
      <c r="V462" s="5">
        <f t="shared" si="92"/>
        <v>0</v>
      </c>
      <c r="W462" s="5">
        <f t="shared" ref="W462:AR477" si="93">IF(W56&lt;0, 1, 0)</f>
        <v>0</v>
      </c>
      <c r="X462" s="5">
        <f t="shared" si="93"/>
        <v>0</v>
      </c>
      <c r="Y462" s="5">
        <f t="shared" si="93"/>
        <v>0</v>
      </c>
      <c r="Z462" s="5">
        <f t="shared" si="93"/>
        <v>0</v>
      </c>
      <c r="AA462" s="5">
        <f t="shared" si="93"/>
        <v>0</v>
      </c>
      <c r="AB462" s="5">
        <f t="shared" si="93"/>
        <v>0</v>
      </c>
      <c r="AC462" s="5">
        <f t="shared" si="93"/>
        <v>0</v>
      </c>
      <c r="AK462" s="5">
        <f t="shared" si="93"/>
        <v>0</v>
      </c>
      <c r="AL462" s="5">
        <f t="shared" si="93"/>
        <v>0</v>
      </c>
      <c r="AM462" s="5">
        <f t="shared" si="93"/>
        <v>0</v>
      </c>
      <c r="AN462" s="5">
        <f t="shared" si="93"/>
        <v>0</v>
      </c>
      <c r="AO462" s="5">
        <f t="shared" si="93"/>
        <v>0</v>
      </c>
      <c r="AP462" s="5">
        <f t="shared" si="93"/>
        <v>0</v>
      </c>
      <c r="AQ462" s="5">
        <f t="shared" si="93"/>
        <v>0</v>
      </c>
      <c r="AR462" s="5">
        <f t="shared" si="93"/>
        <v>0</v>
      </c>
      <c r="AS462" s="5">
        <f t="shared" si="91"/>
        <v>0</v>
      </c>
      <c r="AT462" s="5">
        <f t="shared" si="91"/>
        <v>0</v>
      </c>
      <c r="BR462" t="str">
        <f t="shared" si="90"/>
        <v>RATQUEENS HOSPITAL</v>
      </c>
      <c r="BS462" s="11" t="s">
        <v>1547</v>
      </c>
      <c r="BT462" s="11" t="s">
        <v>1548</v>
      </c>
      <c r="BU462" s="11" t="s">
        <v>1547</v>
      </c>
      <c r="BV462" s="11" t="s">
        <v>1548</v>
      </c>
      <c r="BW462" s="11" t="s">
        <v>1444</v>
      </c>
      <c r="BX462" s="11"/>
      <c r="BZ462" t="s">
        <v>398</v>
      </c>
      <c r="CA462" s="13" t="s">
        <v>183</v>
      </c>
    </row>
    <row r="463" spans="4:79" ht="15">
      <c r="D463" s="1">
        <f t="shared" si="84"/>
        <v>0</v>
      </c>
      <c r="I463" s="5">
        <f t="shared" ref="I463:AR473" si="94">IF(I57&lt;0, 1, 0)</f>
        <v>0</v>
      </c>
      <c r="J463" s="5">
        <f t="shared" si="94"/>
        <v>0</v>
      </c>
      <c r="K463" s="5">
        <f t="shared" si="94"/>
        <v>0</v>
      </c>
      <c r="L463" s="5">
        <f t="shared" si="94"/>
        <v>0</v>
      </c>
      <c r="M463" s="5">
        <f t="shared" si="94"/>
        <v>0</v>
      </c>
      <c r="N463" s="5">
        <f t="shared" si="94"/>
        <v>0</v>
      </c>
      <c r="O463" s="5">
        <f t="shared" si="94"/>
        <v>0</v>
      </c>
      <c r="P463" s="5">
        <f t="shared" si="94"/>
        <v>0</v>
      </c>
      <c r="Q463" s="5">
        <f t="shared" si="94"/>
        <v>0</v>
      </c>
      <c r="R463" s="5">
        <f t="shared" si="94"/>
        <v>0</v>
      </c>
      <c r="S463" s="5">
        <f t="shared" si="94"/>
        <v>0</v>
      </c>
      <c r="T463" s="5">
        <f t="shared" si="94"/>
        <v>0</v>
      </c>
      <c r="U463" s="5">
        <f t="shared" si="94"/>
        <v>0</v>
      </c>
      <c r="V463" s="5">
        <f t="shared" si="94"/>
        <v>0</v>
      </c>
      <c r="W463" s="5">
        <f t="shared" si="94"/>
        <v>0</v>
      </c>
      <c r="X463" s="5">
        <f t="shared" si="94"/>
        <v>0</v>
      </c>
      <c r="Y463" s="5">
        <f t="shared" si="93"/>
        <v>0</v>
      </c>
      <c r="Z463" s="5">
        <f t="shared" si="93"/>
        <v>0</v>
      </c>
      <c r="AA463" s="5">
        <f t="shared" si="93"/>
        <v>0</v>
      </c>
      <c r="AB463" s="5">
        <f t="shared" si="93"/>
        <v>0</v>
      </c>
      <c r="AC463" s="5">
        <f t="shared" si="93"/>
        <v>0</v>
      </c>
      <c r="AK463" s="5">
        <f t="shared" si="94"/>
        <v>0</v>
      </c>
      <c r="AL463" s="5">
        <f t="shared" si="94"/>
        <v>0</v>
      </c>
      <c r="AM463" s="5">
        <f t="shared" si="94"/>
        <v>0</v>
      </c>
      <c r="AN463" s="5">
        <f t="shared" si="94"/>
        <v>0</v>
      </c>
      <c r="AO463" s="5">
        <f t="shared" si="94"/>
        <v>0</v>
      </c>
      <c r="AP463" s="5">
        <f t="shared" si="94"/>
        <v>0</v>
      </c>
      <c r="AQ463" s="5">
        <f t="shared" si="94"/>
        <v>0</v>
      </c>
      <c r="AR463" s="5">
        <f t="shared" si="94"/>
        <v>0</v>
      </c>
      <c r="AS463" s="5">
        <f t="shared" si="91"/>
        <v>0</v>
      </c>
      <c r="AT463" s="5">
        <f t="shared" si="91"/>
        <v>0</v>
      </c>
      <c r="BR463" t="str">
        <f t="shared" si="90"/>
        <v>RATREDBRIDGE HTT</v>
      </c>
      <c r="BS463" s="11" t="s">
        <v>1549</v>
      </c>
      <c r="BT463" s="11" t="s">
        <v>1550</v>
      </c>
      <c r="BU463" s="11" t="s">
        <v>1549</v>
      </c>
      <c r="BV463" s="11" t="s">
        <v>1550</v>
      </c>
      <c r="BW463" s="11" t="s">
        <v>1444</v>
      </c>
      <c r="BX463" s="11"/>
      <c r="BZ463" t="s">
        <v>398</v>
      </c>
      <c r="CA463" s="13" t="s">
        <v>190</v>
      </c>
    </row>
    <row r="464" spans="4:79" ht="15">
      <c r="D464" s="1">
        <f t="shared" si="84"/>
        <v>0</v>
      </c>
      <c r="I464" s="5">
        <f t="shared" si="94"/>
        <v>0</v>
      </c>
      <c r="J464" s="5">
        <f t="shared" si="94"/>
        <v>0</v>
      </c>
      <c r="K464" s="5">
        <f t="shared" si="94"/>
        <v>0</v>
      </c>
      <c r="L464" s="5">
        <f t="shared" si="94"/>
        <v>0</v>
      </c>
      <c r="M464" s="5">
        <f t="shared" si="94"/>
        <v>0</v>
      </c>
      <c r="N464" s="5">
        <f t="shared" si="94"/>
        <v>0</v>
      </c>
      <c r="O464" s="5">
        <f t="shared" si="94"/>
        <v>0</v>
      </c>
      <c r="P464" s="5">
        <f t="shared" si="94"/>
        <v>0</v>
      </c>
      <c r="Q464" s="5">
        <f t="shared" si="94"/>
        <v>0</v>
      </c>
      <c r="R464" s="5">
        <f t="shared" si="94"/>
        <v>0</v>
      </c>
      <c r="S464" s="5">
        <f t="shared" si="94"/>
        <v>0</v>
      </c>
      <c r="T464" s="5">
        <f t="shared" si="94"/>
        <v>0</v>
      </c>
      <c r="U464" s="5">
        <f t="shared" si="94"/>
        <v>0</v>
      </c>
      <c r="V464" s="5">
        <f t="shared" si="94"/>
        <v>0</v>
      </c>
      <c r="W464" s="5">
        <f t="shared" si="94"/>
        <v>0</v>
      </c>
      <c r="X464" s="5">
        <f t="shared" si="94"/>
        <v>0</v>
      </c>
      <c r="Y464" s="5">
        <f t="shared" si="93"/>
        <v>0</v>
      </c>
      <c r="Z464" s="5">
        <f t="shared" si="93"/>
        <v>0</v>
      </c>
      <c r="AA464" s="5">
        <f t="shared" si="93"/>
        <v>0</v>
      </c>
      <c r="AB464" s="5">
        <f t="shared" si="93"/>
        <v>0</v>
      </c>
      <c r="AC464" s="5">
        <f t="shared" si="93"/>
        <v>0</v>
      </c>
      <c r="AK464" s="5">
        <f t="shared" si="94"/>
        <v>0</v>
      </c>
      <c r="AL464" s="5">
        <f t="shared" si="94"/>
        <v>0</v>
      </c>
      <c r="AM464" s="5">
        <f t="shared" si="94"/>
        <v>0</v>
      </c>
      <c r="AN464" s="5">
        <f t="shared" si="94"/>
        <v>0</v>
      </c>
      <c r="AO464" s="5">
        <f t="shared" si="94"/>
        <v>0</v>
      </c>
      <c r="AP464" s="5">
        <f t="shared" si="94"/>
        <v>0</v>
      </c>
      <c r="AQ464" s="5">
        <f t="shared" si="94"/>
        <v>0</v>
      </c>
      <c r="AR464" s="5">
        <f t="shared" si="94"/>
        <v>0</v>
      </c>
      <c r="AS464" s="5">
        <f t="shared" si="91"/>
        <v>0</v>
      </c>
      <c r="AT464" s="5">
        <f t="shared" si="91"/>
        <v>0</v>
      </c>
      <c r="BR464" t="str">
        <f t="shared" si="90"/>
        <v>RATROMFORD CRT</v>
      </c>
      <c r="BS464" s="11" t="s">
        <v>1551</v>
      </c>
      <c r="BT464" s="11" t="s">
        <v>1552</v>
      </c>
      <c r="BU464" s="11" t="s">
        <v>1551</v>
      </c>
      <c r="BV464" s="11" t="s">
        <v>1552</v>
      </c>
      <c r="BW464" s="11" t="s">
        <v>1444</v>
      </c>
      <c r="BX464" s="11"/>
      <c r="BZ464" t="s">
        <v>398</v>
      </c>
      <c r="CA464" s="13" t="s">
        <v>1553</v>
      </c>
    </row>
    <row r="465" spans="4:79" ht="15">
      <c r="D465" s="1">
        <f t="shared" si="84"/>
        <v>0</v>
      </c>
      <c r="I465" s="5">
        <f t="shared" si="94"/>
        <v>0</v>
      </c>
      <c r="J465" s="5">
        <f t="shared" si="94"/>
        <v>0</v>
      </c>
      <c r="K465" s="5">
        <f t="shared" si="94"/>
        <v>0</v>
      </c>
      <c r="L465" s="5">
        <f t="shared" si="94"/>
        <v>0</v>
      </c>
      <c r="M465" s="5">
        <f t="shared" si="94"/>
        <v>0</v>
      </c>
      <c r="N465" s="5">
        <f t="shared" si="94"/>
        <v>0</v>
      </c>
      <c r="O465" s="5">
        <f t="shared" si="94"/>
        <v>0</v>
      </c>
      <c r="P465" s="5">
        <f t="shared" si="94"/>
        <v>0</v>
      </c>
      <c r="Q465" s="5">
        <f t="shared" si="94"/>
        <v>0</v>
      </c>
      <c r="R465" s="5">
        <f t="shared" si="94"/>
        <v>0</v>
      </c>
      <c r="S465" s="5">
        <f t="shared" si="94"/>
        <v>0</v>
      </c>
      <c r="T465" s="5">
        <f t="shared" si="94"/>
        <v>0</v>
      </c>
      <c r="U465" s="5">
        <f t="shared" si="94"/>
        <v>0</v>
      </c>
      <c r="V465" s="5">
        <f t="shared" si="94"/>
        <v>0</v>
      </c>
      <c r="W465" s="5">
        <f t="shared" si="94"/>
        <v>0</v>
      </c>
      <c r="X465" s="5">
        <f t="shared" si="94"/>
        <v>0</v>
      </c>
      <c r="Y465" s="5">
        <f t="shared" si="93"/>
        <v>0</v>
      </c>
      <c r="Z465" s="5">
        <f t="shared" si="93"/>
        <v>0</v>
      </c>
      <c r="AA465" s="5">
        <f t="shared" si="93"/>
        <v>0</v>
      </c>
      <c r="AB465" s="5">
        <f t="shared" si="93"/>
        <v>0</v>
      </c>
      <c r="AC465" s="5">
        <f t="shared" si="93"/>
        <v>0</v>
      </c>
      <c r="AK465" s="5">
        <f t="shared" si="94"/>
        <v>0</v>
      </c>
      <c r="AL465" s="5">
        <f t="shared" si="94"/>
        <v>0</v>
      </c>
      <c r="AM465" s="5">
        <f t="shared" si="94"/>
        <v>0</v>
      </c>
      <c r="AN465" s="5">
        <f t="shared" si="94"/>
        <v>0</v>
      </c>
      <c r="AO465" s="5">
        <f t="shared" si="94"/>
        <v>0</v>
      </c>
      <c r="AP465" s="5">
        <f t="shared" si="94"/>
        <v>0</v>
      </c>
      <c r="AQ465" s="5">
        <f t="shared" si="94"/>
        <v>0</v>
      </c>
      <c r="AR465" s="5">
        <f t="shared" si="94"/>
        <v>0</v>
      </c>
      <c r="AS465" s="5">
        <f t="shared" si="91"/>
        <v>0</v>
      </c>
      <c r="AT465" s="5">
        <f t="shared" si="91"/>
        <v>0</v>
      </c>
      <c r="BR465" t="str">
        <f t="shared" si="90"/>
        <v>RATST GEORGES</v>
      </c>
      <c r="BS465" s="11" t="s">
        <v>1554</v>
      </c>
      <c r="BT465" s="11" t="s">
        <v>1555</v>
      </c>
      <c r="BU465" s="11" t="s">
        <v>1554</v>
      </c>
      <c r="BV465" s="11" t="s">
        <v>1555</v>
      </c>
      <c r="BW465" s="11" t="s">
        <v>1444</v>
      </c>
      <c r="BX465" s="11"/>
      <c r="BZ465" t="s">
        <v>398</v>
      </c>
      <c r="CA465" s="13" t="s">
        <v>196</v>
      </c>
    </row>
    <row r="466" spans="4:79" ht="15">
      <c r="D466" s="1">
        <f t="shared" si="84"/>
        <v>0</v>
      </c>
      <c r="I466" s="5">
        <f t="shared" si="94"/>
        <v>0</v>
      </c>
      <c r="J466" s="5">
        <f t="shared" si="94"/>
        <v>0</v>
      </c>
      <c r="K466" s="5">
        <f t="shared" si="94"/>
        <v>0</v>
      </c>
      <c r="L466" s="5">
        <f t="shared" si="94"/>
        <v>0</v>
      </c>
      <c r="M466" s="5">
        <f t="shared" si="94"/>
        <v>0</v>
      </c>
      <c r="N466" s="5">
        <f t="shared" si="94"/>
        <v>0</v>
      </c>
      <c r="O466" s="5">
        <f t="shared" si="94"/>
        <v>0</v>
      </c>
      <c r="P466" s="5">
        <f t="shared" si="94"/>
        <v>0</v>
      </c>
      <c r="Q466" s="5">
        <f t="shared" si="94"/>
        <v>0</v>
      </c>
      <c r="R466" s="5">
        <f t="shared" si="94"/>
        <v>0</v>
      </c>
      <c r="S466" s="5">
        <f t="shared" si="94"/>
        <v>0</v>
      </c>
      <c r="T466" s="5">
        <f t="shared" si="94"/>
        <v>0</v>
      </c>
      <c r="U466" s="5">
        <f t="shared" si="94"/>
        <v>0</v>
      </c>
      <c r="V466" s="5">
        <f t="shared" si="94"/>
        <v>0</v>
      </c>
      <c r="W466" s="5">
        <f t="shared" si="94"/>
        <v>0</v>
      </c>
      <c r="X466" s="5">
        <f t="shared" si="94"/>
        <v>0</v>
      </c>
      <c r="Y466" s="5">
        <f t="shared" si="93"/>
        <v>0</v>
      </c>
      <c r="Z466" s="5">
        <f t="shared" si="93"/>
        <v>0</v>
      </c>
      <c r="AA466" s="5">
        <f t="shared" si="93"/>
        <v>0</v>
      </c>
      <c r="AB466" s="5">
        <f t="shared" si="93"/>
        <v>0</v>
      </c>
      <c r="AC466" s="5">
        <f t="shared" si="93"/>
        <v>0</v>
      </c>
      <c r="AK466" s="5">
        <f t="shared" si="94"/>
        <v>0</v>
      </c>
      <c r="AL466" s="5">
        <f t="shared" si="94"/>
        <v>0</v>
      </c>
      <c r="AM466" s="5">
        <f t="shared" si="94"/>
        <v>0</v>
      </c>
      <c r="AN466" s="5">
        <f t="shared" si="94"/>
        <v>0</v>
      </c>
      <c r="AO466" s="5">
        <f t="shared" si="94"/>
        <v>0</v>
      </c>
      <c r="AP466" s="5">
        <f t="shared" si="94"/>
        <v>0</v>
      </c>
      <c r="AQ466" s="5">
        <f t="shared" si="94"/>
        <v>0</v>
      </c>
      <c r="AR466" s="5">
        <f t="shared" si="94"/>
        <v>0</v>
      </c>
      <c r="AS466" s="5">
        <f t="shared" si="91"/>
        <v>0</v>
      </c>
      <c r="AT466" s="5">
        <f t="shared" si="91"/>
        <v>0</v>
      </c>
      <c r="BR466" t="str">
        <f t="shared" si="90"/>
        <v>RATST GEORGES DAY HOSPITAL</v>
      </c>
      <c r="BS466" s="11" t="s">
        <v>1556</v>
      </c>
      <c r="BT466" s="11" t="s">
        <v>1557</v>
      </c>
      <c r="BU466" s="11" t="s">
        <v>1556</v>
      </c>
      <c r="BV466" s="11" t="s">
        <v>1557</v>
      </c>
      <c r="BW466" s="11" t="s">
        <v>1444</v>
      </c>
      <c r="BX466" s="11"/>
      <c r="BZ466" t="s">
        <v>398</v>
      </c>
      <c r="CA466" s="13" t="s">
        <v>351</v>
      </c>
    </row>
    <row r="467" spans="4:79" ht="15">
      <c r="D467" s="1">
        <f t="shared" si="84"/>
        <v>0</v>
      </c>
      <c r="I467" s="5">
        <f t="shared" si="94"/>
        <v>0</v>
      </c>
      <c r="J467" s="5">
        <f t="shared" si="94"/>
        <v>0</v>
      </c>
      <c r="K467" s="5">
        <f t="shared" si="94"/>
        <v>0</v>
      </c>
      <c r="L467" s="5">
        <f t="shared" si="94"/>
        <v>0</v>
      </c>
      <c r="M467" s="5">
        <f t="shared" si="94"/>
        <v>0</v>
      </c>
      <c r="N467" s="5">
        <f t="shared" si="94"/>
        <v>0</v>
      </c>
      <c r="O467" s="5">
        <f t="shared" si="94"/>
        <v>0</v>
      </c>
      <c r="P467" s="5">
        <f t="shared" si="94"/>
        <v>0</v>
      </c>
      <c r="Q467" s="5">
        <f t="shared" si="94"/>
        <v>0</v>
      </c>
      <c r="R467" s="5">
        <f t="shared" si="94"/>
        <v>0</v>
      </c>
      <c r="S467" s="5">
        <f t="shared" si="94"/>
        <v>0</v>
      </c>
      <c r="T467" s="5">
        <f t="shared" si="94"/>
        <v>0</v>
      </c>
      <c r="U467" s="5">
        <f t="shared" si="94"/>
        <v>0</v>
      </c>
      <c r="V467" s="5">
        <f t="shared" si="94"/>
        <v>0</v>
      </c>
      <c r="W467" s="5">
        <f t="shared" si="94"/>
        <v>0</v>
      </c>
      <c r="X467" s="5">
        <f t="shared" si="94"/>
        <v>0</v>
      </c>
      <c r="Y467" s="5">
        <f t="shared" si="93"/>
        <v>0</v>
      </c>
      <c r="Z467" s="5">
        <f t="shared" si="93"/>
        <v>0</v>
      </c>
      <c r="AA467" s="5">
        <f t="shared" si="93"/>
        <v>0</v>
      </c>
      <c r="AB467" s="5">
        <f t="shared" si="93"/>
        <v>0</v>
      </c>
      <c r="AC467" s="5">
        <f t="shared" si="93"/>
        <v>0</v>
      </c>
      <c r="AK467" s="5">
        <f t="shared" si="94"/>
        <v>0</v>
      </c>
      <c r="AL467" s="5">
        <f t="shared" si="94"/>
        <v>0</v>
      </c>
      <c r="AM467" s="5">
        <f t="shared" si="94"/>
        <v>0</v>
      </c>
      <c r="AN467" s="5">
        <f t="shared" si="94"/>
        <v>0</v>
      </c>
      <c r="AO467" s="5">
        <f t="shared" si="94"/>
        <v>0</v>
      </c>
      <c r="AP467" s="5">
        <f t="shared" si="94"/>
        <v>0</v>
      </c>
      <c r="AQ467" s="5">
        <f t="shared" si="94"/>
        <v>0</v>
      </c>
      <c r="AR467" s="5">
        <f t="shared" si="94"/>
        <v>0</v>
      </c>
      <c r="AS467" s="5">
        <f t="shared" si="91"/>
        <v>0</v>
      </c>
      <c r="AT467" s="5">
        <f t="shared" si="91"/>
        <v>0</v>
      </c>
      <c r="BR467" t="str">
        <f t="shared" si="90"/>
        <v>RATSTONELEA</v>
      </c>
      <c r="BS467" s="11" t="s">
        <v>1558</v>
      </c>
      <c r="BT467" s="11" t="s">
        <v>1559</v>
      </c>
      <c r="BU467" s="11" t="s">
        <v>1558</v>
      </c>
      <c r="BV467" s="11" t="s">
        <v>1559</v>
      </c>
      <c r="BW467" s="11" t="s">
        <v>1444</v>
      </c>
      <c r="BX467" s="11"/>
      <c r="BZ467" t="s">
        <v>398</v>
      </c>
      <c r="CA467" s="13" t="s">
        <v>355</v>
      </c>
    </row>
    <row r="468" spans="4:79" ht="15">
      <c r="D468" s="1">
        <f t="shared" si="84"/>
        <v>0</v>
      </c>
      <c r="I468" s="5">
        <f t="shared" si="94"/>
        <v>0</v>
      </c>
      <c r="J468" s="5">
        <f t="shared" si="94"/>
        <v>0</v>
      </c>
      <c r="K468" s="5">
        <f t="shared" si="94"/>
        <v>0</v>
      </c>
      <c r="L468" s="5">
        <f t="shared" si="94"/>
        <v>0</v>
      </c>
      <c r="M468" s="5">
        <f t="shared" si="94"/>
        <v>0</v>
      </c>
      <c r="N468" s="5">
        <f t="shared" si="94"/>
        <v>0</v>
      </c>
      <c r="O468" s="5">
        <f t="shared" si="94"/>
        <v>0</v>
      </c>
      <c r="P468" s="5">
        <f t="shared" si="94"/>
        <v>0</v>
      </c>
      <c r="Q468" s="5">
        <f t="shared" si="94"/>
        <v>0</v>
      </c>
      <c r="R468" s="5">
        <f t="shared" si="94"/>
        <v>0</v>
      </c>
      <c r="S468" s="5">
        <f t="shared" si="94"/>
        <v>0</v>
      </c>
      <c r="T468" s="5">
        <f t="shared" si="94"/>
        <v>0</v>
      </c>
      <c r="U468" s="5">
        <f t="shared" si="94"/>
        <v>0</v>
      </c>
      <c r="V468" s="5">
        <f t="shared" si="94"/>
        <v>0</v>
      </c>
      <c r="W468" s="5">
        <f t="shared" si="94"/>
        <v>0</v>
      </c>
      <c r="X468" s="5">
        <f t="shared" si="94"/>
        <v>0</v>
      </c>
      <c r="Y468" s="5">
        <f t="shared" si="93"/>
        <v>0</v>
      </c>
      <c r="Z468" s="5">
        <f t="shared" si="93"/>
        <v>0</v>
      </c>
      <c r="AA468" s="5">
        <f t="shared" si="93"/>
        <v>0</v>
      </c>
      <c r="AB468" s="5">
        <f t="shared" si="93"/>
        <v>0</v>
      </c>
      <c r="AC468" s="5">
        <f t="shared" si="93"/>
        <v>0</v>
      </c>
      <c r="AK468" s="5">
        <f t="shared" si="94"/>
        <v>0</v>
      </c>
      <c r="AL468" s="5">
        <f t="shared" si="94"/>
        <v>0</v>
      </c>
      <c r="AM468" s="5">
        <f t="shared" si="94"/>
        <v>0</v>
      </c>
      <c r="AN468" s="5">
        <f t="shared" si="94"/>
        <v>0</v>
      </c>
      <c r="AO468" s="5">
        <f t="shared" si="94"/>
        <v>0</v>
      </c>
      <c r="AP468" s="5">
        <f t="shared" si="94"/>
        <v>0</v>
      </c>
      <c r="AQ468" s="5">
        <f t="shared" si="94"/>
        <v>0</v>
      </c>
      <c r="AR468" s="5">
        <f t="shared" si="94"/>
        <v>0</v>
      </c>
      <c r="AS468" s="5">
        <f t="shared" ref="AS468:AT483" si="95">IF(AS62&lt;0, 1, 0)</f>
        <v>0</v>
      </c>
      <c r="AT468" s="5">
        <f t="shared" si="95"/>
        <v>0</v>
      </c>
      <c r="BR468" t="str">
        <f t="shared" si="90"/>
        <v>RATTHAMES VIEW (CHS)</v>
      </c>
      <c r="BS468" s="11" t="s">
        <v>1560</v>
      </c>
      <c r="BT468" s="11" t="s">
        <v>1561</v>
      </c>
      <c r="BU468" s="11" t="s">
        <v>1560</v>
      </c>
      <c r="BV468" s="11" t="s">
        <v>1561</v>
      </c>
      <c r="BW468" s="11" t="s">
        <v>1444</v>
      </c>
      <c r="BX468" s="11"/>
      <c r="BZ468" t="s">
        <v>398</v>
      </c>
      <c r="CA468" s="13" t="s">
        <v>1562</v>
      </c>
    </row>
    <row r="469" spans="4:79" ht="15">
      <c r="D469" s="1">
        <f t="shared" si="84"/>
        <v>0</v>
      </c>
      <c r="I469" s="5">
        <f t="shared" si="94"/>
        <v>0</v>
      </c>
      <c r="J469" s="5">
        <f t="shared" si="94"/>
        <v>0</v>
      </c>
      <c r="K469" s="5">
        <f t="shared" si="94"/>
        <v>0</v>
      </c>
      <c r="L469" s="5">
        <f t="shared" si="94"/>
        <v>0</v>
      </c>
      <c r="M469" s="5">
        <f t="shared" si="94"/>
        <v>0</v>
      </c>
      <c r="N469" s="5">
        <f t="shared" si="94"/>
        <v>0</v>
      </c>
      <c r="O469" s="5">
        <f t="shared" si="94"/>
        <v>0</v>
      </c>
      <c r="P469" s="5">
        <f t="shared" si="94"/>
        <v>0</v>
      </c>
      <c r="Q469" s="5">
        <f t="shared" si="94"/>
        <v>0</v>
      </c>
      <c r="R469" s="5">
        <f t="shared" si="94"/>
        <v>0</v>
      </c>
      <c r="S469" s="5">
        <f t="shared" si="94"/>
        <v>0</v>
      </c>
      <c r="T469" s="5">
        <f t="shared" si="94"/>
        <v>0</v>
      </c>
      <c r="U469" s="5">
        <f t="shared" si="94"/>
        <v>0</v>
      </c>
      <c r="V469" s="5">
        <f t="shared" si="94"/>
        <v>0</v>
      </c>
      <c r="W469" s="5">
        <f t="shared" si="94"/>
        <v>0</v>
      </c>
      <c r="X469" s="5">
        <f t="shared" si="94"/>
        <v>0</v>
      </c>
      <c r="Y469" s="5">
        <f t="shared" si="93"/>
        <v>0</v>
      </c>
      <c r="Z469" s="5">
        <f t="shared" si="93"/>
        <v>0</v>
      </c>
      <c r="AA469" s="5">
        <f t="shared" si="93"/>
        <v>0</v>
      </c>
      <c r="AB469" s="5">
        <f t="shared" si="93"/>
        <v>0</v>
      </c>
      <c r="AC469" s="5">
        <f t="shared" si="93"/>
        <v>0</v>
      </c>
      <c r="AK469" s="5">
        <f t="shared" si="94"/>
        <v>0</v>
      </c>
      <c r="AL469" s="5">
        <f t="shared" si="94"/>
        <v>0</v>
      </c>
      <c r="AM469" s="5">
        <f t="shared" si="94"/>
        <v>0</v>
      </c>
      <c r="AN469" s="5">
        <f t="shared" si="94"/>
        <v>0</v>
      </c>
      <c r="AO469" s="5">
        <f t="shared" si="94"/>
        <v>0</v>
      </c>
      <c r="AP469" s="5">
        <f t="shared" si="94"/>
        <v>0</v>
      </c>
      <c r="AQ469" s="5">
        <f t="shared" si="94"/>
        <v>0</v>
      </c>
      <c r="AR469" s="5">
        <f t="shared" si="94"/>
        <v>0</v>
      </c>
      <c r="AS469" s="5">
        <f t="shared" si="95"/>
        <v>0</v>
      </c>
      <c r="AT469" s="5">
        <f t="shared" si="95"/>
        <v>0</v>
      </c>
      <c r="BR469" t="str">
        <f t="shared" si="90"/>
        <v>RATTHE AINSLIE REHAB UNIT</v>
      </c>
      <c r="BS469" s="11" t="s">
        <v>1563</v>
      </c>
      <c r="BT469" s="11" t="s">
        <v>1564</v>
      </c>
      <c r="BU469" s="11" t="s">
        <v>1563</v>
      </c>
      <c r="BV469" s="11" t="s">
        <v>1564</v>
      </c>
      <c r="BW469" s="11" t="s">
        <v>1444</v>
      </c>
      <c r="BX469" s="11"/>
      <c r="BZ469" t="s">
        <v>398</v>
      </c>
      <c r="CA469" s="13" t="s">
        <v>1565</v>
      </c>
    </row>
    <row r="470" spans="4:79" ht="15">
      <c r="D470" s="1">
        <f t="shared" si="84"/>
        <v>0</v>
      </c>
      <c r="I470" s="5">
        <f t="shared" si="94"/>
        <v>0</v>
      </c>
      <c r="J470" s="5">
        <f t="shared" si="94"/>
        <v>0</v>
      </c>
      <c r="K470" s="5">
        <f t="shared" si="94"/>
        <v>0</v>
      </c>
      <c r="L470" s="5">
        <f t="shared" si="94"/>
        <v>0</v>
      </c>
      <c r="M470" s="5">
        <f t="shared" si="94"/>
        <v>0</v>
      </c>
      <c r="N470" s="5">
        <f t="shared" si="94"/>
        <v>0</v>
      </c>
      <c r="O470" s="5">
        <f t="shared" si="94"/>
        <v>0</v>
      </c>
      <c r="P470" s="5">
        <f t="shared" si="94"/>
        <v>0</v>
      </c>
      <c r="Q470" s="5">
        <f t="shared" si="94"/>
        <v>0</v>
      </c>
      <c r="R470" s="5">
        <f t="shared" si="94"/>
        <v>0</v>
      </c>
      <c r="S470" s="5">
        <f t="shared" si="94"/>
        <v>0</v>
      </c>
      <c r="T470" s="5">
        <f t="shared" si="94"/>
        <v>0</v>
      </c>
      <c r="U470" s="5">
        <f t="shared" si="94"/>
        <v>0</v>
      </c>
      <c r="V470" s="5">
        <f t="shared" si="94"/>
        <v>0</v>
      </c>
      <c r="W470" s="5">
        <f t="shared" si="94"/>
        <v>0</v>
      </c>
      <c r="X470" s="5">
        <f t="shared" si="94"/>
        <v>0</v>
      </c>
      <c r="Y470" s="5">
        <f t="shared" si="93"/>
        <v>0</v>
      </c>
      <c r="Z470" s="5">
        <f t="shared" si="93"/>
        <v>0</v>
      </c>
      <c r="AA470" s="5">
        <f t="shared" si="93"/>
        <v>0</v>
      </c>
      <c r="AB470" s="5">
        <f t="shared" si="93"/>
        <v>0</v>
      </c>
      <c r="AC470" s="5">
        <f t="shared" si="93"/>
        <v>0</v>
      </c>
      <c r="AK470" s="5">
        <f t="shared" si="94"/>
        <v>0</v>
      </c>
      <c r="AL470" s="5">
        <f t="shared" si="94"/>
        <v>0</v>
      </c>
      <c r="AM470" s="5">
        <f t="shared" si="94"/>
        <v>0</v>
      </c>
      <c r="AN470" s="5">
        <f t="shared" si="94"/>
        <v>0</v>
      </c>
      <c r="AO470" s="5">
        <f t="shared" si="94"/>
        <v>0</v>
      </c>
      <c r="AP470" s="5">
        <f t="shared" si="94"/>
        <v>0</v>
      </c>
      <c r="AQ470" s="5">
        <f t="shared" si="94"/>
        <v>0</v>
      </c>
      <c r="AR470" s="5">
        <f t="shared" si="94"/>
        <v>0</v>
      </c>
      <c r="AS470" s="5">
        <f t="shared" si="95"/>
        <v>0</v>
      </c>
      <c r="AT470" s="5">
        <f t="shared" si="95"/>
        <v>0</v>
      </c>
      <c r="BR470" t="str">
        <f t="shared" si="90"/>
        <v>RATTHORNEBURY UNIT</v>
      </c>
      <c r="BS470" s="11" t="s">
        <v>1566</v>
      </c>
      <c r="BT470" s="11" t="s">
        <v>1567</v>
      </c>
      <c r="BU470" s="11" t="s">
        <v>1566</v>
      </c>
      <c r="BV470" s="11" t="s">
        <v>1567</v>
      </c>
      <c r="BW470" s="11" t="s">
        <v>1444</v>
      </c>
      <c r="BX470" s="11"/>
      <c r="BZ470" t="s">
        <v>398</v>
      </c>
      <c r="CA470" s="13" t="s">
        <v>290</v>
      </c>
    </row>
    <row r="471" spans="4:79" ht="15">
      <c r="D471" s="1">
        <f t="shared" si="84"/>
        <v>0</v>
      </c>
      <c r="I471" s="5">
        <f t="shared" si="94"/>
        <v>0</v>
      </c>
      <c r="J471" s="5">
        <f t="shared" si="94"/>
        <v>0</v>
      </c>
      <c r="K471" s="5">
        <f t="shared" si="94"/>
        <v>0</v>
      </c>
      <c r="L471" s="5">
        <f t="shared" si="94"/>
        <v>0</v>
      </c>
      <c r="M471" s="5">
        <f t="shared" si="94"/>
        <v>0</v>
      </c>
      <c r="N471" s="5">
        <f t="shared" si="94"/>
        <v>0</v>
      </c>
      <c r="O471" s="5">
        <f t="shared" si="94"/>
        <v>0</v>
      </c>
      <c r="P471" s="5">
        <f t="shared" si="94"/>
        <v>0</v>
      </c>
      <c r="Q471" s="5">
        <f t="shared" si="94"/>
        <v>0</v>
      </c>
      <c r="R471" s="5">
        <f t="shared" si="94"/>
        <v>0</v>
      </c>
      <c r="S471" s="5">
        <f t="shared" si="94"/>
        <v>0</v>
      </c>
      <c r="T471" s="5">
        <f t="shared" si="94"/>
        <v>0</v>
      </c>
      <c r="U471" s="5">
        <f t="shared" si="94"/>
        <v>0</v>
      </c>
      <c r="V471" s="5">
        <f t="shared" si="94"/>
        <v>0</v>
      </c>
      <c r="W471" s="5">
        <f t="shared" si="94"/>
        <v>0</v>
      </c>
      <c r="X471" s="5">
        <f t="shared" si="94"/>
        <v>0</v>
      </c>
      <c r="Y471" s="5">
        <f t="shared" si="93"/>
        <v>0</v>
      </c>
      <c r="Z471" s="5">
        <f t="shared" si="93"/>
        <v>0</v>
      </c>
      <c r="AA471" s="5">
        <f t="shared" si="93"/>
        <v>0</v>
      </c>
      <c r="AB471" s="5">
        <f t="shared" si="93"/>
        <v>0</v>
      </c>
      <c r="AC471" s="5">
        <f t="shared" si="93"/>
        <v>0</v>
      </c>
      <c r="AK471" s="5">
        <f t="shared" si="94"/>
        <v>0</v>
      </c>
      <c r="AL471" s="5">
        <f t="shared" si="94"/>
        <v>0</v>
      </c>
      <c r="AM471" s="5">
        <f t="shared" si="94"/>
        <v>0</v>
      </c>
      <c r="AN471" s="5">
        <f t="shared" si="94"/>
        <v>0</v>
      </c>
      <c r="AO471" s="5">
        <f t="shared" si="94"/>
        <v>0</v>
      </c>
      <c r="AP471" s="5">
        <f t="shared" si="94"/>
        <v>0</v>
      </c>
      <c r="AQ471" s="5">
        <f t="shared" si="94"/>
        <v>0</v>
      </c>
      <c r="AR471" s="5">
        <f t="shared" si="94"/>
        <v>0</v>
      </c>
      <c r="AS471" s="5">
        <f t="shared" si="95"/>
        <v>0</v>
      </c>
      <c r="AT471" s="5">
        <f t="shared" si="95"/>
        <v>0</v>
      </c>
      <c r="BR471" t="str">
        <f t="shared" si="90"/>
        <v>RATTHORPE COOMBE</v>
      </c>
      <c r="BS471" s="11" t="s">
        <v>1568</v>
      </c>
      <c r="BT471" s="11" t="s">
        <v>1569</v>
      </c>
      <c r="BU471" s="11" t="s">
        <v>1568</v>
      </c>
      <c r="BV471" s="11" t="s">
        <v>1569</v>
      </c>
      <c r="BW471" s="11" t="s">
        <v>1444</v>
      </c>
      <c r="BX471" s="11"/>
      <c r="BZ471" t="s">
        <v>398</v>
      </c>
      <c r="CA471" s="13" t="s">
        <v>1570</v>
      </c>
    </row>
    <row r="472" spans="4:79" ht="15">
      <c r="D472" s="1">
        <f t="shared" si="84"/>
        <v>0</v>
      </c>
      <c r="I472" s="5">
        <f t="shared" si="94"/>
        <v>0</v>
      </c>
      <c r="J472" s="5">
        <f t="shared" si="94"/>
        <v>0</v>
      </c>
      <c r="K472" s="5">
        <f t="shared" si="94"/>
        <v>0</v>
      </c>
      <c r="L472" s="5">
        <f t="shared" si="94"/>
        <v>0</v>
      </c>
      <c r="M472" s="5">
        <f t="shared" si="94"/>
        <v>0</v>
      </c>
      <c r="N472" s="5">
        <f t="shared" si="94"/>
        <v>0</v>
      </c>
      <c r="O472" s="5">
        <f t="shared" si="94"/>
        <v>0</v>
      </c>
      <c r="P472" s="5">
        <f t="shared" si="94"/>
        <v>0</v>
      </c>
      <c r="Q472" s="5">
        <f t="shared" si="94"/>
        <v>0</v>
      </c>
      <c r="R472" s="5">
        <f t="shared" si="94"/>
        <v>0</v>
      </c>
      <c r="S472" s="5">
        <f t="shared" si="94"/>
        <v>0</v>
      </c>
      <c r="T472" s="5">
        <f t="shared" si="94"/>
        <v>0</v>
      </c>
      <c r="U472" s="5">
        <f t="shared" si="94"/>
        <v>0</v>
      </c>
      <c r="V472" s="5">
        <f t="shared" si="94"/>
        <v>0</v>
      </c>
      <c r="W472" s="5">
        <f t="shared" si="94"/>
        <v>0</v>
      </c>
      <c r="X472" s="5">
        <f t="shared" si="94"/>
        <v>0</v>
      </c>
      <c r="Y472" s="5">
        <f t="shared" si="93"/>
        <v>0</v>
      </c>
      <c r="Z472" s="5">
        <f t="shared" si="93"/>
        <v>0</v>
      </c>
      <c r="AA472" s="5">
        <f t="shared" si="93"/>
        <v>0</v>
      </c>
      <c r="AB472" s="5">
        <f t="shared" si="93"/>
        <v>0</v>
      </c>
      <c r="AC472" s="5">
        <f t="shared" si="93"/>
        <v>0</v>
      </c>
      <c r="AK472" s="5">
        <f t="shared" si="94"/>
        <v>0</v>
      </c>
      <c r="AL472" s="5">
        <f t="shared" si="94"/>
        <v>0</v>
      </c>
      <c r="AM472" s="5">
        <f t="shared" si="94"/>
        <v>0</v>
      </c>
      <c r="AN472" s="5">
        <f t="shared" si="94"/>
        <v>0</v>
      </c>
      <c r="AO472" s="5">
        <f t="shared" si="94"/>
        <v>0</v>
      </c>
      <c r="AP472" s="5">
        <f t="shared" si="94"/>
        <v>0</v>
      </c>
      <c r="AQ472" s="5">
        <f t="shared" si="94"/>
        <v>0</v>
      </c>
      <c r="AR472" s="5">
        <f t="shared" si="94"/>
        <v>0</v>
      </c>
      <c r="AS472" s="5">
        <f t="shared" si="95"/>
        <v>0</v>
      </c>
      <c r="AT472" s="5">
        <f t="shared" si="95"/>
        <v>0</v>
      </c>
      <c r="BR472" t="str">
        <f t="shared" si="90"/>
        <v>RATTHURROCK COMMUNITY HOSPITAL</v>
      </c>
      <c r="BS472" s="11" t="s">
        <v>1571</v>
      </c>
      <c r="BT472" s="11" t="s">
        <v>1254</v>
      </c>
      <c r="BU472" s="11" t="s">
        <v>1571</v>
      </c>
      <c r="BV472" s="11" t="s">
        <v>1254</v>
      </c>
      <c r="BW472" s="11" t="s">
        <v>1444</v>
      </c>
      <c r="BX472" s="11"/>
      <c r="BZ472" t="s">
        <v>1572</v>
      </c>
      <c r="CA472" s="13" t="s">
        <v>1573</v>
      </c>
    </row>
    <row r="473" spans="4:79" ht="15">
      <c r="D473" s="1">
        <f t="shared" si="84"/>
        <v>0</v>
      </c>
      <c r="I473" s="5">
        <f t="shared" si="94"/>
        <v>0</v>
      </c>
      <c r="J473" s="5">
        <f t="shared" si="94"/>
        <v>0</v>
      </c>
      <c r="K473" s="5">
        <f t="shared" si="94"/>
        <v>0</v>
      </c>
      <c r="L473" s="5">
        <f t="shared" si="94"/>
        <v>0</v>
      </c>
      <c r="M473" s="5">
        <f t="shared" si="94"/>
        <v>0</v>
      </c>
      <c r="N473" s="5">
        <f t="shared" si="94"/>
        <v>0</v>
      </c>
      <c r="O473" s="5">
        <f t="shared" si="94"/>
        <v>0</v>
      </c>
      <c r="P473" s="5">
        <f t="shared" si="94"/>
        <v>0</v>
      </c>
      <c r="Q473" s="5">
        <f t="shared" si="94"/>
        <v>0</v>
      </c>
      <c r="R473" s="5">
        <f t="shared" si="94"/>
        <v>0</v>
      </c>
      <c r="S473" s="5">
        <f t="shared" si="94"/>
        <v>0</v>
      </c>
      <c r="T473" s="5">
        <f t="shared" si="94"/>
        <v>0</v>
      </c>
      <c r="U473" s="5">
        <f t="shared" si="94"/>
        <v>0</v>
      </c>
      <c r="V473" s="5">
        <f t="shared" si="94"/>
        <v>0</v>
      </c>
      <c r="W473" s="5">
        <f t="shared" si="94"/>
        <v>0</v>
      </c>
      <c r="X473" s="5">
        <f t="shared" ref="X473:AR473" si="96">IF(X67&lt;0, 1, 0)</f>
        <v>0</v>
      </c>
      <c r="Y473" s="5">
        <f t="shared" si="93"/>
        <v>0</v>
      </c>
      <c r="Z473" s="5">
        <f t="shared" si="93"/>
        <v>0</v>
      </c>
      <c r="AA473" s="5">
        <f t="shared" si="93"/>
        <v>0</v>
      </c>
      <c r="AB473" s="5">
        <f t="shared" si="93"/>
        <v>0</v>
      </c>
      <c r="AC473" s="5">
        <f t="shared" si="93"/>
        <v>0</v>
      </c>
      <c r="AK473" s="5">
        <f t="shared" si="96"/>
        <v>0</v>
      </c>
      <c r="AL473" s="5">
        <f t="shared" si="96"/>
        <v>0</v>
      </c>
      <c r="AM473" s="5">
        <f t="shared" si="96"/>
        <v>0</v>
      </c>
      <c r="AN473" s="5">
        <f t="shared" si="96"/>
        <v>0</v>
      </c>
      <c r="AO473" s="5">
        <f t="shared" si="96"/>
        <v>0</v>
      </c>
      <c r="AP473" s="5">
        <f t="shared" si="96"/>
        <v>0</v>
      </c>
      <c r="AQ473" s="5">
        <f t="shared" si="96"/>
        <v>0</v>
      </c>
      <c r="AR473" s="5">
        <f t="shared" si="96"/>
        <v>0</v>
      </c>
      <c r="AS473" s="5">
        <f t="shared" si="95"/>
        <v>0</v>
      </c>
      <c r="AT473" s="5">
        <f t="shared" si="95"/>
        <v>0</v>
      </c>
      <c r="BR473" t="str">
        <f t="shared" si="90"/>
        <v>RATTOMSWOOD REHAB. UNIT</v>
      </c>
      <c r="BS473" s="11" t="s">
        <v>1574</v>
      </c>
      <c r="BT473" s="11" t="s">
        <v>1575</v>
      </c>
      <c r="BU473" s="11" t="s">
        <v>1574</v>
      </c>
      <c r="BV473" s="11" t="s">
        <v>1575</v>
      </c>
      <c r="BW473" s="11" t="s">
        <v>1444</v>
      </c>
      <c r="BX473" s="11"/>
      <c r="BZ473" t="s">
        <v>1572</v>
      </c>
      <c r="CA473" s="13" t="s">
        <v>266</v>
      </c>
    </row>
    <row r="474" spans="4:79" ht="15">
      <c r="D474" s="1">
        <f t="shared" si="84"/>
        <v>0</v>
      </c>
      <c r="I474" s="5">
        <f t="shared" ref="I474:AR483" si="97">IF(I68&lt;0, 1, 0)</f>
        <v>0</v>
      </c>
      <c r="J474" s="5">
        <f t="shared" si="97"/>
        <v>0</v>
      </c>
      <c r="K474" s="5">
        <f t="shared" si="97"/>
        <v>0</v>
      </c>
      <c r="L474" s="5">
        <f t="shared" si="97"/>
        <v>0</v>
      </c>
      <c r="M474" s="5">
        <f t="shared" si="97"/>
        <v>0</v>
      </c>
      <c r="N474" s="5">
        <f t="shared" si="97"/>
        <v>0</v>
      </c>
      <c r="O474" s="5">
        <f t="shared" si="97"/>
        <v>0</v>
      </c>
      <c r="P474" s="5">
        <f t="shared" si="97"/>
        <v>0</v>
      </c>
      <c r="Q474" s="5">
        <f t="shared" si="97"/>
        <v>0</v>
      </c>
      <c r="R474" s="5">
        <f t="shared" si="97"/>
        <v>0</v>
      </c>
      <c r="S474" s="5">
        <f t="shared" si="97"/>
        <v>0</v>
      </c>
      <c r="T474" s="5">
        <f t="shared" si="97"/>
        <v>0</v>
      </c>
      <c r="U474" s="5">
        <f t="shared" si="97"/>
        <v>0</v>
      </c>
      <c r="V474" s="5">
        <f t="shared" si="97"/>
        <v>0</v>
      </c>
      <c r="W474" s="5">
        <f t="shared" si="97"/>
        <v>0</v>
      </c>
      <c r="X474" s="5">
        <f t="shared" si="97"/>
        <v>0</v>
      </c>
      <c r="Y474" s="5">
        <f t="shared" si="93"/>
        <v>0</v>
      </c>
      <c r="Z474" s="5">
        <f t="shared" si="93"/>
        <v>0</v>
      </c>
      <c r="AA474" s="5">
        <f t="shared" si="93"/>
        <v>0</v>
      </c>
      <c r="AB474" s="5">
        <f t="shared" si="93"/>
        <v>0</v>
      </c>
      <c r="AC474" s="5">
        <f t="shared" si="93"/>
        <v>0</v>
      </c>
      <c r="AK474" s="5">
        <f t="shared" si="97"/>
        <v>0</v>
      </c>
      <c r="AL474" s="5">
        <f t="shared" si="97"/>
        <v>0</v>
      </c>
      <c r="AM474" s="5">
        <f t="shared" si="97"/>
        <v>0</v>
      </c>
      <c r="AN474" s="5">
        <f t="shared" si="97"/>
        <v>0</v>
      </c>
      <c r="AO474" s="5">
        <f t="shared" si="97"/>
        <v>0</v>
      </c>
      <c r="AP474" s="5">
        <f t="shared" si="97"/>
        <v>0</v>
      </c>
      <c r="AQ474" s="5">
        <f t="shared" si="97"/>
        <v>0</v>
      </c>
      <c r="AR474" s="5">
        <f t="shared" si="97"/>
        <v>0</v>
      </c>
      <c r="AS474" s="5">
        <f t="shared" si="95"/>
        <v>0</v>
      </c>
      <c r="AT474" s="5">
        <f t="shared" si="95"/>
        <v>0</v>
      </c>
      <c r="BR474" t="str">
        <f t="shared" si="90"/>
        <v>RATUPMINSTER CRT1</v>
      </c>
      <c r="BS474" s="11" t="s">
        <v>1576</v>
      </c>
      <c r="BT474" s="11" t="s">
        <v>1577</v>
      </c>
      <c r="BU474" s="11" t="s">
        <v>1576</v>
      </c>
      <c r="BV474" s="11" t="s">
        <v>1577</v>
      </c>
      <c r="BW474" s="11" t="s">
        <v>1444</v>
      </c>
      <c r="BX474" s="11"/>
      <c r="BZ474" t="s">
        <v>1572</v>
      </c>
      <c r="CA474" s="13" t="s">
        <v>303</v>
      </c>
    </row>
    <row r="475" spans="4:79" ht="15">
      <c r="D475" s="1">
        <f t="shared" si="84"/>
        <v>0</v>
      </c>
      <c r="I475" s="5">
        <f t="shared" si="97"/>
        <v>0</v>
      </c>
      <c r="J475" s="5">
        <f t="shared" si="97"/>
        <v>0</v>
      </c>
      <c r="K475" s="5">
        <f t="shared" si="97"/>
        <v>0</v>
      </c>
      <c r="L475" s="5">
        <f t="shared" si="97"/>
        <v>0</v>
      </c>
      <c r="M475" s="5">
        <f t="shared" si="97"/>
        <v>0</v>
      </c>
      <c r="N475" s="5">
        <f t="shared" si="97"/>
        <v>0</v>
      </c>
      <c r="O475" s="5">
        <f t="shared" si="97"/>
        <v>0</v>
      </c>
      <c r="P475" s="5">
        <f t="shared" si="97"/>
        <v>0</v>
      </c>
      <c r="Q475" s="5">
        <f t="shared" si="97"/>
        <v>0</v>
      </c>
      <c r="R475" s="5">
        <f t="shared" si="97"/>
        <v>0</v>
      </c>
      <c r="S475" s="5">
        <f t="shared" si="97"/>
        <v>0</v>
      </c>
      <c r="T475" s="5">
        <f t="shared" si="97"/>
        <v>0</v>
      </c>
      <c r="U475" s="5">
        <f t="shared" si="97"/>
        <v>0</v>
      </c>
      <c r="V475" s="5">
        <f t="shared" si="97"/>
        <v>0</v>
      </c>
      <c r="W475" s="5">
        <f t="shared" si="97"/>
        <v>0</v>
      </c>
      <c r="X475" s="5">
        <f t="shared" si="97"/>
        <v>0</v>
      </c>
      <c r="Y475" s="5">
        <f t="shared" si="93"/>
        <v>0</v>
      </c>
      <c r="Z475" s="5">
        <f t="shared" si="93"/>
        <v>0</v>
      </c>
      <c r="AA475" s="5">
        <f t="shared" si="93"/>
        <v>0</v>
      </c>
      <c r="AB475" s="5">
        <f t="shared" si="93"/>
        <v>0</v>
      </c>
      <c r="AC475" s="5">
        <f t="shared" si="93"/>
        <v>0</v>
      </c>
      <c r="AK475" s="5">
        <f t="shared" si="97"/>
        <v>0</v>
      </c>
      <c r="AL475" s="5">
        <f t="shared" si="97"/>
        <v>0</v>
      </c>
      <c r="AM475" s="5">
        <f t="shared" si="97"/>
        <v>0</v>
      </c>
      <c r="AN475" s="5">
        <f t="shared" si="97"/>
        <v>0</v>
      </c>
      <c r="AO475" s="5">
        <f t="shared" si="97"/>
        <v>0</v>
      </c>
      <c r="AP475" s="5">
        <f t="shared" si="97"/>
        <v>0</v>
      </c>
      <c r="AQ475" s="5">
        <f t="shared" si="97"/>
        <v>0</v>
      </c>
      <c r="AR475" s="5">
        <f t="shared" si="97"/>
        <v>0</v>
      </c>
      <c r="AS475" s="5">
        <f t="shared" si="95"/>
        <v>0</v>
      </c>
      <c r="AT475" s="5">
        <f t="shared" si="95"/>
        <v>0</v>
      </c>
      <c r="BR475" t="str">
        <f t="shared" si="90"/>
        <v>RATVICARAGE FIELDS (CHS)</v>
      </c>
      <c r="BS475" s="11" t="s">
        <v>1578</v>
      </c>
      <c r="BT475" s="11" t="s">
        <v>1579</v>
      </c>
      <c r="BU475" s="11" t="s">
        <v>1578</v>
      </c>
      <c r="BV475" s="11" t="s">
        <v>1579</v>
      </c>
      <c r="BW475" s="11" t="s">
        <v>1444</v>
      </c>
      <c r="BX475" s="11"/>
      <c r="BZ475" t="s">
        <v>1572</v>
      </c>
      <c r="CA475" s="13" t="s">
        <v>1580</v>
      </c>
    </row>
    <row r="476" spans="4:79" ht="15">
      <c r="D476" s="1">
        <f t="shared" si="84"/>
        <v>0</v>
      </c>
      <c r="I476" s="5">
        <f t="shared" si="97"/>
        <v>0</v>
      </c>
      <c r="J476" s="5">
        <f t="shared" si="97"/>
        <v>0</v>
      </c>
      <c r="K476" s="5">
        <f t="shared" si="97"/>
        <v>0</v>
      </c>
      <c r="L476" s="5">
        <f t="shared" si="97"/>
        <v>0</v>
      </c>
      <c r="M476" s="5">
        <f t="shared" si="97"/>
        <v>0</v>
      </c>
      <c r="N476" s="5">
        <f t="shared" si="97"/>
        <v>0</v>
      </c>
      <c r="O476" s="5">
        <f t="shared" si="97"/>
        <v>0</v>
      </c>
      <c r="P476" s="5">
        <f t="shared" si="97"/>
        <v>0</v>
      </c>
      <c r="Q476" s="5">
        <f t="shared" si="97"/>
        <v>0</v>
      </c>
      <c r="R476" s="5">
        <f t="shared" si="97"/>
        <v>0</v>
      </c>
      <c r="S476" s="5">
        <f t="shared" si="97"/>
        <v>0</v>
      </c>
      <c r="T476" s="5">
        <f t="shared" si="97"/>
        <v>0</v>
      </c>
      <c r="U476" s="5">
        <f t="shared" si="97"/>
        <v>0</v>
      </c>
      <c r="V476" s="5">
        <f t="shared" si="97"/>
        <v>0</v>
      </c>
      <c r="W476" s="5">
        <f t="shared" si="97"/>
        <v>0</v>
      </c>
      <c r="X476" s="5">
        <f t="shared" si="97"/>
        <v>0</v>
      </c>
      <c r="Y476" s="5">
        <f t="shared" si="93"/>
        <v>0</v>
      </c>
      <c r="Z476" s="5">
        <f t="shared" si="93"/>
        <v>0</v>
      </c>
      <c r="AA476" s="5">
        <f t="shared" si="93"/>
        <v>0</v>
      </c>
      <c r="AB476" s="5">
        <f t="shared" si="93"/>
        <v>0</v>
      </c>
      <c r="AC476" s="5">
        <f t="shared" si="93"/>
        <v>0</v>
      </c>
      <c r="AK476" s="5">
        <f t="shared" si="97"/>
        <v>0</v>
      </c>
      <c r="AL476" s="5">
        <f t="shared" si="97"/>
        <v>0</v>
      </c>
      <c r="AM476" s="5">
        <f t="shared" si="97"/>
        <v>0</v>
      </c>
      <c r="AN476" s="5">
        <f t="shared" si="97"/>
        <v>0</v>
      </c>
      <c r="AO476" s="5">
        <f t="shared" si="97"/>
        <v>0</v>
      </c>
      <c r="AP476" s="5">
        <f t="shared" si="97"/>
        <v>0</v>
      </c>
      <c r="AQ476" s="5">
        <f t="shared" si="97"/>
        <v>0</v>
      </c>
      <c r="AR476" s="5">
        <f t="shared" si="97"/>
        <v>0</v>
      </c>
      <c r="AS476" s="5">
        <f t="shared" si="95"/>
        <v>0</v>
      </c>
      <c r="AT476" s="5">
        <f t="shared" si="95"/>
        <v>0</v>
      </c>
      <c r="BR476" t="str">
        <f t="shared" si="90"/>
        <v>RATWOODBURY UNIT</v>
      </c>
      <c r="BS476" s="11" t="s">
        <v>1581</v>
      </c>
      <c r="BT476" s="11" t="s">
        <v>1582</v>
      </c>
      <c r="BU476" s="11" t="s">
        <v>1581</v>
      </c>
      <c r="BV476" s="11" t="s">
        <v>1582</v>
      </c>
      <c r="BW476" s="11" t="s">
        <v>1444</v>
      </c>
      <c r="BX476" s="11"/>
      <c r="BZ476" t="s">
        <v>1572</v>
      </c>
      <c r="CA476" s="13" t="s">
        <v>1546</v>
      </c>
    </row>
    <row r="477" spans="4:79" ht="15">
      <c r="D477" s="1">
        <f t="shared" si="84"/>
        <v>0</v>
      </c>
      <c r="I477" s="5">
        <f t="shared" si="97"/>
        <v>0</v>
      </c>
      <c r="J477" s="5">
        <f t="shared" si="97"/>
        <v>0</v>
      </c>
      <c r="K477" s="5">
        <f t="shared" si="97"/>
        <v>0</v>
      </c>
      <c r="L477" s="5">
        <f t="shared" si="97"/>
        <v>0</v>
      </c>
      <c r="M477" s="5">
        <f t="shared" si="97"/>
        <v>0</v>
      </c>
      <c r="N477" s="5">
        <f t="shared" si="97"/>
        <v>0</v>
      </c>
      <c r="O477" s="5">
        <f t="shared" si="97"/>
        <v>0</v>
      </c>
      <c r="P477" s="5">
        <f t="shared" si="97"/>
        <v>0</v>
      </c>
      <c r="Q477" s="5">
        <f t="shared" si="97"/>
        <v>0</v>
      </c>
      <c r="R477" s="5">
        <f t="shared" si="97"/>
        <v>0</v>
      </c>
      <c r="S477" s="5">
        <f t="shared" si="97"/>
        <v>0</v>
      </c>
      <c r="T477" s="5">
        <f t="shared" si="97"/>
        <v>0</v>
      </c>
      <c r="U477" s="5">
        <f t="shared" si="97"/>
        <v>0</v>
      </c>
      <c r="V477" s="5">
        <f t="shared" si="97"/>
        <v>0</v>
      </c>
      <c r="W477" s="5">
        <f t="shared" si="97"/>
        <v>0</v>
      </c>
      <c r="X477" s="5">
        <f t="shared" si="97"/>
        <v>0</v>
      </c>
      <c r="Y477" s="5">
        <f t="shared" si="93"/>
        <v>0</v>
      </c>
      <c r="Z477" s="5">
        <f t="shared" si="93"/>
        <v>0</v>
      </c>
      <c r="AA477" s="5">
        <f t="shared" si="93"/>
        <v>0</v>
      </c>
      <c r="AB477" s="5">
        <f t="shared" si="93"/>
        <v>0</v>
      </c>
      <c r="AC477" s="5">
        <f t="shared" si="93"/>
        <v>0</v>
      </c>
      <c r="AK477" s="5">
        <f t="shared" si="97"/>
        <v>0</v>
      </c>
      <c r="AL477" s="5">
        <f t="shared" si="97"/>
        <v>0</v>
      </c>
      <c r="AM477" s="5">
        <f t="shared" si="97"/>
        <v>0</v>
      </c>
      <c r="AN477" s="5">
        <f t="shared" si="97"/>
        <v>0</v>
      </c>
      <c r="AO477" s="5">
        <f t="shared" si="97"/>
        <v>0</v>
      </c>
      <c r="AP477" s="5">
        <f t="shared" si="97"/>
        <v>0</v>
      </c>
      <c r="AQ477" s="5">
        <f t="shared" si="97"/>
        <v>0</v>
      </c>
      <c r="AR477" s="5">
        <f t="shared" si="97"/>
        <v>0</v>
      </c>
      <c r="AS477" s="5">
        <f t="shared" si="95"/>
        <v>0</v>
      </c>
      <c r="AT477" s="5">
        <f t="shared" si="95"/>
        <v>0</v>
      </c>
      <c r="BR477" t="str">
        <f t="shared" si="90"/>
        <v>RAXKINGSTON HOSPITAL</v>
      </c>
      <c r="BS477" s="11" t="s">
        <v>1583</v>
      </c>
      <c r="BT477" s="11" t="s">
        <v>1584</v>
      </c>
      <c r="BU477" s="11" t="s">
        <v>1583</v>
      </c>
      <c r="BV477" s="11" t="s">
        <v>1584</v>
      </c>
      <c r="BW477" s="11" t="s">
        <v>1585</v>
      </c>
      <c r="BX477" s="11"/>
      <c r="BZ477" t="s">
        <v>1572</v>
      </c>
      <c r="CA477" s="13" t="s">
        <v>254</v>
      </c>
    </row>
    <row r="478" spans="4:79" ht="15">
      <c r="D478" s="1">
        <f t="shared" si="84"/>
        <v>0</v>
      </c>
      <c r="I478" s="5">
        <f t="shared" si="97"/>
        <v>0</v>
      </c>
      <c r="J478" s="5">
        <f t="shared" si="97"/>
        <v>0</v>
      </c>
      <c r="K478" s="5">
        <f t="shared" si="97"/>
        <v>0</v>
      </c>
      <c r="L478" s="5">
        <f t="shared" si="97"/>
        <v>0</v>
      </c>
      <c r="M478" s="5">
        <f t="shared" si="97"/>
        <v>0</v>
      </c>
      <c r="N478" s="5">
        <f t="shared" si="97"/>
        <v>0</v>
      </c>
      <c r="O478" s="5">
        <f t="shared" si="97"/>
        <v>0</v>
      </c>
      <c r="P478" s="5">
        <f t="shared" si="97"/>
        <v>0</v>
      </c>
      <c r="Q478" s="5">
        <f t="shared" si="97"/>
        <v>0</v>
      </c>
      <c r="R478" s="5">
        <f t="shared" si="97"/>
        <v>0</v>
      </c>
      <c r="S478" s="5">
        <f t="shared" si="97"/>
        <v>0</v>
      </c>
      <c r="T478" s="5">
        <f t="shared" si="97"/>
        <v>0</v>
      </c>
      <c r="U478" s="5">
        <f t="shared" si="97"/>
        <v>0</v>
      </c>
      <c r="V478" s="5">
        <f t="shared" si="97"/>
        <v>0</v>
      </c>
      <c r="W478" s="5">
        <f t="shared" si="97"/>
        <v>0</v>
      </c>
      <c r="X478" s="5">
        <f t="shared" si="97"/>
        <v>0</v>
      </c>
      <c r="Y478" s="5">
        <f t="shared" si="97"/>
        <v>0</v>
      </c>
      <c r="Z478" s="5">
        <f t="shared" si="97"/>
        <v>0</v>
      </c>
      <c r="AA478" s="5">
        <f t="shared" si="97"/>
        <v>0</v>
      </c>
      <c r="AB478" s="5">
        <f t="shared" si="97"/>
        <v>0</v>
      </c>
      <c r="AC478" s="5">
        <f t="shared" si="97"/>
        <v>0</v>
      </c>
      <c r="AK478" s="5">
        <f t="shared" si="97"/>
        <v>0</v>
      </c>
      <c r="AL478" s="5">
        <f t="shared" si="97"/>
        <v>0</v>
      </c>
      <c r="AM478" s="5">
        <f t="shared" si="97"/>
        <v>0</v>
      </c>
      <c r="AN478" s="5">
        <f t="shared" si="97"/>
        <v>0</v>
      </c>
      <c r="AO478" s="5">
        <f t="shared" si="97"/>
        <v>0</v>
      </c>
      <c r="AP478" s="5">
        <f t="shared" si="97"/>
        <v>0</v>
      </c>
      <c r="AQ478" s="5">
        <f t="shared" si="97"/>
        <v>0</v>
      </c>
      <c r="AR478" s="5">
        <f t="shared" si="97"/>
        <v>0</v>
      </c>
      <c r="AS478" s="5">
        <f t="shared" si="95"/>
        <v>0</v>
      </c>
      <c r="AT478" s="5">
        <f t="shared" si="95"/>
        <v>0</v>
      </c>
      <c r="BR478" t="str">
        <f t="shared" si="90"/>
        <v>RBAFROME VICTORIA HOSPITAL</v>
      </c>
      <c r="BS478" s="11" t="s">
        <v>1586</v>
      </c>
      <c r="BT478" s="11" t="s">
        <v>1587</v>
      </c>
      <c r="BU478" s="11" t="s">
        <v>1586</v>
      </c>
      <c r="BV478" s="11" t="s">
        <v>1587</v>
      </c>
      <c r="BW478" s="11" t="s">
        <v>1588</v>
      </c>
      <c r="BX478" s="11"/>
      <c r="BZ478" t="s">
        <v>1572</v>
      </c>
      <c r="CA478" s="13" t="s">
        <v>280</v>
      </c>
    </row>
    <row r="479" spans="4:79" ht="15">
      <c r="D479" s="1">
        <f t="shared" si="84"/>
        <v>0</v>
      </c>
      <c r="I479" s="5">
        <f t="shared" si="97"/>
        <v>0</v>
      </c>
      <c r="J479" s="5">
        <f t="shared" si="97"/>
        <v>0</v>
      </c>
      <c r="K479" s="5">
        <f t="shared" si="97"/>
        <v>0</v>
      </c>
      <c r="L479" s="5">
        <f t="shared" si="97"/>
        <v>0</v>
      </c>
      <c r="M479" s="5">
        <f t="shared" si="97"/>
        <v>0</v>
      </c>
      <c r="N479" s="5">
        <f t="shared" si="97"/>
        <v>0</v>
      </c>
      <c r="O479" s="5">
        <f t="shared" si="97"/>
        <v>0</v>
      </c>
      <c r="P479" s="5">
        <f t="shared" si="97"/>
        <v>0</v>
      </c>
      <c r="Q479" s="5">
        <f t="shared" si="97"/>
        <v>0</v>
      </c>
      <c r="R479" s="5">
        <f t="shared" si="97"/>
        <v>0</v>
      </c>
      <c r="S479" s="5">
        <f t="shared" si="97"/>
        <v>0</v>
      </c>
      <c r="T479" s="5">
        <f t="shared" si="97"/>
        <v>0</v>
      </c>
      <c r="U479" s="5">
        <f t="shared" si="97"/>
        <v>0</v>
      </c>
      <c r="V479" s="5">
        <f t="shared" si="97"/>
        <v>0</v>
      </c>
      <c r="W479" s="5">
        <f t="shared" si="97"/>
        <v>0</v>
      </c>
      <c r="X479" s="5">
        <f t="shared" si="97"/>
        <v>0</v>
      </c>
      <c r="Y479" s="5">
        <f t="shared" si="97"/>
        <v>0</v>
      </c>
      <c r="Z479" s="5">
        <f t="shared" si="97"/>
        <v>0</v>
      </c>
      <c r="AA479" s="5">
        <f t="shared" si="97"/>
        <v>0</v>
      </c>
      <c r="AB479" s="5">
        <f t="shared" si="97"/>
        <v>0</v>
      </c>
      <c r="AC479" s="5">
        <f t="shared" si="97"/>
        <v>0</v>
      </c>
      <c r="AK479" s="5">
        <f t="shared" si="97"/>
        <v>0</v>
      </c>
      <c r="AL479" s="5">
        <f t="shared" si="97"/>
        <v>0</v>
      </c>
      <c r="AM479" s="5">
        <f t="shared" si="97"/>
        <v>0</v>
      </c>
      <c r="AN479" s="5">
        <f t="shared" si="97"/>
        <v>0</v>
      </c>
      <c r="AO479" s="5">
        <f t="shared" si="97"/>
        <v>0</v>
      </c>
      <c r="AP479" s="5">
        <f t="shared" si="97"/>
        <v>0</v>
      </c>
      <c r="AQ479" s="5">
        <f t="shared" si="97"/>
        <v>0</v>
      </c>
      <c r="AR479" s="5">
        <f t="shared" si="97"/>
        <v>0</v>
      </c>
      <c r="AS479" s="5">
        <f t="shared" si="95"/>
        <v>0</v>
      </c>
      <c r="AT479" s="5">
        <f t="shared" si="95"/>
        <v>0</v>
      </c>
      <c r="BR479" t="str">
        <f t="shared" si="90"/>
        <v>RBAMUSGROVE PARK HOSPITAL</v>
      </c>
      <c r="BS479" s="11" t="s">
        <v>1589</v>
      </c>
      <c r="BT479" s="11" t="s">
        <v>1590</v>
      </c>
      <c r="BU479" s="11" t="s">
        <v>1589</v>
      </c>
      <c r="BV479" s="11" t="s">
        <v>1590</v>
      </c>
      <c r="BW479" s="11" t="s">
        <v>1588</v>
      </c>
      <c r="BX479" s="11"/>
      <c r="BZ479" t="s">
        <v>1572</v>
      </c>
      <c r="CA479" s="13" t="s">
        <v>290</v>
      </c>
    </row>
    <row r="480" spans="4:79" ht="15">
      <c r="D480" s="1">
        <f t="shared" si="84"/>
        <v>0</v>
      </c>
      <c r="I480" s="5">
        <f t="shared" si="97"/>
        <v>0</v>
      </c>
      <c r="J480" s="5">
        <f t="shared" si="97"/>
        <v>0</v>
      </c>
      <c r="K480" s="5">
        <f t="shared" si="97"/>
        <v>0</v>
      </c>
      <c r="L480" s="5">
        <f t="shared" si="97"/>
        <v>0</v>
      </c>
      <c r="M480" s="5">
        <f t="shared" si="97"/>
        <v>0</v>
      </c>
      <c r="N480" s="5">
        <f t="shared" si="97"/>
        <v>0</v>
      </c>
      <c r="O480" s="5">
        <f t="shared" si="97"/>
        <v>0</v>
      </c>
      <c r="P480" s="5">
        <f t="shared" si="97"/>
        <v>0</v>
      </c>
      <c r="Q480" s="5">
        <f t="shared" si="97"/>
        <v>0</v>
      </c>
      <c r="R480" s="5">
        <f t="shared" si="97"/>
        <v>0</v>
      </c>
      <c r="S480" s="5">
        <f t="shared" si="97"/>
        <v>0</v>
      </c>
      <c r="T480" s="5">
        <f t="shared" si="97"/>
        <v>0</v>
      </c>
      <c r="U480" s="5">
        <f t="shared" si="97"/>
        <v>0</v>
      </c>
      <c r="V480" s="5">
        <f t="shared" si="97"/>
        <v>0</v>
      </c>
      <c r="W480" s="5">
        <f t="shared" si="97"/>
        <v>0</v>
      </c>
      <c r="X480" s="5">
        <f t="shared" si="97"/>
        <v>0</v>
      </c>
      <c r="Y480" s="5">
        <f t="shared" si="97"/>
        <v>0</v>
      </c>
      <c r="Z480" s="5">
        <f t="shared" si="97"/>
        <v>0</v>
      </c>
      <c r="AA480" s="5">
        <f t="shared" si="97"/>
        <v>0</v>
      </c>
      <c r="AB480" s="5">
        <f t="shared" si="97"/>
        <v>0</v>
      </c>
      <c r="AC480" s="5">
        <f t="shared" si="97"/>
        <v>0</v>
      </c>
      <c r="AK480" s="5">
        <f t="shared" si="97"/>
        <v>0</v>
      </c>
      <c r="AL480" s="5">
        <f t="shared" si="97"/>
        <v>0</v>
      </c>
      <c r="AM480" s="5">
        <f t="shared" si="97"/>
        <v>0</v>
      </c>
      <c r="AN480" s="5">
        <f t="shared" si="97"/>
        <v>0</v>
      </c>
      <c r="AO480" s="5">
        <f t="shared" si="97"/>
        <v>0</v>
      </c>
      <c r="AP480" s="5">
        <f t="shared" si="97"/>
        <v>0</v>
      </c>
      <c r="AQ480" s="5">
        <f t="shared" si="97"/>
        <v>0</v>
      </c>
      <c r="AR480" s="5">
        <f t="shared" si="97"/>
        <v>0</v>
      </c>
      <c r="AS480" s="5">
        <f t="shared" si="95"/>
        <v>0</v>
      </c>
      <c r="AT480" s="5">
        <f t="shared" si="95"/>
        <v>0</v>
      </c>
      <c r="BR480" t="str">
        <f t="shared" si="90"/>
        <v>RBASHEPTON MALLET COMMUNITY HOSPITAL</v>
      </c>
      <c r="BS480" s="11" t="s">
        <v>1591</v>
      </c>
      <c r="BT480" s="11" t="s">
        <v>1592</v>
      </c>
      <c r="BU480" s="11" t="s">
        <v>1591</v>
      </c>
      <c r="BV480" s="11" t="s">
        <v>1592</v>
      </c>
      <c r="BW480" s="11" t="s">
        <v>1588</v>
      </c>
      <c r="BX480" s="11"/>
      <c r="BZ480" t="s">
        <v>1593</v>
      </c>
      <c r="CA480" s="13" t="s">
        <v>1594</v>
      </c>
    </row>
    <row r="481" spans="4:79" ht="15">
      <c r="D481" s="1">
        <f t="shared" si="84"/>
        <v>0</v>
      </c>
      <c r="I481" s="5">
        <f t="shared" si="97"/>
        <v>0</v>
      </c>
      <c r="J481" s="5">
        <f t="shared" si="97"/>
        <v>0</v>
      </c>
      <c r="K481" s="5">
        <f t="shared" si="97"/>
        <v>0</v>
      </c>
      <c r="L481" s="5">
        <f t="shared" si="97"/>
        <v>0</v>
      </c>
      <c r="M481" s="5">
        <f t="shared" si="97"/>
        <v>0</v>
      </c>
      <c r="N481" s="5">
        <f t="shared" si="97"/>
        <v>0</v>
      </c>
      <c r="O481" s="5">
        <f t="shared" si="97"/>
        <v>0</v>
      </c>
      <c r="P481" s="5">
        <f t="shared" si="97"/>
        <v>0</v>
      </c>
      <c r="Q481" s="5">
        <f t="shared" si="97"/>
        <v>0</v>
      </c>
      <c r="R481" s="5">
        <f t="shared" si="97"/>
        <v>0</v>
      </c>
      <c r="S481" s="5">
        <f t="shared" si="97"/>
        <v>0</v>
      </c>
      <c r="T481" s="5">
        <f t="shared" si="97"/>
        <v>0</v>
      </c>
      <c r="U481" s="5">
        <f t="shared" si="97"/>
        <v>0</v>
      </c>
      <c r="V481" s="5">
        <f t="shared" si="97"/>
        <v>0</v>
      </c>
      <c r="W481" s="5">
        <f t="shared" si="97"/>
        <v>0</v>
      </c>
      <c r="X481" s="5">
        <f t="shared" si="97"/>
        <v>0</v>
      </c>
      <c r="Y481" s="5">
        <f t="shared" si="97"/>
        <v>0</v>
      </c>
      <c r="Z481" s="5">
        <f t="shared" si="97"/>
        <v>0</v>
      </c>
      <c r="AA481" s="5">
        <f t="shared" si="97"/>
        <v>0</v>
      </c>
      <c r="AB481" s="5">
        <f t="shared" si="97"/>
        <v>0</v>
      </c>
      <c r="AC481" s="5">
        <f t="shared" si="97"/>
        <v>0</v>
      </c>
      <c r="AK481" s="5">
        <f t="shared" si="97"/>
        <v>0</v>
      </c>
      <c r="AL481" s="5">
        <f t="shared" si="97"/>
        <v>0</v>
      </c>
      <c r="AM481" s="5">
        <f t="shared" si="97"/>
        <v>0</v>
      </c>
      <c r="AN481" s="5">
        <f t="shared" si="97"/>
        <v>0</v>
      </c>
      <c r="AO481" s="5">
        <f t="shared" si="97"/>
        <v>0</v>
      </c>
      <c r="AP481" s="5">
        <f t="shared" si="97"/>
        <v>0</v>
      </c>
      <c r="AQ481" s="5">
        <f t="shared" si="97"/>
        <v>0</v>
      </c>
      <c r="AR481" s="5">
        <f t="shared" si="97"/>
        <v>0</v>
      </c>
      <c r="AS481" s="5">
        <f t="shared" si="95"/>
        <v>0</v>
      </c>
      <c r="AT481" s="5">
        <f t="shared" si="95"/>
        <v>0</v>
      </c>
      <c r="BR481" t="str">
        <f t="shared" si="90"/>
        <v>RBBCHIPPENHAM HOSPITAL</v>
      </c>
      <c r="BS481" s="11" t="s">
        <v>1595</v>
      </c>
      <c r="BT481" s="11" t="s">
        <v>1596</v>
      </c>
      <c r="BU481" s="11" t="s">
        <v>1595</v>
      </c>
      <c r="BV481" s="11" t="s">
        <v>1596</v>
      </c>
      <c r="BW481" s="11" t="s">
        <v>1597</v>
      </c>
      <c r="BX481" s="11"/>
      <c r="BZ481" t="s">
        <v>1593</v>
      </c>
      <c r="CA481" s="13" t="s">
        <v>1598</v>
      </c>
    </row>
    <row r="482" spans="4:79" ht="15">
      <c r="D482" s="1">
        <f t="shared" si="84"/>
        <v>0</v>
      </c>
      <c r="I482" s="5">
        <f t="shared" si="97"/>
        <v>0</v>
      </c>
      <c r="J482" s="5">
        <f t="shared" si="97"/>
        <v>0</v>
      </c>
      <c r="K482" s="5">
        <f t="shared" si="97"/>
        <v>0</v>
      </c>
      <c r="L482" s="5">
        <f t="shared" si="97"/>
        <v>0</v>
      </c>
      <c r="M482" s="5">
        <f t="shared" si="97"/>
        <v>0</v>
      </c>
      <c r="N482" s="5">
        <f t="shared" si="97"/>
        <v>0</v>
      </c>
      <c r="O482" s="5">
        <f t="shared" si="97"/>
        <v>0</v>
      </c>
      <c r="P482" s="5">
        <f t="shared" si="97"/>
        <v>0</v>
      </c>
      <c r="Q482" s="5">
        <f t="shared" si="97"/>
        <v>0</v>
      </c>
      <c r="R482" s="5">
        <f t="shared" si="97"/>
        <v>0</v>
      </c>
      <c r="S482" s="5">
        <f t="shared" si="97"/>
        <v>0</v>
      </c>
      <c r="T482" s="5">
        <f t="shared" si="97"/>
        <v>0</v>
      </c>
      <c r="U482" s="5">
        <f t="shared" si="97"/>
        <v>0</v>
      </c>
      <c r="V482" s="5">
        <f t="shared" si="97"/>
        <v>0</v>
      </c>
      <c r="W482" s="5">
        <f t="shared" si="97"/>
        <v>0</v>
      </c>
      <c r="X482" s="5">
        <f t="shared" si="97"/>
        <v>0</v>
      </c>
      <c r="Y482" s="5">
        <f t="shared" si="97"/>
        <v>0</v>
      </c>
      <c r="Z482" s="5">
        <f t="shared" si="97"/>
        <v>0</v>
      </c>
      <c r="AA482" s="5">
        <f t="shared" si="97"/>
        <v>0</v>
      </c>
      <c r="AB482" s="5">
        <f t="shared" si="97"/>
        <v>0</v>
      </c>
      <c r="AC482" s="5">
        <f t="shared" si="97"/>
        <v>0</v>
      </c>
      <c r="AK482" s="5">
        <f t="shared" si="97"/>
        <v>0</v>
      </c>
      <c r="AL482" s="5">
        <f t="shared" si="97"/>
        <v>0</v>
      </c>
      <c r="AM482" s="5">
        <f t="shared" si="97"/>
        <v>0</v>
      </c>
      <c r="AN482" s="5">
        <f t="shared" si="97"/>
        <v>0</v>
      </c>
      <c r="AO482" s="5">
        <f t="shared" si="97"/>
        <v>0</v>
      </c>
      <c r="AP482" s="5">
        <f t="shared" si="97"/>
        <v>0</v>
      </c>
      <c r="AQ482" s="5">
        <f t="shared" si="97"/>
        <v>0</v>
      </c>
      <c r="AR482" s="5">
        <f t="shared" si="97"/>
        <v>0</v>
      </c>
      <c r="AS482" s="5">
        <f t="shared" si="95"/>
        <v>0</v>
      </c>
      <c r="AT482" s="5">
        <f t="shared" si="95"/>
        <v>0</v>
      </c>
      <c r="BR482" t="str">
        <f t="shared" si="90"/>
        <v>RBBDEVIZES HOSPITAL</v>
      </c>
      <c r="BS482" s="11" t="s">
        <v>1599</v>
      </c>
      <c r="BT482" s="11" t="s">
        <v>1600</v>
      </c>
      <c r="BU482" s="11" t="s">
        <v>1599</v>
      </c>
      <c r="BV482" s="11" t="s">
        <v>1600</v>
      </c>
      <c r="BW482" s="11" t="s">
        <v>1597</v>
      </c>
      <c r="BX482" s="11"/>
      <c r="BZ482" t="s">
        <v>1601</v>
      </c>
      <c r="CA482" s="13" t="s">
        <v>64</v>
      </c>
    </row>
    <row r="483" spans="4:79" ht="15">
      <c r="D483" s="1">
        <f t="shared" si="84"/>
        <v>0</v>
      </c>
      <c r="I483" s="5">
        <f t="shared" si="97"/>
        <v>0</v>
      </c>
      <c r="J483" s="5">
        <f t="shared" si="97"/>
        <v>0</v>
      </c>
      <c r="K483" s="5">
        <f t="shared" si="97"/>
        <v>0</v>
      </c>
      <c r="L483" s="5">
        <f t="shared" si="97"/>
        <v>0</v>
      </c>
      <c r="M483" s="5">
        <f t="shared" si="97"/>
        <v>0</v>
      </c>
      <c r="N483" s="5">
        <f t="shared" si="97"/>
        <v>0</v>
      </c>
      <c r="O483" s="5">
        <f t="shared" si="97"/>
        <v>0</v>
      </c>
      <c r="P483" s="5">
        <f t="shared" si="97"/>
        <v>0</v>
      </c>
      <c r="Q483" s="5">
        <f t="shared" si="97"/>
        <v>0</v>
      </c>
      <c r="R483" s="5">
        <f t="shared" si="97"/>
        <v>0</v>
      </c>
      <c r="S483" s="5">
        <f t="shared" si="97"/>
        <v>0</v>
      </c>
      <c r="T483" s="5">
        <f t="shared" si="97"/>
        <v>0</v>
      </c>
      <c r="U483" s="5">
        <f t="shared" si="97"/>
        <v>0</v>
      </c>
      <c r="V483" s="5">
        <f t="shared" si="97"/>
        <v>0</v>
      </c>
      <c r="W483" s="5">
        <f t="shared" ref="W483:AR498" si="98">IF(W77&lt;0, 1, 0)</f>
        <v>0</v>
      </c>
      <c r="X483" s="5">
        <f t="shared" si="98"/>
        <v>0</v>
      </c>
      <c r="Y483" s="5">
        <f t="shared" si="98"/>
        <v>0</v>
      </c>
      <c r="Z483" s="5">
        <f t="shared" si="98"/>
        <v>0</v>
      </c>
      <c r="AA483" s="5">
        <f t="shared" si="98"/>
        <v>0</v>
      </c>
      <c r="AB483" s="5">
        <f t="shared" si="98"/>
        <v>0</v>
      </c>
      <c r="AC483" s="5">
        <f t="shared" si="98"/>
        <v>0</v>
      </c>
      <c r="AK483" s="5">
        <f t="shared" si="98"/>
        <v>0</v>
      </c>
      <c r="AL483" s="5">
        <f t="shared" si="98"/>
        <v>0</v>
      </c>
      <c r="AM483" s="5">
        <f t="shared" si="98"/>
        <v>0</v>
      </c>
      <c r="AN483" s="5">
        <f t="shared" si="98"/>
        <v>0</v>
      </c>
      <c r="AO483" s="5">
        <f t="shared" si="98"/>
        <v>0</v>
      </c>
      <c r="AP483" s="5">
        <f t="shared" si="98"/>
        <v>0</v>
      </c>
      <c r="AQ483" s="5">
        <f t="shared" si="98"/>
        <v>0</v>
      </c>
      <c r="AR483" s="5">
        <f t="shared" si="98"/>
        <v>0</v>
      </c>
      <c r="AS483" s="5">
        <f t="shared" si="95"/>
        <v>0</v>
      </c>
      <c r="AT483" s="5">
        <f t="shared" si="95"/>
        <v>0</v>
      </c>
      <c r="BR483" t="str">
        <f t="shared" si="90"/>
        <v>RBBFROME COMMUNITY HOSPITAL</v>
      </c>
      <c r="BS483" s="11" t="s">
        <v>1602</v>
      </c>
      <c r="BT483" s="11" t="s">
        <v>1603</v>
      </c>
      <c r="BU483" s="11" t="s">
        <v>1602</v>
      </c>
      <c r="BV483" s="11" t="s">
        <v>1603</v>
      </c>
      <c r="BW483" s="11" t="s">
        <v>1597</v>
      </c>
      <c r="BX483" s="11"/>
      <c r="BZ483" t="s">
        <v>1601</v>
      </c>
      <c r="CA483" s="13" t="s">
        <v>1604</v>
      </c>
    </row>
    <row r="484" spans="4:79" ht="15">
      <c r="D484" s="1">
        <f t="shared" si="84"/>
        <v>0</v>
      </c>
      <c r="I484" s="5">
        <f t="shared" ref="I484:AT493" si="99">IF(I78&lt;0, 1, 0)</f>
        <v>0</v>
      </c>
      <c r="J484" s="5">
        <f t="shared" si="99"/>
        <v>0</v>
      </c>
      <c r="K484" s="5">
        <f t="shared" si="99"/>
        <v>0</v>
      </c>
      <c r="L484" s="5">
        <f t="shared" si="99"/>
        <v>0</v>
      </c>
      <c r="M484" s="5">
        <f t="shared" si="99"/>
        <v>0</v>
      </c>
      <c r="N484" s="5">
        <f t="shared" si="99"/>
        <v>0</v>
      </c>
      <c r="O484" s="5">
        <f t="shared" si="99"/>
        <v>0</v>
      </c>
      <c r="P484" s="5">
        <f t="shared" si="99"/>
        <v>0</v>
      </c>
      <c r="Q484" s="5">
        <f t="shared" si="99"/>
        <v>0</v>
      </c>
      <c r="R484" s="5">
        <f t="shared" si="99"/>
        <v>0</v>
      </c>
      <c r="S484" s="5">
        <f t="shared" si="99"/>
        <v>0</v>
      </c>
      <c r="T484" s="5">
        <f t="shared" si="99"/>
        <v>0</v>
      </c>
      <c r="U484" s="5">
        <f t="shared" si="99"/>
        <v>0</v>
      </c>
      <c r="V484" s="5">
        <f t="shared" si="99"/>
        <v>0</v>
      </c>
      <c r="W484" s="5">
        <f t="shared" si="99"/>
        <v>0</v>
      </c>
      <c r="X484" s="5">
        <f t="shared" si="99"/>
        <v>0</v>
      </c>
      <c r="Y484" s="5">
        <f t="shared" si="98"/>
        <v>0</v>
      </c>
      <c r="Z484" s="5">
        <f t="shared" si="98"/>
        <v>0</v>
      </c>
      <c r="AA484" s="5">
        <f t="shared" si="98"/>
        <v>0</v>
      </c>
      <c r="AB484" s="5">
        <f t="shared" si="98"/>
        <v>0</v>
      </c>
      <c r="AC484" s="5">
        <f t="shared" si="98"/>
        <v>0</v>
      </c>
      <c r="AK484" s="5">
        <f t="shared" si="99"/>
        <v>0</v>
      </c>
      <c r="AL484" s="5">
        <f t="shared" si="99"/>
        <v>0</v>
      </c>
      <c r="AM484" s="5">
        <f t="shared" si="99"/>
        <v>0</v>
      </c>
      <c r="AN484" s="5">
        <f t="shared" si="99"/>
        <v>0</v>
      </c>
      <c r="AO484" s="5">
        <f t="shared" si="99"/>
        <v>0</v>
      </c>
      <c r="AP484" s="5">
        <f t="shared" si="99"/>
        <v>0</v>
      </c>
      <c r="AQ484" s="5">
        <f t="shared" si="99"/>
        <v>0</v>
      </c>
      <c r="AR484" s="5">
        <f t="shared" si="99"/>
        <v>0</v>
      </c>
      <c r="AS484" s="5">
        <f t="shared" si="99"/>
        <v>0</v>
      </c>
      <c r="AT484" s="5">
        <f t="shared" si="99"/>
        <v>0</v>
      </c>
      <c r="BR484" t="str">
        <f t="shared" si="90"/>
        <v>RBBPAULTON MEMORIAL HOSPITAL</v>
      </c>
      <c r="BS484" s="11" t="s">
        <v>1605</v>
      </c>
      <c r="BT484" s="11" t="s">
        <v>127</v>
      </c>
      <c r="BU484" s="11" t="s">
        <v>1605</v>
      </c>
      <c r="BV484" s="11" t="s">
        <v>127</v>
      </c>
      <c r="BW484" s="11" t="s">
        <v>1597</v>
      </c>
      <c r="BX484" s="11"/>
      <c r="BZ484" t="s">
        <v>1601</v>
      </c>
      <c r="CA484" s="13" t="s">
        <v>1606</v>
      </c>
    </row>
    <row r="485" spans="4:79" ht="15">
      <c r="D485" s="1">
        <f t="shared" si="84"/>
        <v>0</v>
      </c>
      <c r="I485" s="5">
        <f t="shared" si="99"/>
        <v>0</v>
      </c>
      <c r="J485" s="5">
        <f t="shared" si="99"/>
        <v>0</v>
      </c>
      <c r="K485" s="5">
        <f t="shared" si="99"/>
        <v>0</v>
      </c>
      <c r="L485" s="5">
        <f t="shared" si="99"/>
        <v>0</v>
      </c>
      <c r="M485" s="5">
        <f t="shared" si="99"/>
        <v>0</v>
      </c>
      <c r="N485" s="5">
        <f t="shared" si="99"/>
        <v>0</v>
      </c>
      <c r="O485" s="5">
        <f t="shared" si="99"/>
        <v>0</v>
      </c>
      <c r="P485" s="5">
        <f t="shared" si="99"/>
        <v>0</v>
      </c>
      <c r="Q485" s="5">
        <f t="shared" si="99"/>
        <v>0</v>
      </c>
      <c r="R485" s="5">
        <f t="shared" si="99"/>
        <v>0</v>
      </c>
      <c r="S485" s="5">
        <f t="shared" si="99"/>
        <v>0</v>
      </c>
      <c r="T485" s="5">
        <f t="shared" si="99"/>
        <v>0</v>
      </c>
      <c r="U485" s="5">
        <f t="shared" si="99"/>
        <v>0</v>
      </c>
      <c r="V485" s="5">
        <f t="shared" si="99"/>
        <v>0</v>
      </c>
      <c r="W485" s="5">
        <f t="shared" si="99"/>
        <v>0</v>
      </c>
      <c r="X485" s="5">
        <f t="shared" si="99"/>
        <v>0</v>
      </c>
      <c r="Y485" s="5">
        <f t="shared" si="98"/>
        <v>0</v>
      </c>
      <c r="Z485" s="5">
        <f t="shared" si="98"/>
        <v>0</v>
      </c>
      <c r="AA485" s="5">
        <f t="shared" si="98"/>
        <v>0</v>
      </c>
      <c r="AB485" s="5">
        <f t="shared" si="98"/>
        <v>0</v>
      </c>
      <c r="AC485" s="5">
        <f t="shared" si="98"/>
        <v>0</v>
      </c>
      <c r="AK485" s="5">
        <f t="shared" si="99"/>
        <v>0</v>
      </c>
      <c r="AL485" s="5">
        <f t="shared" si="99"/>
        <v>0</v>
      </c>
      <c r="AM485" s="5">
        <f t="shared" si="99"/>
        <v>0</v>
      </c>
      <c r="AN485" s="5">
        <f t="shared" si="99"/>
        <v>0</v>
      </c>
      <c r="AO485" s="5">
        <f t="shared" si="99"/>
        <v>0</v>
      </c>
      <c r="AP485" s="5">
        <f t="shared" si="99"/>
        <v>0</v>
      </c>
      <c r="AQ485" s="5">
        <f t="shared" si="99"/>
        <v>0</v>
      </c>
      <c r="AR485" s="5">
        <f t="shared" si="99"/>
        <v>0</v>
      </c>
      <c r="AS485" s="5">
        <f t="shared" si="99"/>
        <v>0</v>
      </c>
      <c r="AT485" s="5">
        <f t="shared" si="99"/>
        <v>0</v>
      </c>
      <c r="BR485" t="str">
        <f t="shared" si="90"/>
        <v>RBBWARMINSTER HOSPITAL</v>
      </c>
      <c r="BS485" s="11" t="s">
        <v>1607</v>
      </c>
      <c r="BT485" s="11" t="s">
        <v>1608</v>
      </c>
      <c r="BU485" s="11" t="s">
        <v>1607</v>
      </c>
      <c r="BV485" s="11" t="s">
        <v>1608</v>
      </c>
      <c r="BW485" s="11" t="s">
        <v>1597</v>
      </c>
      <c r="BX485" s="11"/>
      <c r="BZ485" t="s">
        <v>1601</v>
      </c>
      <c r="CA485" s="13" t="s">
        <v>1609</v>
      </c>
    </row>
    <row r="486" spans="4:79" ht="15">
      <c r="D486" s="1">
        <f t="shared" si="84"/>
        <v>0</v>
      </c>
      <c r="I486" s="5">
        <f t="shared" si="99"/>
        <v>0</v>
      </c>
      <c r="J486" s="5">
        <f t="shared" si="99"/>
        <v>0</v>
      </c>
      <c r="K486" s="5">
        <f t="shared" si="99"/>
        <v>0</v>
      </c>
      <c r="L486" s="5">
        <f t="shared" si="99"/>
        <v>0</v>
      </c>
      <c r="M486" s="5">
        <f t="shared" si="99"/>
        <v>0</v>
      </c>
      <c r="N486" s="5">
        <f t="shared" si="99"/>
        <v>0</v>
      </c>
      <c r="O486" s="5">
        <f t="shared" si="99"/>
        <v>0</v>
      </c>
      <c r="P486" s="5">
        <f t="shared" si="99"/>
        <v>0</v>
      </c>
      <c r="Q486" s="5">
        <f t="shared" si="99"/>
        <v>0</v>
      </c>
      <c r="R486" s="5">
        <f t="shared" si="99"/>
        <v>0</v>
      </c>
      <c r="S486" s="5">
        <f t="shared" si="99"/>
        <v>0</v>
      </c>
      <c r="T486" s="5">
        <f t="shared" si="99"/>
        <v>0</v>
      </c>
      <c r="U486" s="5">
        <f t="shared" si="99"/>
        <v>0</v>
      </c>
      <c r="V486" s="5">
        <f t="shared" si="99"/>
        <v>0</v>
      </c>
      <c r="W486" s="5">
        <f t="shared" si="99"/>
        <v>0</v>
      </c>
      <c r="X486" s="5">
        <f t="shared" si="99"/>
        <v>0</v>
      </c>
      <c r="Y486" s="5">
        <f t="shared" si="98"/>
        <v>0</v>
      </c>
      <c r="Z486" s="5">
        <f t="shared" si="98"/>
        <v>0</v>
      </c>
      <c r="AA486" s="5">
        <f t="shared" si="98"/>
        <v>0</v>
      </c>
      <c r="AB486" s="5">
        <f t="shared" si="98"/>
        <v>0</v>
      </c>
      <c r="AC486" s="5">
        <f t="shared" si="98"/>
        <v>0</v>
      </c>
      <c r="AK486" s="5">
        <f t="shared" si="99"/>
        <v>0</v>
      </c>
      <c r="AL486" s="5">
        <f t="shared" si="99"/>
        <v>0</v>
      </c>
      <c r="AM486" s="5">
        <f t="shared" si="99"/>
        <v>0</v>
      </c>
      <c r="AN486" s="5">
        <f t="shared" si="99"/>
        <v>0</v>
      </c>
      <c r="AO486" s="5">
        <f t="shared" si="99"/>
        <v>0</v>
      </c>
      <c r="AP486" s="5">
        <f t="shared" si="99"/>
        <v>0</v>
      </c>
      <c r="AQ486" s="5">
        <f t="shared" si="99"/>
        <v>0</v>
      </c>
      <c r="AR486" s="5">
        <f t="shared" si="99"/>
        <v>0</v>
      </c>
      <c r="AS486" s="5">
        <f t="shared" si="99"/>
        <v>0</v>
      </c>
      <c r="AT486" s="5">
        <f t="shared" si="99"/>
        <v>0</v>
      </c>
      <c r="BR486" t="str">
        <f t="shared" si="90"/>
        <v>RBDBLANDFORD COMMUNITY HOSPITAL</v>
      </c>
      <c r="BS486" s="11" t="s">
        <v>1610</v>
      </c>
      <c r="BT486" s="11" t="s">
        <v>1611</v>
      </c>
      <c r="BU486" s="11" t="s">
        <v>1610</v>
      </c>
      <c r="BV486" s="11" t="s">
        <v>1611</v>
      </c>
      <c r="BW486" s="11" t="s">
        <v>1612</v>
      </c>
      <c r="BX486" s="11"/>
      <c r="BZ486" t="s">
        <v>1613</v>
      </c>
      <c r="CA486" s="13" t="s">
        <v>1614</v>
      </c>
    </row>
    <row r="487" spans="4:79" ht="15">
      <c r="D487" s="1">
        <f t="shared" si="84"/>
        <v>0</v>
      </c>
      <c r="I487" s="5">
        <f t="shared" si="99"/>
        <v>0</v>
      </c>
      <c r="J487" s="5">
        <f t="shared" si="99"/>
        <v>0</v>
      </c>
      <c r="K487" s="5">
        <f t="shared" si="99"/>
        <v>0</v>
      </c>
      <c r="L487" s="5">
        <f t="shared" si="99"/>
        <v>0</v>
      </c>
      <c r="M487" s="5">
        <f t="shared" si="99"/>
        <v>0</v>
      </c>
      <c r="N487" s="5">
        <f t="shared" si="99"/>
        <v>0</v>
      </c>
      <c r="O487" s="5">
        <f t="shared" si="99"/>
        <v>0</v>
      </c>
      <c r="P487" s="5">
        <f t="shared" si="99"/>
        <v>0</v>
      </c>
      <c r="Q487" s="5">
        <f t="shared" si="99"/>
        <v>0</v>
      </c>
      <c r="R487" s="5">
        <f t="shared" si="99"/>
        <v>0</v>
      </c>
      <c r="S487" s="5">
        <f t="shared" si="99"/>
        <v>0</v>
      </c>
      <c r="T487" s="5">
        <f t="shared" si="99"/>
        <v>0</v>
      </c>
      <c r="U487" s="5">
        <f t="shared" si="99"/>
        <v>0</v>
      </c>
      <c r="V487" s="5">
        <f t="shared" si="99"/>
        <v>0</v>
      </c>
      <c r="W487" s="5">
        <f t="shared" si="99"/>
        <v>0</v>
      </c>
      <c r="X487" s="5">
        <f t="shared" si="99"/>
        <v>0</v>
      </c>
      <c r="Y487" s="5">
        <f t="shared" si="98"/>
        <v>0</v>
      </c>
      <c r="Z487" s="5">
        <f t="shared" si="98"/>
        <v>0</v>
      </c>
      <c r="AA487" s="5">
        <f t="shared" si="98"/>
        <v>0</v>
      </c>
      <c r="AB487" s="5">
        <f t="shared" si="98"/>
        <v>0</v>
      </c>
      <c r="AC487" s="5">
        <f t="shared" si="98"/>
        <v>0</v>
      </c>
      <c r="AK487" s="5">
        <f t="shared" si="99"/>
        <v>0</v>
      </c>
      <c r="AL487" s="5">
        <f t="shared" si="99"/>
        <v>0</v>
      </c>
      <c r="AM487" s="5">
        <f t="shared" si="99"/>
        <v>0</v>
      </c>
      <c r="AN487" s="5">
        <f t="shared" si="99"/>
        <v>0</v>
      </c>
      <c r="AO487" s="5">
        <f t="shared" si="99"/>
        <v>0</v>
      </c>
      <c r="AP487" s="5">
        <f t="shared" si="99"/>
        <v>0</v>
      </c>
      <c r="AQ487" s="5">
        <f t="shared" si="99"/>
        <v>0</v>
      </c>
      <c r="AR487" s="5">
        <f t="shared" si="99"/>
        <v>0</v>
      </c>
      <c r="AS487" s="5">
        <f t="shared" si="99"/>
        <v>0</v>
      </c>
      <c r="AT487" s="5">
        <f t="shared" si="99"/>
        <v>0</v>
      </c>
      <c r="BR487" t="str">
        <f t="shared" si="90"/>
        <v>RBDBRIDPORT COMMUNITY HOSPITAL</v>
      </c>
      <c r="BS487" s="11" t="s">
        <v>1615</v>
      </c>
      <c r="BT487" s="11" t="s">
        <v>1616</v>
      </c>
      <c r="BU487" s="11" t="s">
        <v>1615</v>
      </c>
      <c r="BV487" s="11" t="s">
        <v>1616</v>
      </c>
      <c r="BW487" s="11" t="s">
        <v>1612</v>
      </c>
      <c r="BX487" s="11"/>
      <c r="BZ487" t="s">
        <v>1613</v>
      </c>
      <c r="CA487" s="13" t="s">
        <v>1617</v>
      </c>
    </row>
    <row r="488" spans="4:79" ht="15">
      <c r="D488" s="1">
        <f t="shared" si="84"/>
        <v>0</v>
      </c>
      <c r="I488" s="5">
        <f t="shared" si="99"/>
        <v>0</v>
      </c>
      <c r="J488" s="5">
        <f t="shared" si="99"/>
        <v>0</v>
      </c>
      <c r="K488" s="5">
        <f t="shared" si="99"/>
        <v>0</v>
      </c>
      <c r="L488" s="5">
        <f t="shared" si="99"/>
        <v>0</v>
      </c>
      <c r="M488" s="5">
        <f t="shared" si="99"/>
        <v>0</v>
      </c>
      <c r="N488" s="5">
        <f t="shared" si="99"/>
        <v>0</v>
      </c>
      <c r="O488" s="5">
        <f t="shared" si="99"/>
        <v>0</v>
      </c>
      <c r="P488" s="5">
        <f t="shared" si="99"/>
        <v>0</v>
      </c>
      <c r="Q488" s="5">
        <f t="shared" si="99"/>
        <v>0</v>
      </c>
      <c r="R488" s="5">
        <f t="shared" si="99"/>
        <v>0</v>
      </c>
      <c r="S488" s="5">
        <f t="shared" si="99"/>
        <v>0</v>
      </c>
      <c r="T488" s="5">
        <f t="shared" si="99"/>
        <v>0</v>
      </c>
      <c r="U488" s="5">
        <f t="shared" si="99"/>
        <v>0</v>
      </c>
      <c r="V488" s="5">
        <f t="shared" si="99"/>
        <v>0</v>
      </c>
      <c r="W488" s="5">
        <f t="shared" si="99"/>
        <v>0</v>
      </c>
      <c r="X488" s="5">
        <f t="shared" si="99"/>
        <v>0</v>
      </c>
      <c r="Y488" s="5">
        <f t="shared" si="98"/>
        <v>0</v>
      </c>
      <c r="Z488" s="5">
        <f t="shared" si="98"/>
        <v>0</v>
      </c>
      <c r="AA488" s="5">
        <f t="shared" si="98"/>
        <v>0</v>
      </c>
      <c r="AB488" s="5">
        <f t="shared" si="98"/>
        <v>0</v>
      </c>
      <c r="AC488" s="5">
        <f t="shared" si="98"/>
        <v>0</v>
      </c>
      <c r="AK488" s="5">
        <f t="shared" si="99"/>
        <v>0</v>
      </c>
      <c r="AL488" s="5">
        <f t="shared" si="99"/>
        <v>0</v>
      </c>
      <c r="AM488" s="5">
        <f t="shared" si="99"/>
        <v>0</v>
      </c>
      <c r="AN488" s="5">
        <f t="shared" si="99"/>
        <v>0</v>
      </c>
      <c r="AO488" s="5">
        <f t="shared" si="99"/>
        <v>0</v>
      </c>
      <c r="AP488" s="5">
        <f t="shared" si="99"/>
        <v>0</v>
      </c>
      <c r="AQ488" s="5">
        <f t="shared" si="99"/>
        <v>0</v>
      </c>
      <c r="AR488" s="5">
        <f t="shared" si="99"/>
        <v>0</v>
      </c>
      <c r="AS488" s="5">
        <f t="shared" si="99"/>
        <v>0</v>
      </c>
      <c r="AT488" s="5">
        <f t="shared" si="99"/>
        <v>0</v>
      </c>
      <c r="BR488" t="str">
        <f t="shared" si="90"/>
        <v>RBDDORSET COUNTY HOSPITAL</v>
      </c>
      <c r="BS488" s="11" t="s">
        <v>1618</v>
      </c>
      <c r="BT488" s="11" t="s">
        <v>1619</v>
      </c>
      <c r="BU488" s="11" t="s">
        <v>1618</v>
      </c>
      <c r="BV488" s="11" t="s">
        <v>1619</v>
      </c>
      <c r="BW488" s="11" t="s">
        <v>1612</v>
      </c>
      <c r="BX488" s="11"/>
      <c r="BZ488" t="s">
        <v>1613</v>
      </c>
      <c r="CA488" s="13" t="s">
        <v>1620</v>
      </c>
    </row>
    <row r="489" spans="4:79" ht="15">
      <c r="D489" s="1">
        <f t="shared" si="84"/>
        <v>0</v>
      </c>
      <c r="I489" s="5">
        <f t="shared" si="99"/>
        <v>0</v>
      </c>
      <c r="J489" s="5">
        <f t="shared" si="99"/>
        <v>0</v>
      </c>
      <c r="K489" s="5">
        <f t="shared" si="99"/>
        <v>0</v>
      </c>
      <c r="L489" s="5">
        <f t="shared" si="99"/>
        <v>0</v>
      </c>
      <c r="M489" s="5">
        <f t="shared" si="99"/>
        <v>0</v>
      </c>
      <c r="N489" s="5">
        <f t="shared" si="99"/>
        <v>0</v>
      </c>
      <c r="O489" s="5">
        <f t="shared" si="99"/>
        <v>0</v>
      </c>
      <c r="P489" s="5">
        <f t="shared" si="99"/>
        <v>0</v>
      </c>
      <c r="Q489" s="5">
        <f t="shared" si="99"/>
        <v>0</v>
      </c>
      <c r="R489" s="5">
        <f t="shared" si="99"/>
        <v>0</v>
      </c>
      <c r="S489" s="5">
        <f t="shared" si="99"/>
        <v>0</v>
      </c>
      <c r="T489" s="5">
        <f t="shared" si="99"/>
        <v>0</v>
      </c>
      <c r="U489" s="5">
        <f t="shared" si="99"/>
        <v>0</v>
      </c>
      <c r="V489" s="5">
        <f t="shared" si="99"/>
        <v>0</v>
      </c>
      <c r="W489" s="5">
        <f t="shared" si="99"/>
        <v>0</v>
      </c>
      <c r="X489" s="5">
        <f t="shared" si="99"/>
        <v>0</v>
      </c>
      <c r="Y489" s="5">
        <f t="shared" si="98"/>
        <v>0</v>
      </c>
      <c r="Z489" s="5">
        <f t="shared" si="98"/>
        <v>0</v>
      </c>
      <c r="AA489" s="5">
        <f t="shared" si="98"/>
        <v>0</v>
      </c>
      <c r="AB489" s="5">
        <f t="shared" si="98"/>
        <v>0</v>
      </c>
      <c r="AC489" s="5">
        <f t="shared" si="98"/>
        <v>0</v>
      </c>
      <c r="AK489" s="5">
        <f t="shared" si="99"/>
        <v>0</v>
      </c>
      <c r="AL489" s="5">
        <f t="shared" si="99"/>
        <v>0</v>
      </c>
      <c r="AM489" s="5">
        <f t="shared" si="99"/>
        <v>0</v>
      </c>
      <c r="AN489" s="5">
        <f t="shared" si="99"/>
        <v>0</v>
      </c>
      <c r="AO489" s="5">
        <f t="shared" si="99"/>
        <v>0</v>
      </c>
      <c r="AP489" s="5">
        <f t="shared" si="99"/>
        <v>0</v>
      </c>
      <c r="AQ489" s="5">
        <f t="shared" si="99"/>
        <v>0</v>
      </c>
      <c r="AR489" s="5">
        <f t="shared" si="99"/>
        <v>0</v>
      </c>
      <c r="AS489" s="5">
        <f t="shared" si="99"/>
        <v>0</v>
      </c>
      <c r="AT489" s="5">
        <f t="shared" si="99"/>
        <v>0</v>
      </c>
      <c r="BR489" t="str">
        <f t="shared" si="90"/>
        <v>RBDPORTLAND HOSPITAL</v>
      </c>
      <c r="BS489" s="11" t="s">
        <v>1621</v>
      </c>
      <c r="BT489" s="11" t="s">
        <v>1622</v>
      </c>
      <c r="BU489" s="11" t="s">
        <v>1621</v>
      </c>
      <c r="BV489" s="11" t="s">
        <v>1622</v>
      </c>
      <c r="BW489" s="11" t="s">
        <v>1612</v>
      </c>
      <c r="BX489" s="11"/>
      <c r="BZ489" t="s">
        <v>1623</v>
      </c>
      <c r="CA489" s="13" t="s">
        <v>1624</v>
      </c>
    </row>
    <row r="490" spans="4:79" ht="15">
      <c r="D490" s="1">
        <f t="shared" si="84"/>
        <v>0</v>
      </c>
      <c r="I490" s="5">
        <f t="shared" si="99"/>
        <v>0</v>
      </c>
      <c r="J490" s="5">
        <f t="shared" si="99"/>
        <v>0</v>
      </c>
      <c r="K490" s="5">
        <f t="shared" si="99"/>
        <v>0</v>
      </c>
      <c r="L490" s="5">
        <f t="shared" si="99"/>
        <v>0</v>
      </c>
      <c r="M490" s="5">
        <f t="shared" si="99"/>
        <v>0</v>
      </c>
      <c r="N490" s="5">
        <f t="shared" si="99"/>
        <v>0</v>
      </c>
      <c r="O490" s="5">
        <f t="shared" si="99"/>
        <v>0</v>
      </c>
      <c r="P490" s="5">
        <f t="shared" si="99"/>
        <v>0</v>
      </c>
      <c r="Q490" s="5">
        <f t="shared" si="99"/>
        <v>0</v>
      </c>
      <c r="R490" s="5">
        <f t="shared" si="99"/>
        <v>0</v>
      </c>
      <c r="S490" s="5">
        <f t="shared" si="99"/>
        <v>0</v>
      </c>
      <c r="T490" s="5">
        <f t="shared" si="99"/>
        <v>0</v>
      </c>
      <c r="U490" s="5">
        <f t="shared" si="99"/>
        <v>0</v>
      </c>
      <c r="V490" s="5">
        <f t="shared" si="99"/>
        <v>0</v>
      </c>
      <c r="W490" s="5">
        <f t="shared" si="99"/>
        <v>0</v>
      </c>
      <c r="X490" s="5">
        <f t="shared" si="99"/>
        <v>0</v>
      </c>
      <c r="Y490" s="5">
        <f t="shared" si="98"/>
        <v>0</v>
      </c>
      <c r="Z490" s="5">
        <f t="shared" si="98"/>
        <v>0</v>
      </c>
      <c r="AA490" s="5">
        <f t="shared" si="98"/>
        <v>0</v>
      </c>
      <c r="AB490" s="5">
        <f t="shared" si="98"/>
        <v>0</v>
      </c>
      <c r="AC490" s="5">
        <f t="shared" si="98"/>
        <v>0</v>
      </c>
      <c r="AK490" s="5">
        <f t="shared" si="99"/>
        <v>0</v>
      </c>
      <c r="AL490" s="5">
        <f t="shared" si="99"/>
        <v>0</v>
      </c>
      <c r="AM490" s="5">
        <f t="shared" si="99"/>
        <v>0</v>
      </c>
      <c r="AN490" s="5">
        <f t="shared" si="99"/>
        <v>0</v>
      </c>
      <c r="AO490" s="5">
        <f t="shared" si="99"/>
        <v>0</v>
      </c>
      <c r="AP490" s="5">
        <f t="shared" si="99"/>
        <v>0</v>
      </c>
      <c r="AQ490" s="5">
        <f t="shared" si="99"/>
        <v>0</v>
      </c>
      <c r="AR490" s="5">
        <f t="shared" si="99"/>
        <v>0</v>
      </c>
      <c r="AS490" s="5">
        <f t="shared" si="99"/>
        <v>0</v>
      </c>
      <c r="AT490" s="5">
        <f t="shared" si="99"/>
        <v>0</v>
      </c>
      <c r="BR490" t="str">
        <f t="shared" si="90"/>
        <v>RBDWEYMOUTH COMMUNITY HOSPITAL</v>
      </c>
      <c r="BS490" s="11" t="s">
        <v>1625</v>
      </c>
      <c r="BT490" s="11" t="s">
        <v>1626</v>
      </c>
      <c r="BU490" s="11" t="s">
        <v>1625</v>
      </c>
      <c r="BV490" s="11" t="s">
        <v>1626</v>
      </c>
      <c r="BW490" s="11" t="s">
        <v>1612</v>
      </c>
      <c r="BX490" s="11"/>
      <c r="BZ490" t="s">
        <v>1623</v>
      </c>
      <c r="CA490" s="13" t="s">
        <v>1627</v>
      </c>
    </row>
    <row r="491" spans="4:79" ht="15">
      <c r="D491" s="1">
        <f t="shared" ref="D491:D554" si="100">IF(D79="", IF(E79="", 0,1),0)</f>
        <v>0</v>
      </c>
      <c r="I491" s="5">
        <f t="shared" si="99"/>
        <v>0</v>
      </c>
      <c r="J491" s="5">
        <f t="shared" si="99"/>
        <v>0</v>
      </c>
      <c r="K491" s="5">
        <f t="shared" si="99"/>
        <v>0</v>
      </c>
      <c r="L491" s="5">
        <f t="shared" si="99"/>
        <v>0</v>
      </c>
      <c r="M491" s="5">
        <f t="shared" si="99"/>
        <v>0</v>
      </c>
      <c r="N491" s="5">
        <f t="shared" si="99"/>
        <v>0</v>
      </c>
      <c r="O491" s="5">
        <f t="shared" si="99"/>
        <v>0</v>
      </c>
      <c r="P491" s="5">
        <f t="shared" si="99"/>
        <v>0</v>
      </c>
      <c r="Q491" s="5">
        <f t="shared" si="99"/>
        <v>0</v>
      </c>
      <c r="R491" s="5">
        <f t="shared" si="99"/>
        <v>0</v>
      </c>
      <c r="S491" s="5">
        <f t="shared" si="99"/>
        <v>0</v>
      </c>
      <c r="T491" s="5">
        <f t="shared" si="99"/>
        <v>0</v>
      </c>
      <c r="U491" s="5">
        <f t="shared" si="99"/>
        <v>0</v>
      </c>
      <c r="V491" s="5">
        <f t="shared" si="99"/>
        <v>0</v>
      </c>
      <c r="W491" s="5">
        <f t="shared" si="99"/>
        <v>0</v>
      </c>
      <c r="X491" s="5">
        <f t="shared" si="99"/>
        <v>0</v>
      </c>
      <c r="Y491" s="5">
        <f t="shared" si="98"/>
        <v>0</v>
      </c>
      <c r="Z491" s="5">
        <f t="shared" si="98"/>
        <v>0</v>
      </c>
      <c r="AA491" s="5">
        <f t="shared" si="98"/>
        <v>0</v>
      </c>
      <c r="AB491" s="5">
        <f t="shared" si="98"/>
        <v>0</v>
      </c>
      <c r="AC491" s="5">
        <f t="shared" si="98"/>
        <v>0</v>
      </c>
      <c r="AK491" s="5">
        <f t="shared" si="99"/>
        <v>0</v>
      </c>
      <c r="AL491" s="5">
        <f t="shared" si="99"/>
        <v>0</v>
      </c>
      <c r="AM491" s="5">
        <f t="shared" si="99"/>
        <v>0</v>
      </c>
      <c r="AN491" s="5">
        <f t="shared" si="99"/>
        <v>0</v>
      </c>
      <c r="AO491" s="5">
        <f t="shared" si="99"/>
        <v>0</v>
      </c>
      <c r="AP491" s="5">
        <f t="shared" si="99"/>
        <v>0</v>
      </c>
      <c r="AQ491" s="5">
        <f t="shared" si="99"/>
        <v>0</v>
      </c>
      <c r="AR491" s="5">
        <f t="shared" si="99"/>
        <v>0</v>
      </c>
      <c r="AS491" s="5">
        <f t="shared" si="99"/>
        <v>0</v>
      </c>
      <c r="AT491" s="5">
        <f t="shared" si="99"/>
        <v>0</v>
      </c>
      <c r="BR491" t="str">
        <f t="shared" si="90"/>
        <v>RBDYEATMAN HOSPITAL</v>
      </c>
      <c r="BS491" s="11" t="s">
        <v>1628</v>
      </c>
      <c r="BT491" s="11" t="s">
        <v>1629</v>
      </c>
      <c r="BU491" s="11" t="s">
        <v>1628</v>
      </c>
      <c r="BV491" s="11" t="s">
        <v>1629</v>
      </c>
      <c r="BW491" s="11" t="s">
        <v>1612</v>
      </c>
      <c r="BX491" s="11"/>
      <c r="BZ491" t="s">
        <v>1623</v>
      </c>
      <c r="CA491" s="13" t="s">
        <v>1630</v>
      </c>
    </row>
    <row r="492" spans="4:79" ht="15">
      <c r="D492" s="1">
        <f t="shared" si="100"/>
        <v>0</v>
      </c>
      <c r="I492" s="5">
        <f t="shared" si="99"/>
        <v>0</v>
      </c>
      <c r="J492" s="5">
        <f t="shared" si="99"/>
        <v>0</v>
      </c>
      <c r="K492" s="5">
        <f t="shared" si="99"/>
        <v>0</v>
      </c>
      <c r="L492" s="5">
        <f t="shared" si="99"/>
        <v>0</v>
      </c>
      <c r="M492" s="5">
        <f t="shared" si="99"/>
        <v>0</v>
      </c>
      <c r="N492" s="5">
        <f t="shared" si="99"/>
        <v>0</v>
      </c>
      <c r="O492" s="5">
        <f t="shared" si="99"/>
        <v>0</v>
      </c>
      <c r="P492" s="5">
        <f t="shared" si="99"/>
        <v>0</v>
      </c>
      <c r="Q492" s="5">
        <f t="shared" si="99"/>
        <v>0</v>
      </c>
      <c r="R492" s="5">
        <f t="shared" si="99"/>
        <v>0</v>
      </c>
      <c r="S492" s="5">
        <f t="shared" si="99"/>
        <v>0</v>
      </c>
      <c r="T492" s="5">
        <f t="shared" si="99"/>
        <v>0</v>
      </c>
      <c r="U492" s="5">
        <f t="shared" si="99"/>
        <v>0</v>
      </c>
      <c r="V492" s="5">
        <f t="shared" si="99"/>
        <v>0</v>
      </c>
      <c r="W492" s="5">
        <f t="shared" si="99"/>
        <v>0</v>
      </c>
      <c r="X492" s="5">
        <f t="shared" si="99"/>
        <v>0</v>
      </c>
      <c r="Y492" s="5">
        <f t="shared" si="98"/>
        <v>0</v>
      </c>
      <c r="Z492" s="5">
        <f t="shared" si="98"/>
        <v>0</v>
      </c>
      <c r="AA492" s="5">
        <f t="shared" si="98"/>
        <v>0</v>
      </c>
      <c r="AB492" s="5">
        <f t="shared" si="98"/>
        <v>0</v>
      </c>
      <c r="AC492" s="5">
        <f t="shared" si="98"/>
        <v>0</v>
      </c>
      <c r="AK492" s="5">
        <f t="shared" si="99"/>
        <v>0</v>
      </c>
      <c r="AL492" s="5">
        <f t="shared" si="99"/>
        <v>0</v>
      </c>
      <c r="AM492" s="5">
        <f t="shared" si="99"/>
        <v>0</v>
      </c>
      <c r="AN492" s="5">
        <f t="shared" si="99"/>
        <v>0</v>
      </c>
      <c r="AO492" s="5">
        <f t="shared" si="99"/>
        <v>0</v>
      </c>
      <c r="AP492" s="5">
        <f t="shared" si="99"/>
        <v>0</v>
      </c>
      <c r="AQ492" s="5">
        <f t="shared" si="99"/>
        <v>0</v>
      </c>
      <c r="AR492" s="5">
        <f t="shared" si="99"/>
        <v>0</v>
      </c>
      <c r="AS492" s="5">
        <f t="shared" si="99"/>
        <v>0</v>
      </c>
      <c r="AT492" s="5">
        <f t="shared" si="99"/>
        <v>0</v>
      </c>
      <c r="BR492" t="str">
        <f t="shared" si="90"/>
        <v>RBKGOSCOTE HOSPITAL</v>
      </c>
      <c r="BS492" s="11" t="s">
        <v>1631</v>
      </c>
      <c r="BT492" s="11" t="s">
        <v>1632</v>
      </c>
      <c r="BU492" s="11" t="s">
        <v>1631</v>
      </c>
      <c r="BV492" s="11" t="s">
        <v>1632</v>
      </c>
      <c r="BW492" s="11" t="s">
        <v>1633</v>
      </c>
      <c r="BX492" s="11"/>
      <c r="BZ492" t="s">
        <v>1634</v>
      </c>
      <c r="CA492" s="13" t="s">
        <v>147</v>
      </c>
    </row>
    <row r="493" spans="4:79" ht="12.75" customHeight="1">
      <c r="D493" s="1">
        <f t="shared" si="100"/>
        <v>0</v>
      </c>
      <c r="I493" s="5">
        <f t="shared" si="99"/>
        <v>0</v>
      </c>
      <c r="J493" s="5">
        <f t="shared" si="99"/>
        <v>0</v>
      </c>
      <c r="K493" s="5">
        <f t="shared" si="99"/>
        <v>0</v>
      </c>
      <c r="L493" s="5">
        <f t="shared" si="99"/>
        <v>0</v>
      </c>
      <c r="M493" s="5">
        <f t="shared" si="99"/>
        <v>0</v>
      </c>
      <c r="N493" s="5">
        <f t="shared" si="99"/>
        <v>0</v>
      </c>
      <c r="O493" s="5">
        <f t="shared" si="99"/>
        <v>0</v>
      </c>
      <c r="P493" s="5">
        <f t="shared" si="99"/>
        <v>0</v>
      </c>
      <c r="Q493" s="5">
        <f t="shared" si="99"/>
        <v>0</v>
      </c>
      <c r="R493" s="5">
        <f t="shared" si="99"/>
        <v>0</v>
      </c>
      <c r="S493" s="5">
        <f t="shared" si="99"/>
        <v>0</v>
      </c>
      <c r="T493" s="5">
        <f t="shared" si="99"/>
        <v>0</v>
      </c>
      <c r="U493" s="5">
        <f t="shared" si="99"/>
        <v>0</v>
      </c>
      <c r="V493" s="5">
        <f t="shared" si="99"/>
        <v>0</v>
      </c>
      <c r="W493" s="5">
        <f t="shared" si="99"/>
        <v>0</v>
      </c>
      <c r="X493" s="5">
        <f t="shared" si="99"/>
        <v>0</v>
      </c>
      <c r="Y493" s="5">
        <f t="shared" si="98"/>
        <v>0</v>
      </c>
      <c r="Z493" s="5">
        <f t="shared" si="98"/>
        <v>0</v>
      </c>
      <c r="AA493" s="5">
        <f t="shared" si="98"/>
        <v>0</v>
      </c>
      <c r="AB493" s="5">
        <f t="shared" si="98"/>
        <v>0</v>
      </c>
      <c r="AC493" s="5">
        <f t="shared" si="98"/>
        <v>0</v>
      </c>
      <c r="AK493" s="5">
        <f t="shared" si="99"/>
        <v>0</v>
      </c>
      <c r="AL493" s="5">
        <f t="shared" si="99"/>
        <v>0</v>
      </c>
      <c r="AM493" s="5">
        <f t="shared" si="99"/>
        <v>0</v>
      </c>
      <c r="AN493" s="5">
        <f t="shared" si="99"/>
        <v>0</v>
      </c>
      <c r="AO493" s="5">
        <f t="shared" si="99"/>
        <v>0</v>
      </c>
      <c r="AP493" s="5">
        <f t="shared" ref="AP493:AT508" si="101">IF(AP87&lt;0, 1, 0)</f>
        <v>0</v>
      </c>
      <c r="AQ493" s="5">
        <f t="shared" si="101"/>
        <v>0</v>
      </c>
      <c r="AR493" s="5">
        <f t="shared" si="101"/>
        <v>0</v>
      </c>
      <c r="AS493" s="5">
        <f t="shared" si="101"/>
        <v>0</v>
      </c>
      <c r="AT493" s="5">
        <f t="shared" si="101"/>
        <v>0</v>
      </c>
      <c r="BR493" t="str">
        <f t="shared" si="90"/>
        <v>RBKMANOR HOSPITAL</v>
      </c>
      <c r="BS493" s="11" t="s">
        <v>1635</v>
      </c>
      <c r="BT493" s="11" t="s">
        <v>1636</v>
      </c>
      <c r="BU493" s="11" t="s">
        <v>1635</v>
      </c>
      <c r="BV493" s="11" t="s">
        <v>1636</v>
      </c>
      <c r="BW493" s="11" t="s">
        <v>1633</v>
      </c>
      <c r="BX493" s="11"/>
      <c r="BZ493" t="s">
        <v>1634</v>
      </c>
      <c r="CA493" s="13" t="s">
        <v>688</v>
      </c>
    </row>
    <row r="494" spans="4:79" ht="15">
      <c r="D494" s="1">
        <f t="shared" si="100"/>
        <v>0</v>
      </c>
      <c r="I494" s="5">
        <f t="shared" ref="I494:AR503" si="102">IF(I88&lt;0, 1, 0)</f>
        <v>0</v>
      </c>
      <c r="J494" s="5">
        <f t="shared" si="102"/>
        <v>0</v>
      </c>
      <c r="K494" s="5">
        <f t="shared" si="102"/>
        <v>0</v>
      </c>
      <c r="L494" s="5">
        <f t="shared" si="102"/>
        <v>0</v>
      </c>
      <c r="M494" s="5">
        <f t="shared" si="102"/>
        <v>0</v>
      </c>
      <c r="N494" s="5">
        <f t="shared" si="102"/>
        <v>0</v>
      </c>
      <c r="O494" s="5">
        <f t="shared" si="102"/>
        <v>0</v>
      </c>
      <c r="P494" s="5">
        <f t="shared" si="102"/>
        <v>0</v>
      </c>
      <c r="Q494" s="5">
        <f t="shared" si="102"/>
        <v>0</v>
      </c>
      <c r="R494" s="5">
        <f t="shared" si="102"/>
        <v>0</v>
      </c>
      <c r="S494" s="5">
        <f t="shared" si="102"/>
        <v>0</v>
      </c>
      <c r="T494" s="5">
        <f t="shared" si="102"/>
        <v>0</v>
      </c>
      <c r="U494" s="5">
        <f t="shared" si="102"/>
        <v>0</v>
      </c>
      <c r="V494" s="5">
        <f t="shared" si="102"/>
        <v>0</v>
      </c>
      <c r="W494" s="5">
        <f t="shared" si="102"/>
        <v>0</v>
      </c>
      <c r="X494" s="5">
        <f t="shared" si="102"/>
        <v>0</v>
      </c>
      <c r="Y494" s="5">
        <f t="shared" si="98"/>
        <v>0</v>
      </c>
      <c r="Z494" s="5">
        <f t="shared" si="98"/>
        <v>0</v>
      </c>
      <c r="AA494" s="5">
        <f t="shared" si="98"/>
        <v>0</v>
      </c>
      <c r="AB494" s="5">
        <f t="shared" si="98"/>
        <v>0</v>
      </c>
      <c r="AC494" s="5">
        <f t="shared" si="98"/>
        <v>0</v>
      </c>
      <c r="AK494" s="5">
        <f t="shared" si="102"/>
        <v>0</v>
      </c>
      <c r="AL494" s="5">
        <f t="shared" si="102"/>
        <v>0</v>
      </c>
      <c r="AM494" s="5">
        <f t="shared" si="102"/>
        <v>0</v>
      </c>
      <c r="AN494" s="5">
        <f t="shared" si="102"/>
        <v>0</v>
      </c>
      <c r="AO494" s="5">
        <f t="shared" si="102"/>
        <v>0</v>
      </c>
      <c r="AP494" s="5">
        <f t="shared" si="102"/>
        <v>0</v>
      </c>
      <c r="AQ494" s="5">
        <f t="shared" si="102"/>
        <v>0</v>
      </c>
      <c r="AR494" s="5">
        <f t="shared" si="102"/>
        <v>0</v>
      </c>
      <c r="AS494" s="5">
        <f t="shared" si="101"/>
        <v>0</v>
      </c>
      <c r="AT494" s="5">
        <f t="shared" si="101"/>
        <v>0</v>
      </c>
      <c r="BR494" t="str">
        <f t="shared" si="90"/>
        <v>RBLARROWE PARK HOSPITAL</v>
      </c>
      <c r="BS494" s="11" t="s">
        <v>1637</v>
      </c>
      <c r="BT494" s="11" t="s">
        <v>1638</v>
      </c>
      <c r="BU494" s="11" t="s">
        <v>1637</v>
      </c>
      <c r="BV494" s="11" t="s">
        <v>1638</v>
      </c>
      <c r="BW494" s="11" t="s">
        <v>1639</v>
      </c>
      <c r="BX494" s="11"/>
      <c r="BZ494" t="s">
        <v>1634</v>
      </c>
      <c r="CA494" s="13" t="s">
        <v>1640</v>
      </c>
    </row>
    <row r="495" spans="4:79" ht="15">
      <c r="D495" s="1">
        <f t="shared" si="100"/>
        <v>0</v>
      </c>
      <c r="I495" s="5">
        <f t="shared" si="102"/>
        <v>0</v>
      </c>
      <c r="J495" s="5">
        <f t="shared" si="102"/>
        <v>0</v>
      </c>
      <c r="K495" s="5">
        <f t="shared" si="102"/>
        <v>0</v>
      </c>
      <c r="L495" s="5">
        <f t="shared" si="102"/>
        <v>0</v>
      </c>
      <c r="M495" s="5">
        <f t="shared" si="102"/>
        <v>0</v>
      </c>
      <c r="N495" s="5">
        <f t="shared" si="102"/>
        <v>0</v>
      </c>
      <c r="O495" s="5">
        <f t="shared" si="102"/>
        <v>0</v>
      </c>
      <c r="P495" s="5">
        <f t="shared" si="102"/>
        <v>0</v>
      </c>
      <c r="Q495" s="5">
        <f t="shared" si="102"/>
        <v>0</v>
      </c>
      <c r="R495" s="5">
        <f t="shared" si="102"/>
        <v>0</v>
      </c>
      <c r="S495" s="5">
        <f t="shared" si="102"/>
        <v>0</v>
      </c>
      <c r="T495" s="5">
        <f t="shared" si="102"/>
        <v>0</v>
      </c>
      <c r="U495" s="5">
        <f t="shared" si="102"/>
        <v>0</v>
      </c>
      <c r="V495" s="5">
        <f t="shared" si="102"/>
        <v>0</v>
      </c>
      <c r="W495" s="5">
        <f t="shared" si="102"/>
        <v>0</v>
      </c>
      <c r="X495" s="5">
        <f t="shared" si="102"/>
        <v>0</v>
      </c>
      <c r="Y495" s="5">
        <f t="shared" si="98"/>
        <v>0</v>
      </c>
      <c r="Z495" s="5">
        <f t="shared" si="98"/>
        <v>0</v>
      </c>
      <c r="AA495" s="5">
        <f t="shared" si="98"/>
        <v>0</v>
      </c>
      <c r="AB495" s="5">
        <f t="shared" si="98"/>
        <v>0</v>
      </c>
      <c r="AC495" s="5">
        <f t="shared" si="98"/>
        <v>0</v>
      </c>
      <c r="AK495" s="5">
        <f t="shared" si="102"/>
        <v>0</v>
      </c>
      <c r="AL495" s="5">
        <f t="shared" si="102"/>
        <v>0</v>
      </c>
      <c r="AM495" s="5">
        <f t="shared" si="102"/>
        <v>0</v>
      </c>
      <c r="AN495" s="5">
        <f t="shared" si="102"/>
        <v>0</v>
      </c>
      <c r="AO495" s="5">
        <f t="shared" si="102"/>
        <v>0</v>
      </c>
      <c r="AP495" s="5">
        <f t="shared" si="102"/>
        <v>0</v>
      </c>
      <c r="AQ495" s="5">
        <f t="shared" si="102"/>
        <v>0</v>
      </c>
      <c r="AR495" s="5">
        <f t="shared" si="102"/>
        <v>0</v>
      </c>
      <c r="AS495" s="5">
        <f t="shared" si="101"/>
        <v>0</v>
      </c>
      <c r="AT495" s="5">
        <f t="shared" si="101"/>
        <v>0</v>
      </c>
      <c r="BR495" t="str">
        <f t="shared" si="90"/>
        <v>RBLCLATTERBRIDGE HOSPITAL</v>
      </c>
      <c r="BS495" s="11" t="s">
        <v>1641</v>
      </c>
      <c r="BT495" s="11" t="s">
        <v>1642</v>
      </c>
      <c r="BU495" s="11" t="s">
        <v>1641</v>
      </c>
      <c r="BV495" s="11" t="s">
        <v>1642</v>
      </c>
      <c r="BW495" s="11" t="s">
        <v>1639</v>
      </c>
      <c r="BX495" s="11"/>
      <c r="BZ495" t="s">
        <v>1634</v>
      </c>
      <c r="CA495" s="13" t="s">
        <v>1643</v>
      </c>
    </row>
    <row r="496" spans="4:79" ht="15">
      <c r="D496" s="1">
        <f t="shared" si="100"/>
        <v>0</v>
      </c>
      <c r="I496" s="5">
        <f t="shared" si="102"/>
        <v>0</v>
      </c>
      <c r="J496" s="5">
        <f t="shared" si="102"/>
        <v>0</v>
      </c>
      <c r="K496" s="5">
        <f t="shared" si="102"/>
        <v>0</v>
      </c>
      <c r="L496" s="5">
        <f t="shared" si="102"/>
        <v>0</v>
      </c>
      <c r="M496" s="5">
        <f t="shared" si="102"/>
        <v>0</v>
      </c>
      <c r="N496" s="5">
        <f t="shared" si="102"/>
        <v>0</v>
      </c>
      <c r="O496" s="5">
        <f t="shared" si="102"/>
        <v>0</v>
      </c>
      <c r="P496" s="5">
        <f t="shared" si="102"/>
        <v>0</v>
      </c>
      <c r="Q496" s="5">
        <f t="shared" si="102"/>
        <v>0</v>
      </c>
      <c r="R496" s="5">
        <f t="shared" si="102"/>
        <v>0</v>
      </c>
      <c r="S496" s="5">
        <f t="shared" si="102"/>
        <v>0</v>
      </c>
      <c r="T496" s="5">
        <f t="shared" si="102"/>
        <v>0</v>
      </c>
      <c r="U496" s="5">
        <f t="shared" si="102"/>
        <v>0</v>
      </c>
      <c r="V496" s="5">
        <f t="shared" si="102"/>
        <v>0</v>
      </c>
      <c r="W496" s="5">
        <f t="shared" si="102"/>
        <v>0</v>
      </c>
      <c r="X496" s="5">
        <f t="shared" si="102"/>
        <v>0</v>
      </c>
      <c r="Y496" s="5">
        <f t="shared" si="98"/>
        <v>0</v>
      </c>
      <c r="Z496" s="5">
        <f t="shared" si="98"/>
        <v>0</v>
      </c>
      <c r="AA496" s="5">
        <f t="shared" si="98"/>
        <v>0</v>
      </c>
      <c r="AB496" s="5">
        <f t="shared" si="98"/>
        <v>0</v>
      </c>
      <c r="AC496" s="5">
        <f t="shared" si="98"/>
        <v>0</v>
      </c>
      <c r="AK496" s="5">
        <f t="shared" si="102"/>
        <v>0</v>
      </c>
      <c r="AL496" s="5">
        <f t="shared" si="102"/>
        <v>0</v>
      </c>
      <c r="AM496" s="5">
        <f t="shared" si="102"/>
        <v>0</v>
      </c>
      <c r="AN496" s="5">
        <f t="shared" si="102"/>
        <v>0</v>
      </c>
      <c r="AO496" s="5">
        <f t="shared" si="102"/>
        <v>0</v>
      </c>
      <c r="AP496" s="5">
        <f t="shared" si="102"/>
        <v>0</v>
      </c>
      <c r="AQ496" s="5">
        <f t="shared" si="102"/>
        <v>0</v>
      </c>
      <c r="AR496" s="5">
        <f t="shared" si="102"/>
        <v>0</v>
      </c>
      <c r="AS496" s="5">
        <f t="shared" si="101"/>
        <v>0</v>
      </c>
      <c r="AT496" s="5">
        <f t="shared" si="101"/>
        <v>0</v>
      </c>
      <c r="BR496" t="str">
        <f t="shared" si="90"/>
        <v>RBLOUTPATIENTS DEPARTMENT (ST JOHN'S HOSPICE)</v>
      </c>
      <c r="BS496" s="11" t="s">
        <v>1644</v>
      </c>
      <c r="BT496" s="11" t="s">
        <v>1645</v>
      </c>
      <c r="BU496" s="11" t="s">
        <v>1644</v>
      </c>
      <c r="BV496" s="11" t="s">
        <v>1645</v>
      </c>
      <c r="BW496" s="11" t="s">
        <v>1639</v>
      </c>
      <c r="BX496" s="11"/>
      <c r="BZ496" t="s">
        <v>1634</v>
      </c>
      <c r="CA496" s="13" t="s">
        <v>1646</v>
      </c>
    </row>
    <row r="497" spans="4:79" ht="15">
      <c r="D497" s="1">
        <f t="shared" si="100"/>
        <v>0</v>
      </c>
      <c r="I497" s="5">
        <f t="shared" si="102"/>
        <v>0</v>
      </c>
      <c r="J497" s="5">
        <f t="shared" si="102"/>
        <v>0</v>
      </c>
      <c r="K497" s="5">
        <f t="shared" si="102"/>
        <v>0</v>
      </c>
      <c r="L497" s="5">
        <f t="shared" si="102"/>
        <v>0</v>
      </c>
      <c r="M497" s="5">
        <f t="shared" si="102"/>
        <v>0</v>
      </c>
      <c r="N497" s="5">
        <f t="shared" si="102"/>
        <v>0</v>
      </c>
      <c r="O497" s="5">
        <f t="shared" si="102"/>
        <v>0</v>
      </c>
      <c r="P497" s="5">
        <f t="shared" si="102"/>
        <v>0</v>
      </c>
      <c r="Q497" s="5">
        <f t="shared" si="102"/>
        <v>0</v>
      </c>
      <c r="R497" s="5">
        <f t="shared" si="102"/>
        <v>0</v>
      </c>
      <c r="S497" s="5">
        <f t="shared" si="102"/>
        <v>0</v>
      </c>
      <c r="T497" s="5">
        <f t="shared" si="102"/>
        <v>0</v>
      </c>
      <c r="U497" s="5">
        <f t="shared" si="102"/>
        <v>0</v>
      </c>
      <c r="V497" s="5">
        <f t="shared" si="102"/>
        <v>0</v>
      </c>
      <c r="W497" s="5">
        <f t="shared" si="102"/>
        <v>0</v>
      </c>
      <c r="X497" s="5">
        <f t="shared" si="102"/>
        <v>0</v>
      </c>
      <c r="Y497" s="5">
        <f t="shared" si="98"/>
        <v>0</v>
      </c>
      <c r="Z497" s="5">
        <f t="shared" si="98"/>
        <v>0</v>
      </c>
      <c r="AA497" s="5">
        <f t="shared" si="98"/>
        <v>0</v>
      </c>
      <c r="AB497" s="5">
        <f t="shared" si="98"/>
        <v>0</v>
      </c>
      <c r="AC497" s="5">
        <f t="shared" si="98"/>
        <v>0</v>
      </c>
      <c r="AK497" s="5">
        <f t="shared" si="102"/>
        <v>0</v>
      </c>
      <c r="AL497" s="5">
        <f t="shared" si="102"/>
        <v>0</v>
      </c>
      <c r="AM497" s="5">
        <f t="shared" si="102"/>
        <v>0</v>
      </c>
      <c r="AN497" s="5">
        <f t="shared" si="102"/>
        <v>0</v>
      </c>
      <c r="AO497" s="5">
        <f t="shared" si="102"/>
        <v>0</v>
      </c>
      <c r="AP497" s="5">
        <f t="shared" si="102"/>
        <v>0</v>
      </c>
      <c r="AQ497" s="5">
        <f t="shared" si="102"/>
        <v>0</v>
      </c>
      <c r="AR497" s="5">
        <f t="shared" si="102"/>
        <v>0</v>
      </c>
      <c r="AS497" s="5">
        <f t="shared" si="101"/>
        <v>0</v>
      </c>
      <c r="AT497" s="5">
        <f t="shared" si="101"/>
        <v>0</v>
      </c>
      <c r="BR497" t="str">
        <f t="shared" si="90"/>
        <v>RBLST. CATHERINES HOSPITAL</v>
      </c>
      <c r="BS497" s="11" t="s">
        <v>1647</v>
      </c>
      <c r="BT497" s="11" t="s">
        <v>1648</v>
      </c>
      <c r="BU497" s="11" t="s">
        <v>1647</v>
      </c>
      <c r="BV497" s="11" t="s">
        <v>1648</v>
      </c>
      <c r="BW497" s="11" t="s">
        <v>1639</v>
      </c>
      <c r="BX497" s="11"/>
      <c r="BZ497" t="s">
        <v>1634</v>
      </c>
      <c r="CA497" s="13" t="s">
        <v>468</v>
      </c>
    </row>
    <row r="498" spans="4:79" ht="15">
      <c r="D498" s="1">
        <f t="shared" si="100"/>
        <v>0</v>
      </c>
      <c r="I498" s="5">
        <f t="shared" si="102"/>
        <v>0</v>
      </c>
      <c r="J498" s="5">
        <f t="shared" si="102"/>
        <v>0</v>
      </c>
      <c r="K498" s="5">
        <f t="shared" si="102"/>
        <v>0</v>
      </c>
      <c r="L498" s="5">
        <f t="shared" si="102"/>
        <v>0</v>
      </c>
      <c r="M498" s="5">
        <f t="shared" si="102"/>
        <v>0</v>
      </c>
      <c r="N498" s="5">
        <f t="shared" si="102"/>
        <v>0</v>
      </c>
      <c r="O498" s="5">
        <f t="shared" si="102"/>
        <v>0</v>
      </c>
      <c r="P498" s="5">
        <f t="shared" si="102"/>
        <v>0</v>
      </c>
      <c r="Q498" s="5">
        <f t="shared" si="102"/>
        <v>0</v>
      </c>
      <c r="R498" s="5">
        <f t="shared" si="102"/>
        <v>0</v>
      </c>
      <c r="S498" s="5">
        <f t="shared" si="102"/>
        <v>0</v>
      </c>
      <c r="T498" s="5">
        <f t="shared" si="102"/>
        <v>0</v>
      </c>
      <c r="U498" s="5">
        <f t="shared" si="102"/>
        <v>0</v>
      </c>
      <c r="V498" s="5">
        <f t="shared" si="102"/>
        <v>0</v>
      </c>
      <c r="W498" s="5">
        <f t="shared" si="102"/>
        <v>0</v>
      </c>
      <c r="X498" s="5">
        <f t="shared" si="102"/>
        <v>0</v>
      </c>
      <c r="Y498" s="5">
        <f t="shared" si="98"/>
        <v>0</v>
      </c>
      <c r="Z498" s="5">
        <f t="shared" si="98"/>
        <v>0</v>
      </c>
      <c r="AA498" s="5">
        <f t="shared" si="98"/>
        <v>0</v>
      </c>
      <c r="AB498" s="5">
        <f t="shared" si="98"/>
        <v>0</v>
      </c>
      <c r="AC498" s="5">
        <f t="shared" si="98"/>
        <v>0</v>
      </c>
      <c r="AK498" s="5">
        <f t="shared" si="102"/>
        <v>0</v>
      </c>
      <c r="AL498" s="5">
        <f t="shared" si="102"/>
        <v>0</v>
      </c>
      <c r="AM498" s="5">
        <f t="shared" si="102"/>
        <v>0</v>
      </c>
      <c r="AN498" s="5">
        <f t="shared" si="102"/>
        <v>0</v>
      </c>
      <c r="AO498" s="5">
        <f t="shared" si="102"/>
        <v>0</v>
      </c>
      <c r="AP498" s="5">
        <f t="shared" si="102"/>
        <v>0</v>
      </c>
      <c r="AQ498" s="5">
        <f t="shared" si="102"/>
        <v>0</v>
      </c>
      <c r="AR498" s="5">
        <f t="shared" si="102"/>
        <v>0</v>
      </c>
      <c r="AS498" s="5">
        <f t="shared" si="101"/>
        <v>0</v>
      </c>
      <c r="AT498" s="5">
        <f t="shared" si="101"/>
        <v>0</v>
      </c>
      <c r="BR498" t="str">
        <f t="shared" si="90"/>
        <v>RBLVICTORIA CENTRAL HOSPITAL</v>
      </c>
      <c r="BS498" s="11" t="s">
        <v>1649</v>
      </c>
      <c r="BT498" s="11" t="s">
        <v>1650</v>
      </c>
      <c r="BU498" s="11" t="s">
        <v>1649</v>
      </c>
      <c r="BV498" s="11" t="s">
        <v>1650</v>
      </c>
      <c r="BW498" s="11" t="s">
        <v>1639</v>
      </c>
      <c r="BX498" s="11"/>
      <c r="BZ498" t="s">
        <v>1634</v>
      </c>
      <c r="CA498" s="13" t="s">
        <v>1651</v>
      </c>
    </row>
    <row r="499" spans="4:79" ht="15">
      <c r="D499" s="1">
        <f t="shared" si="100"/>
        <v>0</v>
      </c>
      <c r="I499" s="5">
        <f t="shared" si="102"/>
        <v>0</v>
      </c>
      <c r="J499" s="5">
        <f t="shared" si="102"/>
        <v>0</v>
      </c>
      <c r="K499" s="5">
        <f t="shared" si="102"/>
        <v>0</v>
      </c>
      <c r="L499" s="5">
        <f t="shared" si="102"/>
        <v>0</v>
      </c>
      <c r="M499" s="5">
        <f t="shared" si="102"/>
        <v>0</v>
      </c>
      <c r="N499" s="5">
        <f t="shared" si="102"/>
        <v>0</v>
      </c>
      <c r="O499" s="5">
        <f t="shared" si="102"/>
        <v>0</v>
      </c>
      <c r="P499" s="5">
        <f t="shared" si="102"/>
        <v>0</v>
      </c>
      <c r="Q499" s="5">
        <f t="shared" si="102"/>
        <v>0</v>
      </c>
      <c r="R499" s="5">
        <f t="shared" si="102"/>
        <v>0</v>
      </c>
      <c r="S499" s="5">
        <f t="shared" si="102"/>
        <v>0</v>
      </c>
      <c r="T499" s="5">
        <f t="shared" si="102"/>
        <v>0</v>
      </c>
      <c r="U499" s="5">
        <f t="shared" si="102"/>
        <v>0</v>
      </c>
      <c r="V499" s="5">
        <f t="shared" si="102"/>
        <v>0</v>
      </c>
      <c r="W499" s="5">
        <f t="shared" si="102"/>
        <v>0</v>
      </c>
      <c r="X499" s="5">
        <f t="shared" si="102"/>
        <v>0</v>
      </c>
      <c r="Y499" s="5">
        <f t="shared" si="102"/>
        <v>0</v>
      </c>
      <c r="Z499" s="5">
        <f t="shared" si="102"/>
        <v>0</v>
      </c>
      <c r="AA499" s="5">
        <f t="shared" si="102"/>
        <v>0</v>
      </c>
      <c r="AB499" s="5">
        <f t="shared" si="102"/>
        <v>0</v>
      </c>
      <c r="AC499" s="5">
        <f t="shared" si="102"/>
        <v>0</v>
      </c>
      <c r="AK499" s="5">
        <f t="shared" si="102"/>
        <v>0</v>
      </c>
      <c r="AL499" s="5">
        <f t="shared" si="102"/>
        <v>0</v>
      </c>
      <c r="AM499" s="5">
        <f t="shared" si="102"/>
        <v>0</v>
      </c>
      <c r="AN499" s="5">
        <f t="shared" si="102"/>
        <v>0</v>
      </c>
      <c r="AO499" s="5">
        <f t="shared" si="102"/>
        <v>0</v>
      </c>
      <c r="AP499" s="5">
        <f t="shared" si="102"/>
        <v>0</v>
      </c>
      <c r="AQ499" s="5">
        <f t="shared" si="102"/>
        <v>0</v>
      </c>
      <c r="AR499" s="5">
        <f t="shared" si="102"/>
        <v>0</v>
      </c>
      <c r="AS499" s="5">
        <f t="shared" si="101"/>
        <v>0</v>
      </c>
      <c r="AT499" s="5">
        <f t="shared" si="101"/>
        <v>0</v>
      </c>
      <c r="BR499" t="str">
        <f t="shared" si="90"/>
        <v>RBNNEWTON COMMUNITY HOSPITAL</v>
      </c>
      <c r="BS499" s="11" t="s">
        <v>1652</v>
      </c>
      <c r="BT499" s="11" t="s">
        <v>1653</v>
      </c>
      <c r="BU499" s="11" t="s">
        <v>1652</v>
      </c>
      <c r="BV499" s="11" t="s">
        <v>1653</v>
      </c>
      <c r="BW499" s="11" t="s">
        <v>1654</v>
      </c>
      <c r="BX499" s="11"/>
      <c r="BZ499" t="s">
        <v>1634</v>
      </c>
      <c r="CA499" s="13" t="s">
        <v>1655</v>
      </c>
    </row>
    <row r="500" spans="4:79" ht="15">
      <c r="D500" s="1">
        <f t="shared" si="100"/>
        <v>0</v>
      </c>
      <c r="I500" s="5">
        <f t="shared" si="102"/>
        <v>0</v>
      </c>
      <c r="J500" s="5">
        <f t="shared" si="102"/>
        <v>0</v>
      </c>
      <c r="K500" s="5">
        <f t="shared" si="102"/>
        <v>0</v>
      </c>
      <c r="L500" s="5">
        <f t="shared" si="102"/>
        <v>0</v>
      </c>
      <c r="M500" s="5">
        <f t="shared" si="102"/>
        <v>0</v>
      </c>
      <c r="N500" s="5">
        <f t="shared" si="102"/>
        <v>0</v>
      </c>
      <c r="O500" s="5">
        <f t="shared" si="102"/>
        <v>0</v>
      </c>
      <c r="P500" s="5">
        <f t="shared" si="102"/>
        <v>0</v>
      </c>
      <c r="Q500" s="5">
        <f t="shared" si="102"/>
        <v>0</v>
      </c>
      <c r="R500" s="5">
        <f t="shared" si="102"/>
        <v>0</v>
      </c>
      <c r="S500" s="5">
        <f t="shared" si="102"/>
        <v>0</v>
      </c>
      <c r="T500" s="5">
        <f t="shared" si="102"/>
        <v>0</v>
      </c>
      <c r="U500" s="5">
        <f t="shared" si="102"/>
        <v>0</v>
      </c>
      <c r="V500" s="5">
        <f t="shared" si="102"/>
        <v>0</v>
      </c>
      <c r="W500" s="5">
        <f t="shared" si="102"/>
        <v>0</v>
      </c>
      <c r="X500" s="5">
        <f t="shared" si="102"/>
        <v>0</v>
      </c>
      <c r="Y500" s="5">
        <f t="shared" si="102"/>
        <v>0</v>
      </c>
      <c r="Z500" s="5">
        <f t="shared" si="102"/>
        <v>0</v>
      </c>
      <c r="AA500" s="5">
        <f t="shared" si="102"/>
        <v>0</v>
      </c>
      <c r="AB500" s="5">
        <f t="shared" si="102"/>
        <v>0</v>
      </c>
      <c r="AC500" s="5">
        <f t="shared" si="102"/>
        <v>0</v>
      </c>
      <c r="AK500" s="5">
        <f t="shared" si="102"/>
        <v>0</v>
      </c>
      <c r="AL500" s="5">
        <f t="shared" si="102"/>
        <v>0</v>
      </c>
      <c r="AM500" s="5">
        <f t="shared" si="102"/>
        <v>0</v>
      </c>
      <c r="AN500" s="5">
        <f t="shared" si="102"/>
        <v>0</v>
      </c>
      <c r="AO500" s="5">
        <f t="shared" si="102"/>
        <v>0</v>
      </c>
      <c r="AP500" s="5">
        <f t="shared" si="102"/>
        <v>0</v>
      </c>
      <c r="AQ500" s="5">
        <f t="shared" si="102"/>
        <v>0</v>
      </c>
      <c r="AR500" s="5">
        <f t="shared" si="102"/>
        <v>0</v>
      </c>
      <c r="AS500" s="5">
        <f t="shared" si="101"/>
        <v>0</v>
      </c>
      <c r="AT500" s="5">
        <f t="shared" si="101"/>
        <v>0</v>
      </c>
      <c r="BR500" t="str">
        <f t="shared" si="90"/>
        <v>RBNST HELENS HOSPITAL</v>
      </c>
      <c r="BS500" s="11" t="s">
        <v>1656</v>
      </c>
      <c r="BT500" s="11" t="s">
        <v>1657</v>
      </c>
      <c r="BU500" s="11" t="s">
        <v>1656</v>
      </c>
      <c r="BV500" s="11" t="s">
        <v>1657</v>
      </c>
      <c r="BW500" s="11" t="s">
        <v>1654</v>
      </c>
      <c r="BX500" s="11"/>
      <c r="BZ500" t="s">
        <v>1634</v>
      </c>
      <c r="CA500" s="13" t="s">
        <v>1658</v>
      </c>
    </row>
    <row r="501" spans="4:79" ht="15">
      <c r="D501" s="1">
        <f t="shared" si="100"/>
        <v>0</v>
      </c>
      <c r="I501" s="5">
        <f t="shared" si="102"/>
        <v>0</v>
      </c>
      <c r="J501" s="5">
        <f t="shared" si="102"/>
        <v>0</v>
      </c>
      <c r="K501" s="5">
        <f t="shared" si="102"/>
        <v>0</v>
      </c>
      <c r="L501" s="5">
        <f t="shared" si="102"/>
        <v>0</v>
      </c>
      <c r="M501" s="5">
        <f t="shared" si="102"/>
        <v>0</v>
      </c>
      <c r="N501" s="5">
        <f t="shared" si="102"/>
        <v>0</v>
      </c>
      <c r="O501" s="5">
        <f t="shared" si="102"/>
        <v>0</v>
      </c>
      <c r="P501" s="5">
        <f t="shared" si="102"/>
        <v>0</v>
      </c>
      <c r="Q501" s="5">
        <f t="shared" si="102"/>
        <v>0</v>
      </c>
      <c r="R501" s="5">
        <f t="shared" si="102"/>
        <v>0</v>
      </c>
      <c r="S501" s="5">
        <f t="shared" si="102"/>
        <v>0</v>
      </c>
      <c r="T501" s="5">
        <f t="shared" si="102"/>
        <v>0</v>
      </c>
      <c r="U501" s="5">
        <f t="shared" si="102"/>
        <v>0</v>
      </c>
      <c r="V501" s="5">
        <f t="shared" si="102"/>
        <v>0</v>
      </c>
      <c r="W501" s="5">
        <f t="shared" si="102"/>
        <v>0</v>
      </c>
      <c r="X501" s="5">
        <f t="shared" si="102"/>
        <v>0</v>
      </c>
      <c r="Y501" s="5">
        <f t="shared" si="102"/>
        <v>0</v>
      </c>
      <c r="Z501" s="5">
        <f t="shared" si="102"/>
        <v>0</v>
      </c>
      <c r="AA501" s="5">
        <f t="shared" si="102"/>
        <v>0</v>
      </c>
      <c r="AB501" s="5">
        <f t="shared" si="102"/>
        <v>0</v>
      </c>
      <c r="AC501" s="5">
        <f t="shared" si="102"/>
        <v>0</v>
      </c>
      <c r="AK501" s="5">
        <f t="shared" si="102"/>
        <v>0</v>
      </c>
      <c r="AL501" s="5">
        <f t="shared" si="102"/>
        <v>0</v>
      </c>
      <c r="AM501" s="5">
        <f t="shared" si="102"/>
        <v>0</v>
      </c>
      <c r="AN501" s="5">
        <f t="shared" si="102"/>
        <v>0</v>
      </c>
      <c r="AO501" s="5">
        <f t="shared" si="102"/>
        <v>0</v>
      </c>
      <c r="AP501" s="5">
        <f t="shared" si="102"/>
        <v>0</v>
      </c>
      <c r="AQ501" s="5">
        <f t="shared" si="102"/>
        <v>0</v>
      </c>
      <c r="AR501" s="5">
        <f t="shared" si="102"/>
        <v>0</v>
      </c>
      <c r="AS501" s="5">
        <f t="shared" si="101"/>
        <v>0</v>
      </c>
      <c r="AT501" s="5">
        <f t="shared" si="101"/>
        <v>0</v>
      </c>
      <c r="BR501" t="str">
        <f t="shared" si="90"/>
        <v>RBNWHISTON HEALTH CENTRE</v>
      </c>
      <c r="BS501" s="11" t="s">
        <v>1659</v>
      </c>
      <c r="BT501" s="11" t="s">
        <v>1660</v>
      </c>
      <c r="BU501" s="11" t="s">
        <v>1659</v>
      </c>
      <c r="BV501" s="11" t="s">
        <v>1660</v>
      </c>
      <c r="BW501" s="11" t="s">
        <v>1654</v>
      </c>
      <c r="BX501" s="11"/>
      <c r="BZ501" t="s">
        <v>1634</v>
      </c>
      <c r="CA501" s="13" t="s">
        <v>1661</v>
      </c>
    </row>
    <row r="502" spans="4:79" ht="15">
      <c r="D502" s="1">
        <f t="shared" si="100"/>
        <v>0</v>
      </c>
      <c r="I502" s="5">
        <f t="shared" si="102"/>
        <v>0</v>
      </c>
      <c r="J502" s="5">
        <f t="shared" si="102"/>
        <v>0</v>
      </c>
      <c r="K502" s="5">
        <f t="shared" si="102"/>
        <v>0</v>
      </c>
      <c r="L502" s="5">
        <f t="shared" si="102"/>
        <v>0</v>
      </c>
      <c r="M502" s="5">
        <f t="shared" si="102"/>
        <v>0</v>
      </c>
      <c r="N502" s="5">
        <f t="shared" si="102"/>
        <v>0</v>
      </c>
      <c r="O502" s="5">
        <f t="shared" si="102"/>
        <v>0</v>
      </c>
      <c r="P502" s="5">
        <f t="shared" si="102"/>
        <v>0</v>
      </c>
      <c r="Q502" s="5">
        <f t="shared" si="102"/>
        <v>0</v>
      </c>
      <c r="R502" s="5">
        <f t="shared" si="102"/>
        <v>0</v>
      </c>
      <c r="S502" s="5">
        <f t="shared" si="102"/>
        <v>0</v>
      </c>
      <c r="T502" s="5">
        <f t="shared" si="102"/>
        <v>0</v>
      </c>
      <c r="U502" s="5">
        <f t="shared" si="102"/>
        <v>0</v>
      </c>
      <c r="V502" s="5">
        <f t="shared" si="102"/>
        <v>0</v>
      </c>
      <c r="W502" s="5">
        <f t="shared" si="102"/>
        <v>0</v>
      </c>
      <c r="X502" s="5">
        <f t="shared" si="102"/>
        <v>0</v>
      </c>
      <c r="Y502" s="5">
        <f t="shared" si="102"/>
        <v>0</v>
      </c>
      <c r="Z502" s="5">
        <f t="shared" si="102"/>
        <v>0</v>
      </c>
      <c r="AA502" s="5">
        <f t="shared" si="102"/>
        <v>0</v>
      </c>
      <c r="AB502" s="5">
        <f t="shared" si="102"/>
        <v>0</v>
      </c>
      <c r="AC502" s="5">
        <f t="shared" si="102"/>
        <v>0</v>
      </c>
      <c r="AK502" s="5">
        <f t="shared" si="102"/>
        <v>0</v>
      </c>
      <c r="AL502" s="5">
        <f t="shared" si="102"/>
        <v>0</v>
      </c>
      <c r="AM502" s="5">
        <f t="shared" si="102"/>
        <v>0</v>
      </c>
      <c r="AN502" s="5">
        <f t="shared" si="102"/>
        <v>0</v>
      </c>
      <c r="AO502" s="5">
        <f t="shared" si="102"/>
        <v>0</v>
      </c>
      <c r="AP502" s="5">
        <f t="shared" si="102"/>
        <v>0</v>
      </c>
      <c r="AQ502" s="5">
        <f t="shared" si="102"/>
        <v>0</v>
      </c>
      <c r="AR502" s="5">
        <f t="shared" si="102"/>
        <v>0</v>
      </c>
      <c r="AS502" s="5">
        <f t="shared" si="101"/>
        <v>0</v>
      </c>
      <c r="AT502" s="5">
        <f t="shared" si="101"/>
        <v>0</v>
      </c>
      <c r="BR502" t="str">
        <f t="shared" si="90"/>
        <v>RBNWHISTON HOSPITAL</v>
      </c>
      <c r="BS502" s="11" t="s">
        <v>1662</v>
      </c>
      <c r="BT502" s="11" t="s">
        <v>1663</v>
      </c>
      <c r="BU502" s="11" t="s">
        <v>1662</v>
      </c>
      <c r="BV502" s="11" t="s">
        <v>1663</v>
      </c>
      <c r="BW502" s="11" t="s">
        <v>1654</v>
      </c>
      <c r="BX502" s="11"/>
      <c r="BZ502" t="s">
        <v>1634</v>
      </c>
      <c r="CA502" s="13" t="s">
        <v>1664</v>
      </c>
    </row>
    <row r="503" spans="4:79" ht="15">
      <c r="D503" s="1">
        <f t="shared" si="100"/>
        <v>0</v>
      </c>
      <c r="I503" s="5">
        <f t="shared" si="102"/>
        <v>0</v>
      </c>
      <c r="J503" s="5">
        <f t="shared" si="102"/>
        <v>0</v>
      </c>
      <c r="K503" s="5">
        <f t="shared" si="102"/>
        <v>0</v>
      </c>
      <c r="L503" s="5">
        <f t="shared" si="102"/>
        <v>0</v>
      </c>
      <c r="M503" s="5">
        <f t="shared" si="102"/>
        <v>0</v>
      </c>
      <c r="N503" s="5">
        <f t="shared" si="102"/>
        <v>0</v>
      </c>
      <c r="O503" s="5">
        <f t="shared" si="102"/>
        <v>0</v>
      </c>
      <c r="P503" s="5">
        <f t="shared" si="102"/>
        <v>0</v>
      </c>
      <c r="Q503" s="5">
        <f t="shared" si="102"/>
        <v>0</v>
      </c>
      <c r="R503" s="5">
        <f t="shared" si="102"/>
        <v>0</v>
      </c>
      <c r="S503" s="5">
        <f t="shared" si="102"/>
        <v>0</v>
      </c>
      <c r="T503" s="5">
        <f t="shared" si="102"/>
        <v>0</v>
      </c>
      <c r="U503" s="5">
        <f t="shared" si="102"/>
        <v>0</v>
      </c>
      <c r="V503" s="5">
        <f t="shared" si="102"/>
        <v>0</v>
      </c>
      <c r="W503" s="5">
        <f t="shared" si="102"/>
        <v>0</v>
      </c>
      <c r="X503" s="5">
        <f t="shared" si="102"/>
        <v>0</v>
      </c>
      <c r="Y503" s="5">
        <f t="shared" si="102"/>
        <v>0</v>
      </c>
      <c r="Z503" s="5">
        <f t="shared" si="102"/>
        <v>0</v>
      </c>
      <c r="AA503" s="5">
        <f t="shared" si="102"/>
        <v>0</v>
      </c>
      <c r="AB503" s="5">
        <f t="shared" ref="AB503:AC518" si="103">IF(AB97&lt;0, 1, 0)</f>
        <v>0</v>
      </c>
      <c r="AC503" s="5">
        <f t="shared" si="103"/>
        <v>0</v>
      </c>
      <c r="AK503" s="5">
        <f t="shared" ref="AK503:AR503" si="104">IF(AK97&lt;0, 1, 0)</f>
        <v>0</v>
      </c>
      <c r="AL503" s="5">
        <f t="shared" si="104"/>
        <v>0</v>
      </c>
      <c r="AM503" s="5">
        <f t="shared" si="104"/>
        <v>0</v>
      </c>
      <c r="AN503" s="5">
        <f t="shared" si="104"/>
        <v>0</v>
      </c>
      <c r="AO503" s="5">
        <f t="shared" si="104"/>
        <v>0</v>
      </c>
      <c r="AP503" s="5">
        <f t="shared" si="104"/>
        <v>0</v>
      </c>
      <c r="AQ503" s="5">
        <f t="shared" si="104"/>
        <v>0</v>
      </c>
      <c r="AR503" s="5">
        <f t="shared" si="104"/>
        <v>0</v>
      </c>
      <c r="AS503" s="5">
        <f t="shared" si="101"/>
        <v>0</v>
      </c>
      <c r="AT503" s="5">
        <f t="shared" si="101"/>
        <v>0</v>
      </c>
      <c r="BR503" t="str">
        <f t="shared" si="90"/>
        <v>RBQLIVERPOOL HEART AND CHEST HOSPITAL NHS TRUST HQ</v>
      </c>
      <c r="BS503" s="11" t="s">
        <v>1665</v>
      </c>
      <c r="BT503" s="11" t="s">
        <v>1666</v>
      </c>
      <c r="BU503" s="11" t="s">
        <v>1665</v>
      </c>
      <c r="BV503" s="11" t="s">
        <v>1666</v>
      </c>
      <c r="BW503" s="11" t="s">
        <v>1667</v>
      </c>
      <c r="BX503" s="11"/>
      <c r="BZ503" t="s">
        <v>1634</v>
      </c>
      <c r="CA503" s="13" t="s">
        <v>183</v>
      </c>
    </row>
    <row r="504" spans="4:79" ht="15">
      <c r="D504" s="1">
        <f t="shared" si="100"/>
        <v>0</v>
      </c>
      <c r="I504" s="5">
        <f t="shared" ref="I504:AR513" si="105">IF(I98&lt;0, 1, 0)</f>
        <v>0</v>
      </c>
      <c r="J504" s="5">
        <f t="shared" si="105"/>
        <v>0</v>
      </c>
      <c r="K504" s="5">
        <f t="shared" si="105"/>
        <v>0</v>
      </c>
      <c r="L504" s="5">
        <f t="shared" si="105"/>
        <v>0</v>
      </c>
      <c r="M504" s="5">
        <f t="shared" si="105"/>
        <v>0</v>
      </c>
      <c r="N504" s="5">
        <f t="shared" si="105"/>
        <v>0</v>
      </c>
      <c r="O504" s="5">
        <f t="shared" si="105"/>
        <v>0</v>
      </c>
      <c r="P504" s="5">
        <f t="shared" si="105"/>
        <v>0</v>
      </c>
      <c r="Q504" s="5">
        <f t="shared" si="105"/>
        <v>0</v>
      </c>
      <c r="R504" s="5">
        <f t="shared" si="105"/>
        <v>0</v>
      </c>
      <c r="S504" s="5">
        <f t="shared" si="105"/>
        <v>0</v>
      </c>
      <c r="T504" s="5">
        <f t="shared" si="105"/>
        <v>0</v>
      </c>
      <c r="U504" s="5">
        <f t="shared" si="105"/>
        <v>0</v>
      </c>
      <c r="V504" s="5">
        <f t="shared" si="105"/>
        <v>0</v>
      </c>
      <c r="W504" s="5">
        <f t="shared" si="105"/>
        <v>0</v>
      </c>
      <c r="X504" s="5">
        <f t="shared" si="105"/>
        <v>0</v>
      </c>
      <c r="Y504" s="5">
        <f t="shared" si="105"/>
        <v>0</v>
      </c>
      <c r="Z504" s="5">
        <f t="shared" si="105"/>
        <v>0</v>
      </c>
      <c r="AA504" s="5">
        <f t="shared" si="105"/>
        <v>0</v>
      </c>
      <c r="AB504" s="5">
        <f t="shared" si="105"/>
        <v>0</v>
      </c>
      <c r="AC504" s="5">
        <f t="shared" si="103"/>
        <v>0</v>
      </c>
      <c r="AK504" s="5">
        <f t="shared" si="105"/>
        <v>0</v>
      </c>
      <c r="AL504" s="5">
        <f t="shared" si="105"/>
        <v>0</v>
      </c>
      <c r="AM504" s="5">
        <f t="shared" si="105"/>
        <v>0</v>
      </c>
      <c r="AN504" s="5">
        <f t="shared" si="105"/>
        <v>0</v>
      </c>
      <c r="AO504" s="5">
        <f t="shared" si="105"/>
        <v>0</v>
      </c>
      <c r="AP504" s="5">
        <f t="shared" si="105"/>
        <v>0</v>
      </c>
      <c r="AQ504" s="5">
        <f t="shared" si="105"/>
        <v>0</v>
      </c>
      <c r="AR504" s="5">
        <f t="shared" si="105"/>
        <v>0</v>
      </c>
      <c r="AS504" s="5">
        <f t="shared" si="101"/>
        <v>0</v>
      </c>
      <c r="AT504" s="5">
        <f t="shared" si="101"/>
        <v>0</v>
      </c>
      <c r="BR504" t="str">
        <f t="shared" si="90"/>
        <v>RBSALDER HEY CHILDREN'S NHS</v>
      </c>
      <c r="BS504" s="11" t="s">
        <v>1668</v>
      </c>
      <c r="BT504" s="11" t="s">
        <v>367</v>
      </c>
      <c r="BU504" s="11" t="s">
        <v>1668</v>
      </c>
      <c r="BV504" s="11" t="s">
        <v>367</v>
      </c>
      <c r="BW504" s="11" t="s">
        <v>1669</v>
      </c>
      <c r="BX504" s="11"/>
      <c r="BZ504" t="s">
        <v>1634</v>
      </c>
      <c r="CA504" s="13" t="s">
        <v>190</v>
      </c>
    </row>
    <row r="505" spans="4:79" ht="15">
      <c r="D505" s="1">
        <f t="shared" si="100"/>
        <v>0</v>
      </c>
      <c r="I505" s="5">
        <f t="shared" si="105"/>
        <v>0</v>
      </c>
      <c r="J505" s="5">
        <f t="shared" si="105"/>
        <v>0</v>
      </c>
      <c r="K505" s="5">
        <f t="shared" si="105"/>
        <v>0</v>
      </c>
      <c r="L505" s="5">
        <f t="shared" si="105"/>
        <v>0</v>
      </c>
      <c r="M505" s="5">
        <f t="shared" si="105"/>
        <v>0</v>
      </c>
      <c r="N505" s="5">
        <f t="shared" si="105"/>
        <v>0</v>
      </c>
      <c r="O505" s="5">
        <f t="shared" si="105"/>
        <v>0</v>
      </c>
      <c r="P505" s="5">
        <f t="shared" si="105"/>
        <v>0</v>
      </c>
      <c r="Q505" s="5">
        <f t="shared" si="105"/>
        <v>0</v>
      </c>
      <c r="R505" s="5">
        <f t="shared" si="105"/>
        <v>0</v>
      </c>
      <c r="S505" s="5">
        <f t="shared" si="105"/>
        <v>0</v>
      </c>
      <c r="T505" s="5">
        <f t="shared" si="105"/>
        <v>0</v>
      </c>
      <c r="U505" s="5">
        <f t="shared" si="105"/>
        <v>0</v>
      </c>
      <c r="V505" s="5">
        <f t="shared" si="105"/>
        <v>0</v>
      </c>
      <c r="W505" s="5">
        <f t="shared" si="105"/>
        <v>0</v>
      </c>
      <c r="X505" s="5">
        <f t="shared" si="105"/>
        <v>0</v>
      </c>
      <c r="Y505" s="5">
        <f t="shared" si="105"/>
        <v>0</v>
      </c>
      <c r="Z505" s="5">
        <f t="shared" si="105"/>
        <v>0</v>
      </c>
      <c r="AA505" s="5">
        <f t="shared" si="105"/>
        <v>0</v>
      </c>
      <c r="AB505" s="5">
        <f t="shared" si="105"/>
        <v>0</v>
      </c>
      <c r="AC505" s="5">
        <f t="shared" si="103"/>
        <v>0</v>
      </c>
      <c r="AK505" s="5">
        <f t="shared" si="105"/>
        <v>0</v>
      </c>
      <c r="AL505" s="5">
        <f t="shared" si="105"/>
        <v>0</v>
      </c>
      <c r="AM505" s="5">
        <f t="shared" si="105"/>
        <v>0</v>
      </c>
      <c r="AN505" s="5">
        <f t="shared" si="105"/>
        <v>0</v>
      </c>
      <c r="AO505" s="5">
        <f t="shared" si="105"/>
        <v>0</v>
      </c>
      <c r="AP505" s="5">
        <f t="shared" si="105"/>
        <v>0</v>
      </c>
      <c r="AQ505" s="5">
        <f t="shared" si="105"/>
        <v>0</v>
      </c>
      <c r="AR505" s="5">
        <f t="shared" si="105"/>
        <v>0</v>
      </c>
      <c r="AS505" s="5">
        <f t="shared" si="101"/>
        <v>0</v>
      </c>
      <c r="AT505" s="5">
        <f t="shared" si="101"/>
        <v>0</v>
      </c>
      <c r="BR505" t="str">
        <f t="shared" si="90"/>
        <v>RBSLIVERPOOL WOMEN'S HOSPITAL</v>
      </c>
      <c r="BS505" s="11" t="s">
        <v>1670</v>
      </c>
      <c r="BT505" s="11" t="s">
        <v>1671</v>
      </c>
      <c r="BU505" s="11" t="s">
        <v>1670</v>
      </c>
      <c r="BV505" s="11" t="s">
        <v>1671</v>
      </c>
      <c r="BW505" s="11" t="s">
        <v>1669</v>
      </c>
      <c r="BX505" s="11"/>
      <c r="BZ505" t="s">
        <v>1634</v>
      </c>
      <c r="CA505" s="13" t="s">
        <v>1553</v>
      </c>
    </row>
    <row r="506" spans="4:79" ht="15">
      <c r="D506" s="1">
        <f t="shared" si="100"/>
        <v>0</v>
      </c>
      <c r="I506" s="5">
        <f t="shared" si="105"/>
        <v>0</v>
      </c>
      <c r="J506" s="5">
        <f t="shared" si="105"/>
        <v>0</v>
      </c>
      <c r="K506" s="5">
        <f t="shared" si="105"/>
        <v>0</v>
      </c>
      <c r="L506" s="5">
        <f t="shared" si="105"/>
        <v>0</v>
      </c>
      <c r="M506" s="5">
        <f t="shared" si="105"/>
        <v>0</v>
      </c>
      <c r="N506" s="5">
        <f t="shared" si="105"/>
        <v>0</v>
      </c>
      <c r="O506" s="5">
        <f t="shared" si="105"/>
        <v>0</v>
      </c>
      <c r="P506" s="5">
        <f t="shared" si="105"/>
        <v>0</v>
      </c>
      <c r="Q506" s="5">
        <f t="shared" si="105"/>
        <v>0</v>
      </c>
      <c r="R506" s="5">
        <f t="shared" si="105"/>
        <v>0</v>
      </c>
      <c r="S506" s="5">
        <f t="shared" si="105"/>
        <v>0</v>
      </c>
      <c r="T506" s="5">
        <f t="shared" si="105"/>
        <v>0</v>
      </c>
      <c r="U506" s="5">
        <f t="shared" si="105"/>
        <v>0</v>
      </c>
      <c r="V506" s="5">
        <f t="shared" si="105"/>
        <v>0</v>
      </c>
      <c r="W506" s="5">
        <f t="shared" si="105"/>
        <v>0</v>
      </c>
      <c r="X506" s="5">
        <f t="shared" si="105"/>
        <v>0</v>
      </c>
      <c r="Y506" s="5">
        <f t="shared" si="105"/>
        <v>0</v>
      </c>
      <c r="Z506" s="5">
        <f t="shared" si="105"/>
        <v>0</v>
      </c>
      <c r="AA506" s="5">
        <f t="shared" si="105"/>
        <v>0</v>
      </c>
      <c r="AB506" s="5">
        <f t="shared" si="105"/>
        <v>0</v>
      </c>
      <c r="AC506" s="5">
        <f t="shared" si="103"/>
        <v>0</v>
      </c>
      <c r="AK506" s="5">
        <f t="shared" si="105"/>
        <v>0</v>
      </c>
      <c r="AL506" s="5">
        <f t="shared" si="105"/>
        <v>0</v>
      </c>
      <c r="AM506" s="5">
        <f t="shared" si="105"/>
        <v>0</v>
      </c>
      <c r="AN506" s="5">
        <f t="shared" si="105"/>
        <v>0</v>
      </c>
      <c r="AO506" s="5">
        <f t="shared" si="105"/>
        <v>0</v>
      </c>
      <c r="AP506" s="5">
        <f t="shared" si="105"/>
        <v>0</v>
      </c>
      <c r="AQ506" s="5">
        <f t="shared" si="105"/>
        <v>0</v>
      </c>
      <c r="AR506" s="5">
        <f t="shared" si="105"/>
        <v>0</v>
      </c>
      <c r="AS506" s="5">
        <f t="shared" si="101"/>
        <v>0</v>
      </c>
      <c r="AT506" s="5">
        <f t="shared" si="101"/>
        <v>0</v>
      </c>
      <c r="BR506" t="str">
        <f t="shared" si="90"/>
        <v>RBTLEIGHTON HOSPITAL</v>
      </c>
      <c r="BS506" s="11" t="s">
        <v>1672</v>
      </c>
      <c r="BT506" s="11" t="s">
        <v>1673</v>
      </c>
      <c r="BU506" s="11" t="s">
        <v>1672</v>
      </c>
      <c r="BV506" s="11" t="s">
        <v>1673</v>
      </c>
      <c r="BW506" s="11" t="s">
        <v>1674</v>
      </c>
      <c r="BX506" s="11"/>
      <c r="BZ506" t="s">
        <v>1634</v>
      </c>
      <c r="CA506" s="13" t="s">
        <v>339</v>
      </c>
    </row>
    <row r="507" spans="4:79" ht="15">
      <c r="D507" s="1">
        <f t="shared" si="100"/>
        <v>0</v>
      </c>
      <c r="I507" s="5">
        <f t="shared" si="105"/>
        <v>0</v>
      </c>
      <c r="J507" s="5">
        <f t="shared" si="105"/>
        <v>0</v>
      </c>
      <c r="K507" s="5">
        <f t="shared" si="105"/>
        <v>0</v>
      </c>
      <c r="L507" s="5">
        <f t="shared" si="105"/>
        <v>0</v>
      </c>
      <c r="M507" s="5">
        <f t="shared" si="105"/>
        <v>0</v>
      </c>
      <c r="N507" s="5">
        <f t="shared" si="105"/>
        <v>0</v>
      </c>
      <c r="O507" s="5">
        <f t="shared" si="105"/>
        <v>0</v>
      </c>
      <c r="P507" s="5">
        <f t="shared" si="105"/>
        <v>0</v>
      </c>
      <c r="Q507" s="5">
        <f t="shared" si="105"/>
        <v>0</v>
      </c>
      <c r="R507" s="5">
        <f t="shared" si="105"/>
        <v>0</v>
      </c>
      <c r="S507" s="5">
        <f t="shared" si="105"/>
        <v>0</v>
      </c>
      <c r="T507" s="5">
        <f t="shared" si="105"/>
        <v>0</v>
      </c>
      <c r="U507" s="5">
        <f t="shared" si="105"/>
        <v>0</v>
      </c>
      <c r="V507" s="5">
        <f t="shared" si="105"/>
        <v>0</v>
      </c>
      <c r="W507" s="5">
        <f t="shared" si="105"/>
        <v>0</v>
      </c>
      <c r="X507" s="5">
        <f t="shared" si="105"/>
        <v>0</v>
      </c>
      <c r="Y507" s="5">
        <f t="shared" si="105"/>
        <v>0</v>
      </c>
      <c r="Z507" s="5">
        <f t="shared" si="105"/>
        <v>0</v>
      </c>
      <c r="AA507" s="5">
        <f t="shared" si="105"/>
        <v>0</v>
      </c>
      <c r="AB507" s="5">
        <f t="shared" si="105"/>
        <v>0</v>
      </c>
      <c r="AC507" s="5">
        <f t="shared" si="103"/>
        <v>0</v>
      </c>
      <c r="AK507" s="5">
        <f t="shared" si="105"/>
        <v>0</v>
      </c>
      <c r="AL507" s="5">
        <f t="shared" si="105"/>
        <v>0</v>
      </c>
      <c r="AM507" s="5">
        <f t="shared" si="105"/>
        <v>0</v>
      </c>
      <c r="AN507" s="5">
        <f t="shared" si="105"/>
        <v>0</v>
      </c>
      <c r="AO507" s="5">
        <f t="shared" si="105"/>
        <v>0</v>
      </c>
      <c r="AP507" s="5">
        <f t="shared" si="105"/>
        <v>0</v>
      </c>
      <c r="AQ507" s="5">
        <f t="shared" si="105"/>
        <v>0</v>
      </c>
      <c r="AR507" s="5">
        <f t="shared" si="105"/>
        <v>0</v>
      </c>
      <c r="AS507" s="5">
        <f t="shared" si="101"/>
        <v>0</v>
      </c>
      <c r="AT507" s="5">
        <f t="shared" si="101"/>
        <v>0</v>
      </c>
      <c r="BR507" t="str">
        <f t="shared" si="90"/>
        <v>RBTTARPORLEY WAR MEMORIAL HOSPITAL</v>
      </c>
      <c r="BS507" s="11" t="s">
        <v>1675</v>
      </c>
      <c r="BT507" s="11" t="s">
        <v>1676</v>
      </c>
      <c r="BU507" s="11" t="s">
        <v>1675</v>
      </c>
      <c r="BV507" s="11" t="s">
        <v>1676</v>
      </c>
      <c r="BW507" s="11" t="s">
        <v>1674</v>
      </c>
      <c r="BX507" s="11"/>
      <c r="BZ507" t="s">
        <v>1634</v>
      </c>
      <c r="CA507" s="13" t="s">
        <v>1677</v>
      </c>
    </row>
    <row r="508" spans="4:79" ht="15">
      <c r="D508" s="1">
        <f t="shared" si="100"/>
        <v>0</v>
      </c>
      <c r="I508" s="5">
        <f t="shared" si="105"/>
        <v>0</v>
      </c>
      <c r="J508" s="5">
        <f t="shared" si="105"/>
        <v>0</v>
      </c>
      <c r="K508" s="5">
        <f t="shared" si="105"/>
        <v>0</v>
      </c>
      <c r="L508" s="5">
        <f t="shared" si="105"/>
        <v>0</v>
      </c>
      <c r="M508" s="5">
        <f t="shared" si="105"/>
        <v>0</v>
      </c>
      <c r="N508" s="5">
        <f t="shared" si="105"/>
        <v>0</v>
      </c>
      <c r="O508" s="5">
        <f t="shared" si="105"/>
        <v>0</v>
      </c>
      <c r="P508" s="5">
        <f t="shared" si="105"/>
        <v>0</v>
      </c>
      <c r="Q508" s="5">
        <f t="shared" si="105"/>
        <v>0</v>
      </c>
      <c r="R508" s="5">
        <f t="shared" si="105"/>
        <v>0</v>
      </c>
      <c r="S508" s="5">
        <f t="shared" si="105"/>
        <v>0</v>
      </c>
      <c r="T508" s="5">
        <f t="shared" si="105"/>
        <v>0</v>
      </c>
      <c r="U508" s="5">
        <f t="shared" si="105"/>
        <v>0</v>
      </c>
      <c r="V508" s="5">
        <f t="shared" si="105"/>
        <v>0</v>
      </c>
      <c r="W508" s="5">
        <f t="shared" si="105"/>
        <v>0</v>
      </c>
      <c r="X508" s="5">
        <f t="shared" si="105"/>
        <v>0</v>
      </c>
      <c r="Y508" s="5">
        <f t="shared" si="105"/>
        <v>0</v>
      </c>
      <c r="Z508" s="5">
        <f t="shared" si="105"/>
        <v>0</v>
      </c>
      <c r="AA508" s="5">
        <f t="shared" si="105"/>
        <v>0</v>
      </c>
      <c r="AB508" s="5">
        <f t="shared" si="105"/>
        <v>0</v>
      </c>
      <c r="AC508" s="5">
        <f t="shared" si="103"/>
        <v>0</v>
      </c>
      <c r="AK508" s="5">
        <f t="shared" si="105"/>
        <v>0</v>
      </c>
      <c r="AL508" s="5">
        <f t="shared" si="105"/>
        <v>0</v>
      </c>
      <c r="AM508" s="5">
        <f t="shared" si="105"/>
        <v>0</v>
      </c>
      <c r="AN508" s="5">
        <f t="shared" si="105"/>
        <v>0</v>
      </c>
      <c r="AO508" s="5">
        <f t="shared" si="105"/>
        <v>0</v>
      </c>
      <c r="AP508" s="5">
        <f t="shared" si="105"/>
        <v>0</v>
      </c>
      <c r="AQ508" s="5">
        <f t="shared" si="105"/>
        <v>0</v>
      </c>
      <c r="AR508" s="5">
        <f t="shared" si="105"/>
        <v>0</v>
      </c>
      <c r="AS508" s="5">
        <f t="shared" si="101"/>
        <v>0</v>
      </c>
      <c r="AT508" s="5">
        <f t="shared" si="101"/>
        <v>0</v>
      </c>
      <c r="BR508" t="str">
        <f t="shared" si="90"/>
        <v>RBTVICTORIA INFIRMARY (NORTHWICH)</v>
      </c>
      <c r="BS508" s="11" t="s">
        <v>1678</v>
      </c>
      <c r="BT508" s="11" t="s">
        <v>1679</v>
      </c>
      <c r="BU508" s="11" t="s">
        <v>1678</v>
      </c>
      <c r="BV508" s="11" t="s">
        <v>1679</v>
      </c>
      <c r="BW508" s="11" t="s">
        <v>1674</v>
      </c>
      <c r="BX508" s="11"/>
      <c r="BZ508" t="s">
        <v>1634</v>
      </c>
      <c r="CA508" s="13" t="s">
        <v>1680</v>
      </c>
    </row>
    <row r="509" spans="4:79" ht="15">
      <c r="D509" s="1">
        <f t="shared" si="100"/>
        <v>0</v>
      </c>
      <c r="I509" s="5">
        <f t="shared" si="105"/>
        <v>0</v>
      </c>
      <c r="J509" s="5">
        <f t="shared" si="105"/>
        <v>0</v>
      </c>
      <c r="K509" s="5">
        <f t="shared" si="105"/>
        <v>0</v>
      </c>
      <c r="L509" s="5">
        <f t="shared" si="105"/>
        <v>0</v>
      </c>
      <c r="M509" s="5">
        <f t="shared" si="105"/>
        <v>0</v>
      </c>
      <c r="N509" s="5">
        <f t="shared" si="105"/>
        <v>0</v>
      </c>
      <c r="O509" s="5">
        <f t="shared" si="105"/>
        <v>0</v>
      </c>
      <c r="P509" s="5">
        <f t="shared" si="105"/>
        <v>0</v>
      </c>
      <c r="Q509" s="5">
        <f t="shared" si="105"/>
        <v>0</v>
      </c>
      <c r="R509" s="5">
        <f t="shared" si="105"/>
        <v>0</v>
      </c>
      <c r="S509" s="5">
        <f t="shared" si="105"/>
        <v>0</v>
      </c>
      <c r="T509" s="5">
        <f t="shared" si="105"/>
        <v>0</v>
      </c>
      <c r="U509" s="5">
        <f t="shared" si="105"/>
        <v>0</v>
      </c>
      <c r="V509" s="5">
        <f t="shared" si="105"/>
        <v>0</v>
      </c>
      <c r="W509" s="5">
        <f t="shared" si="105"/>
        <v>0</v>
      </c>
      <c r="X509" s="5">
        <f t="shared" si="105"/>
        <v>0</v>
      </c>
      <c r="Y509" s="5">
        <f t="shared" si="105"/>
        <v>0</v>
      </c>
      <c r="Z509" s="5">
        <f t="shared" si="105"/>
        <v>0</v>
      </c>
      <c r="AA509" s="5">
        <f t="shared" si="105"/>
        <v>0</v>
      </c>
      <c r="AB509" s="5">
        <f t="shared" si="105"/>
        <v>0</v>
      </c>
      <c r="AC509" s="5">
        <f t="shared" si="103"/>
        <v>0</v>
      </c>
      <c r="AK509" s="5">
        <f t="shared" si="105"/>
        <v>0</v>
      </c>
      <c r="AL509" s="5">
        <f t="shared" si="105"/>
        <v>0</v>
      </c>
      <c r="AM509" s="5">
        <f t="shared" si="105"/>
        <v>0</v>
      </c>
      <c r="AN509" s="5">
        <f t="shared" si="105"/>
        <v>0</v>
      </c>
      <c r="AO509" s="5">
        <f t="shared" si="105"/>
        <v>0</v>
      </c>
      <c r="AP509" s="5">
        <f t="shared" si="105"/>
        <v>0</v>
      </c>
      <c r="AQ509" s="5">
        <f t="shared" si="105"/>
        <v>0</v>
      </c>
      <c r="AR509" s="5">
        <f t="shared" si="105"/>
        <v>0</v>
      </c>
      <c r="AS509" s="5">
        <f t="shared" ref="AS509:AT524" si="106">IF(AS103&lt;0, 1, 0)</f>
        <v>0</v>
      </c>
      <c r="AT509" s="5">
        <f t="shared" si="106"/>
        <v>0</v>
      </c>
      <c r="BR509" t="str">
        <f t="shared" si="90"/>
        <v>RBVTHE CHRISTIE</v>
      </c>
      <c r="BS509" s="11" t="s">
        <v>1681</v>
      </c>
      <c r="BT509" s="11" t="s">
        <v>1682</v>
      </c>
      <c r="BU509" s="11" t="s">
        <v>1681</v>
      </c>
      <c r="BV509" s="11" t="s">
        <v>1682</v>
      </c>
      <c r="BW509" s="11" t="s">
        <v>1683</v>
      </c>
      <c r="BX509" s="11"/>
      <c r="BZ509" t="s">
        <v>1634</v>
      </c>
      <c r="CA509" s="13" t="s">
        <v>201</v>
      </c>
    </row>
    <row r="510" spans="4:79" ht="15">
      <c r="D510" s="1">
        <f t="shared" si="100"/>
        <v>0</v>
      </c>
      <c r="I510" s="5">
        <f t="shared" si="105"/>
        <v>0</v>
      </c>
      <c r="J510" s="5">
        <f t="shared" si="105"/>
        <v>0</v>
      </c>
      <c r="K510" s="5">
        <f t="shared" si="105"/>
        <v>0</v>
      </c>
      <c r="L510" s="5">
        <f t="shared" si="105"/>
        <v>0</v>
      </c>
      <c r="M510" s="5">
        <f t="shared" si="105"/>
        <v>0</v>
      </c>
      <c r="N510" s="5">
        <f t="shared" si="105"/>
        <v>0</v>
      </c>
      <c r="O510" s="5">
        <f t="shared" si="105"/>
        <v>0</v>
      </c>
      <c r="P510" s="5">
        <f t="shared" si="105"/>
        <v>0</v>
      </c>
      <c r="Q510" s="5">
        <f t="shared" si="105"/>
        <v>0</v>
      </c>
      <c r="R510" s="5">
        <f t="shared" si="105"/>
        <v>0</v>
      </c>
      <c r="S510" s="5">
        <f t="shared" si="105"/>
        <v>0</v>
      </c>
      <c r="T510" s="5">
        <f t="shared" si="105"/>
        <v>0</v>
      </c>
      <c r="U510" s="5">
        <f t="shared" si="105"/>
        <v>0</v>
      </c>
      <c r="V510" s="5">
        <f t="shared" si="105"/>
        <v>0</v>
      </c>
      <c r="W510" s="5">
        <f t="shared" si="105"/>
        <v>0</v>
      </c>
      <c r="X510" s="5">
        <f t="shared" si="105"/>
        <v>0</v>
      </c>
      <c r="Y510" s="5">
        <f t="shared" si="105"/>
        <v>0</v>
      </c>
      <c r="Z510" s="5">
        <f t="shared" si="105"/>
        <v>0</v>
      </c>
      <c r="AA510" s="5">
        <f t="shared" si="105"/>
        <v>0</v>
      </c>
      <c r="AB510" s="5">
        <f t="shared" si="105"/>
        <v>0</v>
      </c>
      <c r="AC510" s="5">
        <f t="shared" si="103"/>
        <v>0</v>
      </c>
      <c r="AK510" s="5">
        <f t="shared" si="105"/>
        <v>0</v>
      </c>
      <c r="AL510" s="5">
        <f t="shared" si="105"/>
        <v>0</v>
      </c>
      <c r="AM510" s="5">
        <f t="shared" si="105"/>
        <v>0</v>
      </c>
      <c r="AN510" s="5">
        <f t="shared" si="105"/>
        <v>0</v>
      </c>
      <c r="AO510" s="5">
        <f t="shared" si="105"/>
        <v>0</v>
      </c>
      <c r="AP510" s="5">
        <f t="shared" si="105"/>
        <v>0</v>
      </c>
      <c r="AQ510" s="5">
        <f t="shared" si="105"/>
        <v>0</v>
      </c>
      <c r="AR510" s="5">
        <f t="shared" si="105"/>
        <v>0</v>
      </c>
      <c r="AS510" s="5">
        <f t="shared" si="106"/>
        <v>0</v>
      </c>
      <c r="AT510" s="5">
        <f t="shared" si="106"/>
        <v>0</v>
      </c>
      <c r="BR510" t="str">
        <f t="shared" si="90"/>
        <v>RBZAXMINSTER HOSPITAL</v>
      </c>
      <c r="BS510" s="11" t="s">
        <v>1684</v>
      </c>
      <c r="BT510" s="11" t="s">
        <v>1685</v>
      </c>
      <c r="BU510" s="11" t="s">
        <v>1684</v>
      </c>
      <c r="BV510" s="11" t="s">
        <v>1685</v>
      </c>
      <c r="BW510" s="11" t="s">
        <v>1686</v>
      </c>
      <c r="BX510" s="11"/>
      <c r="BZ510" t="s">
        <v>1634</v>
      </c>
      <c r="CA510" s="13" t="s">
        <v>351</v>
      </c>
    </row>
    <row r="511" spans="4:79" ht="15">
      <c r="D511" s="1">
        <f t="shared" si="100"/>
        <v>0</v>
      </c>
      <c r="I511" s="5">
        <f t="shared" si="105"/>
        <v>0</v>
      </c>
      <c r="J511" s="5">
        <f t="shared" si="105"/>
        <v>0</v>
      </c>
      <c r="K511" s="5">
        <f t="shared" si="105"/>
        <v>0</v>
      </c>
      <c r="L511" s="5">
        <f t="shared" si="105"/>
        <v>0</v>
      </c>
      <c r="M511" s="5">
        <f t="shared" si="105"/>
        <v>0</v>
      </c>
      <c r="N511" s="5">
        <f t="shared" si="105"/>
        <v>0</v>
      </c>
      <c r="O511" s="5">
        <f t="shared" si="105"/>
        <v>0</v>
      </c>
      <c r="P511" s="5">
        <f t="shared" si="105"/>
        <v>0</v>
      </c>
      <c r="Q511" s="5">
        <f t="shared" si="105"/>
        <v>0</v>
      </c>
      <c r="R511" s="5">
        <f t="shared" si="105"/>
        <v>0</v>
      </c>
      <c r="S511" s="5">
        <f t="shared" si="105"/>
        <v>0</v>
      </c>
      <c r="T511" s="5">
        <f t="shared" si="105"/>
        <v>0</v>
      </c>
      <c r="U511" s="5">
        <f t="shared" si="105"/>
        <v>0</v>
      </c>
      <c r="V511" s="5">
        <f t="shared" si="105"/>
        <v>0</v>
      </c>
      <c r="W511" s="5">
        <f t="shared" si="105"/>
        <v>0</v>
      </c>
      <c r="X511" s="5">
        <f t="shared" si="105"/>
        <v>0</v>
      </c>
      <c r="Y511" s="5">
        <f t="shared" si="105"/>
        <v>0</v>
      </c>
      <c r="Z511" s="5">
        <f t="shared" si="105"/>
        <v>0</v>
      </c>
      <c r="AA511" s="5">
        <f t="shared" si="105"/>
        <v>0</v>
      </c>
      <c r="AB511" s="5">
        <f t="shared" si="105"/>
        <v>0</v>
      </c>
      <c r="AC511" s="5">
        <f t="shared" si="103"/>
        <v>0</v>
      </c>
      <c r="AK511" s="5">
        <f t="shared" si="105"/>
        <v>0</v>
      </c>
      <c r="AL511" s="5">
        <f t="shared" si="105"/>
        <v>0</v>
      </c>
      <c r="AM511" s="5">
        <f t="shared" si="105"/>
        <v>0</v>
      </c>
      <c r="AN511" s="5">
        <f t="shared" si="105"/>
        <v>0</v>
      </c>
      <c r="AO511" s="5">
        <f t="shared" si="105"/>
        <v>0</v>
      </c>
      <c r="AP511" s="5">
        <f t="shared" si="105"/>
        <v>0</v>
      </c>
      <c r="AQ511" s="5">
        <f t="shared" si="105"/>
        <v>0</v>
      </c>
      <c r="AR511" s="5">
        <f t="shared" si="105"/>
        <v>0</v>
      </c>
      <c r="AS511" s="5">
        <f t="shared" si="106"/>
        <v>0</v>
      </c>
      <c r="AT511" s="5">
        <f t="shared" si="106"/>
        <v>0</v>
      </c>
      <c r="BR511" t="str">
        <f t="shared" si="90"/>
        <v>RBZBIDEFORD HOSPITAL</v>
      </c>
      <c r="BS511" s="11" t="s">
        <v>1687</v>
      </c>
      <c r="BT511" s="11" t="s">
        <v>1688</v>
      </c>
      <c r="BU511" s="11" t="s">
        <v>1687</v>
      </c>
      <c r="BV511" s="11" t="s">
        <v>1688</v>
      </c>
      <c r="BW511" s="11" t="s">
        <v>1686</v>
      </c>
      <c r="BX511" s="11"/>
      <c r="BZ511" t="s">
        <v>1634</v>
      </c>
      <c r="CA511" s="13" t="s">
        <v>1562</v>
      </c>
    </row>
    <row r="512" spans="4:79" ht="15">
      <c r="D512" s="1">
        <f t="shared" si="100"/>
        <v>0</v>
      </c>
      <c r="I512" s="5">
        <f t="shared" si="105"/>
        <v>0</v>
      </c>
      <c r="J512" s="5">
        <f t="shared" si="105"/>
        <v>0</v>
      </c>
      <c r="K512" s="5">
        <f t="shared" si="105"/>
        <v>0</v>
      </c>
      <c r="L512" s="5">
        <f t="shared" si="105"/>
        <v>0</v>
      </c>
      <c r="M512" s="5">
        <f t="shared" si="105"/>
        <v>0</v>
      </c>
      <c r="N512" s="5">
        <f t="shared" si="105"/>
        <v>0</v>
      </c>
      <c r="O512" s="5">
        <f t="shared" si="105"/>
        <v>0</v>
      </c>
      <c r="P512" s="5">
        <f t="shared" si="105"/>
        <v>0</v>
      </c>
      <c r="Q512" s="5">
        <f t="shared" si="105"/>
        <v>0</v>
      </c>
      <c r="R512" s="5">
        <f t="shared" si="105"/>
        <v>0</v>
      </c>
      <c r="S512" s="5">
        <f t="shared" si="105"/>
        <v>0</v>
      </c>
      <c r="T512" s="5">
        <f t="shared" si="105"/>
        <v>0</v>
      </c>
      <c r="U512" s="5">
        <f t="shared" si="105"/>
        <v>0</v>
      </c>
      <c r="V512" s="5">
        <f t="shared" si="105"/>
        <v>0</v>
      </c>
      <c r="W512" s="5">
        <f t="shared" si="105"/>
        <v>0</v>
      </c>
      <c r="X512" s="5">
        <f t="shared" si="105"/>
        <v>0</v>
      </c>
      <c r="Y512" s="5">
        <f t="shared" si="105"/>
        <v>0</v>
      </c>
      <c r="Z512" s="5">
        <f t="shared" si="105"/>
        <v>0</v>
      </c>
      <c r="AA512" s="5">
        <f t="shared" si="105"/>
        <v>0</v>
      </c>
      <c r="AB512" s="5">
        <f t="shared" si="105"/>
        <v>0</v>
      </c>
      <c r="AC512" s="5">
        <f t="shared" si="103"/>
        <v>0</v>
      </c>
      <c r="AK512" s="5">
        <f t="shared" si="105"/>
        <v>0</v>
      </c>
      <c r="AL512" s="5">
        <f t="shared" si="105"/>
        <v>0</v>
      </c>
      <c r="AM512" s="5">
        <f t="shared" si="105"/>
        <v>0</v>
      </c>
      <c r="AN512" s="5">
        <f t="shared" si="105"/>
        <v>0</v>
      </c>
      <c r="AO512" s="5">
        <f t="shared" si="105"/>
        <v>0</v>
      </c>
      <c r="AP512" s="5">
        <f t="shared" si="105"/>
        <v>0</v>
      </c>
      <c r="AQ512" s="5">
        <f t="shared" si="105"/>
        <v>0</v>
      </c>
      <c r="AR512" s="5">
        <f t="shared" si="105"/>
        <v>0</v>
      </c>
      <c r="AS512" s="5">
        <f t="shared" si="106"/>
        <v>0</v>
      </c>
      <c r="AT512" s="5">
        <f t="shared" si="106"/>
        <v>0</v>
      </c>
      <c r="BR512" t="str">
        <f t="shared" si="90"/>
        <v>RBZCREDITON HOSPITAL</v>
      </c>
      <c r="BS512" s="11" t="s">
        <v>1689</v>
      </c>
      <c r="BT512" s="11" t="s">
        <v>1690</v>
      </c>
      <c r="BU512" s="11" t="s">
        <v>1689</v>
      </c>
      <c r="BV512" s="11" t="s">
        <v>1690</v>
      </c>
      <c r="BW512" s="11" t="s">
        <v>1686</v>
      </c>
      <c r="BX512" s="11"/>
      <c r="BZ512" t="s">
        <v>1634</v>
      </c>
      <c r="CA512" s="13" t="s">
        <v>227</v>
      </c>
    </row>
    <row r="513" spans="4:79" ht="15">
      <c r="D513" s="1">
        <f t="shared" si="100"/>
        <v>0</v>
      </c>
      <c r="I513" s="5">
        <f t="shared" si="105"/>
        <v>0</v>
      </c>
      <c r="J513" s="5">
        <f t="shared" si="105"/>
        <v>0</v>
      </c>
      <c r="K513" s="5">
        <f t="shared" si="105"/>
        <v>0</v>
      </c>
      <c r="L513" s="5">
        <f t="shared" ref="L513:AR528" si="107">IF(L107&lt;0, 1, 0)</f>
        <v>0</v>
      </c>
      <c r="M513" s="5">
        <f t="shared" si="107"/>
        <v>0</v>
      </c>
      <c r="N513" s="5">
        <f t="shared" si="107"/>
        <v>0</v>
      </c>
      <c r="O513" s="5">
        <f t="shared" si="107"/>
        <v>0</v>
      </c>
      <c r="P513" s="5">
        <f t="shared" si="107"/>
        <v>0</v>
      </c>
      <c r="Q513" s="5">
        <f t="shared" si="107"/>
        <v>0</v>
      </c>
      <c r="R513" s="5">
        <f t="shared" si="107"/>
        <v>0</v>
      </c>
      <c r="S513" s="5">
        <f t="shared" si="107"/>
        <v>0</v>
      </c>
      <c r="T513" s="5">
        <f t="shared" si="107"/>
        <v>0</v>
      </c>
      <c r="U513" s="5">
        <f t="shared" si="107"/>
        <v>0</v>
      </c>
      <c r="V513" s="5">
        <f t="shared" si="107"/>
        <v>0</v>
      </c>
      <c r="W513" s="5">
        <f t="shared" si="107"/>
        <v>0</v>
      </c>
      <c r="X513" s="5">
        <f t="shared" si="107"/>
        <v>0</v>
      </c>
      <c r="Y513" s="5">
        <f t="shared" si="107"/>
        <v>0</v>
      </c>
      <c r="Z513" s="5">
        <f t="shared" si="107"/>
        <v>0</v>
      </c>
      <c r="AA513" s="5">
        <f t="shared" si="107"/>
        <v>0</v>
      </c>
      <c r="AB513" s="5">
        <f t="shared" si="107"/>
        <v>0</v>
      </c>
      <c r="AC513" s="5">
        <f t="shared" si="103"/>
        <v>0</v>
      </c>
      <c r="AK513" s="5">
        <f t="shared" si="107"/>
        <v>0</v>
      </c>
      <c r="AL513" s="5">
        <f t="shared" si="107"/>
        <v>0</v>
      </c>
      <c r="AM513" s="5">
        <f t="shared" si="107"/>
        <v>0</v>
      </c>
      <c r="AN513" s="5">
        <f t="shared" si="107"/>
        <v>0</v>
      </c>
      <c r="AO513" s="5">
        <f t="shared" si="107"/>
        <v>0</v>
      </c>
      <c r="AP513" s="5">
        <f t="shared" si="107"/>
        <v>0</v>
      </c>
      <c r="AQ513" s="5">
        <f t="shared" si="107"/>
        <v>0</v>
      </c>
      <c r="AR513" s="5">
        <f t="shared" si="107"/>
        <v>0</v>
      </c>
      <c r="AS513" s="5">
        <f t="shared" si="106"/>
        <v>0</v>
      </c>
      <c r="AT513" s="5">
        <f t="shared" si="106"/>
        <v>0</v>
      </c>
      <c r="BR513" t="str">
        <f t="shared" ref="BR513:BR576" si="108">CONCATENATE(LEFT(BS513, 3),BT513)</f>
        <v>RBZEXMOUTH HOSPITAL</v>
      </c>
      <c r="BS513" s="11" t="s">
        <v>1691</v>
      </c>
      <c r="BT513" s="11" t="s">
        <v>1692</v>
      </c>
      <c r="BU513" s="11" t="s">
        <v>1691</v>
      </c>
      <c r="BV513" s="11" t="s">
        <v>1692</v>
      </c>
      <c r="BW513" s="11" t="s">
        <v>1686</v>
      </c>
      <c r="BX513" s="11"/>
      <c r="BZ513" t="s">
        <v>1634</v>
      </c>
      <c r="CA513" s="13" t="s">
        <v>232</v>
      </c>
    </row>
    <row r="514" spans="4:79" ht="15">
      <c r="D514" s="1">
        <f t="shared" si="100"/>
        <v>0</v>
      </c>
      <c r="I514" s="5">
        <f t="shared" ref="I514:AR524" si="109">IF(I108&lt;0, 1, 0)</f>
        <v>0</v>
      </c>
      <c r="J514" s="5">
        <f t="shared" si="109"/>
        <v>0</v>
      </c>
      <c r="K514" s="5">
        <f t="shared" si="109"/>
        <v>0</v>
      </c>
      <c r="L514" s="5">
        <f t="shared" si="109"/>
        <v>0</v>
      </c>
      <c r="M514" s="5">
        <f t="shared" si="109"/>
        <v>0</v>
      </c>
      <c r="N514" s="5">
        <f t="shared" si="109"/>
        <v>0</v>
      </c>
      <c r="O514" s="5">
        <f t="shared" si="109"/>
        <v>0</v>
      </c>
      <c r="P514" s="5">
        <f t="shared" si="109"/>
        <v>0</v>
      </c>
      <c r="Q514" s="5">
        <f t="shared" si="109"/>
        <v>0</v>
      </c>
      <c r="R514" s="5">
        <f t="shared" si="109"/>
        <v>0</v>
      </c>
      <c r="S514" s="5">
        <f t="shared" si="109"/>
        <v>0</v>
      </c>
      <c r="T514" s="5">
        <f t="shared" si="109"/>
        <v>0</v>
      </c>
      <c r="U514" s="5">
        <f t="shared" si="109"/>
        <v>0</v>
      </c>
      <c r="V514" s="5">
        <f t="shared" si="109"/>
        <v>0</v>
      </c>
      <c r="W514" s="5">
        <f t="shared" si="109"/>
        <v>0</v>
      </c>
      <c r="X514" s="5">
        <f t="shared" si="109"/>
        <v>0</v>
      </c>
      <c r="Y514" s="5">
        <f t="shared" si="107"/>
        <v>0</v>
      </c>
      <c r="Z514" s="5">
        <f t="shared" si="107"/>
        <v>0</v>
      </c>
      <c r="AA514" s="5">
        <f t="shared" si="107"/>
        <v>0</v>
      </c>
      <c r="AB514" s="5">
        <f t="shared" si="107"/>
        <v>0</v>
      </c>
      <c r="AC514" s="5">
        <f t="shared" si="103"/>
        <v>0</v>
      </c>
      <c r="AK514" s="5">
        <f t="shared" si="109"/>
        <v>0</v>
      </c>
      <c r="AL514" s="5">
        <f t="shared" si="109"/>
        <v>0</v>
      </c>
      <c r="AM514" s="5">
        <f t="shared" si="109"/>
        <v>0</v>
      </c>
      <c r="AN514" s="5">
        <f t="shared" si="109"/>
        <v>0</v>
      </c>
      <c r="AO514" s="5">
        <f t="shared" si="109"/>
        <v>0</v>
      </c>
      <c r="AP514" s="5">
        <f t="shared" si="109"/>
        <v>0</v>
      </c>
      <c r="AQ514" s="5">
        <f t="shared" si="109"/>
        <v>0</v>
      </c>
      <c r="AR514" s="5">
        <f t="shared" si="109"/>
        <v>0</v>
      </c>
      <c r="AS514" s="5">
        <f t="shared" si="106"/>
        <v>0</v>
      </c>
      <c r="AT514" s="5">
        <f t="shared" si="106"/>
        <v>0</v>
      </c>
      <c r="BR514" t="str">
        <f t="shared" si="108"/>
        <v>RBZEXMOUTH HOSPITAL</v>
      </c>
      <c r="BS514" s="11" t="s">
        <v>1693</v>
      </c>
      <c r="BT514" s="11" t="s">
        <v>1692</v>
      </c>
      <c r="BU514" s="11" t="s">
        <v>1693</v>
      </c>
      <c r="BV514" s="11" t="s">
        <v>1692</v>
      </c>
      <c r="BW514" s="11" t="s">
        <v>1686</v>
      </c>
      <c r="BX514" s="11"/>
      <c r="BZ514" t="s">
        <v>1634</v>
      </c>
      <c r="CA514" s="13" t="s">
        <v>239</v>
      </c>
    </row>
    <row r="515" spans="4:79" ht="15">
      <c r="D515" s="1">
        <f t="shared" si="100"/>
        <v>0</v>
      </c>
      <c r="I515" s="5">
        <f t="shared" si="109"/>
        <v>0</v>
      </c>
      <c r="J515" s="5">
        <f t="shared" si="109"/>
        <v>0</v>
      </c>
      <c r="K515" s="5">
        <f t="shared" si="109"/>
        <v>0</v>
      </c>
      <c r="L515" s="5">
        <f t="shared" si="109"/>
        <v>0</v>
      </c>
      <c r="M515" s="5">
        <f t="shared" si="109"/>
        <v>0</v>
      </c>
      <c r="N515" s="5">
        <f t="shared" si="109"/>
        <v>0</v>
      </c>
      <c r="O515" s="5">
        <f t="shared" si="109"/>
        <v>0</v>
      </c>
      <c r="P515" s="5">
        <f t="shared" si="109"/>
        <v>0</v>
      </c>
      <c r="Q515" s="5">
        <f t="shared" si="109"/>
        <v>0</v>
      </c>
      <c r="R515" s="5">
        <f t="shared" si="109"/>
        <v>0</v>
      </c>
      <c r="S515" s="5">
        <f t="shared" si="109"/>
        <v>0</v>
      </c>
      <c r="T515" s="5">
        <f t="shared" si="109"/>
        <v>0</v>
      </c>
      <c r="U515" s="5">
        <f t="shared" si="109"/>
        <v>0</v>
      </c>
      <c r="V515" s="5">
        <f t="shared" si="109"/>
        <v>0</v>
      </c>
      <c r="W515" s="5">
        <f t="shared" si="109"/>
        <v>0</v>
      </c>
      <c r="X515" s="5">
        <f t="shared" si="109"/>
        <v>0</v>
      </c>
      <c r="Y515" s="5">
        <f t="shared" si="107"/>
        <v>0</v>
      </c>
      <c r="Z515" s="5">
        <f t="shared" si="107"/>
        <v>0</v>
      </c>
      <c r="AA515" s="5">
        <f t="shared" si="107"/>
        <v>0</v>
      </c>
      <c r="AB515" s="5">
        <f t="shared" si="107"/>
        <v>0</v>
      </c>
      <c r="AC515" s="5">
        <f t="shared" si="103"/>
        <v>0</v>
      </c>
      <c r="AK515" s="5">
        <f t="shared" si="109"/>
        <v>0</v>
      </c>
      <c r="AL515" s="5">
        <f t="shared" si="109"/>
        <v>0</v>
      </c>
      <c r="AM515" s="5">
        <f t="shared" si="109"/>
        <v>0</v>
      </c>
      <c r="AN515" s="5">
        <f t="shared" si="109"/>
        <v>0</v>
      </c>
      <c r="AO515" s="5">
        <f t="shared" si="109"/>
        <v>0</v>
      </c>
      <c r="AP515" s="5">
        <f t="shared" si="109"/>
        <v>0</v>
      </c>
      <c r="AQ515" s="5">
        <f t="shared" si="109"/>
        <v>0</v>
      </c>
      <c r="AR515" s="5">
        <f t="shared" si="109"/>
        <v>0</v>
      </c>
      <c r="AS515" s="5">
        <f t="shared" si="106"/>
        <v>0</v>
      </c>
      <c r="AT515" s="5">
        <f t="shared" si="106"/>
        <v>0</v>
      </c>
      <c r="BR515" t="str">
        <f t="shared" si="108"/>
        <v>RBZHOLSWORTHY HOSPITAL</v>
      </c>
      <c r="BS515" s="11" t="s">
        <v>1694</v>
      </c>
      <c r="BT515" s="11" t="s">
        <v>1695</v>
      </c>
      <c r="BU515" s="11" t="s">
        <v>1694</v>
      </c>
      <c r="BV515" s="11" t="s">
        <v>1695</v>
      </c>
      <c r="BW515" s="11" t="s">
        <v>1686</v>
      </c>
      <c r="BX515" s="11"/>
      <c r="BZ515" t="s">
        <v>1634</v>
      </c>
      <c r="CA515" s="13" t="s">
        <v>1696</v>
      </c>
    </row>
    <row r="516" spans="4:79" ht="15">
      <c r="D516" s="1">
        <f t="shared" si="100"/>
        <v>0</v>
      </c>
      <c r="I516" s="5">
        <f t="shared" si="109"/>
        <v>0</v>
      </c>
      <c r="J516" s="5">
        <f t="shared" si="109"/>
        <v>0</v>
      </c>
      <c r="K516" s="5">
        <f t="shared" si="109"/>
        <v>0</v>
      </c>
      <c r="L516" s="5">
        <f t="shared" si="109"/>
        <v>0</v>
      </c>
      <c r="M516" s="5">
        <f t="shared" si="109"/>
        <v>0</v>
      </c>
      <c r="N516" s="5">
        <f t="shared" si="109"/>
        <v>0</v>
      </c>
      <c r="O516" s="5">
        <f t="shared" si="109"/>
        <v>0</v>
      </c>
      <c r="P516" s="5">
        <f t="shared" si="109"/>
        <v>0</v>
      </c>
      <c r="Q516" s="5">
        <f t="shared" si="109"/>
        <v>0</v>
      </c>
      <c r="R516" s="5">
        <f t="shared" si="109"/>
        <v>0</v>
      </c>
      <c r="S516" s="5">
        <f t="shared" si="109"/>
        <v>0</v>
      </c>
      <c r="T516" s="5">
        <f t="shared" si="109"/>
        <v>0</v>
      </c>
      <c r="U516" s="5">
        <f t="shared" si="109"/>
        <v>0</v>
      </c>
      <c r="V516" s="5">
        <f t="shared" si="109"/>
        <v>0</v>
      </c>
      <c r="W516" s="5">
        <f t="shared" si="109"/>
        <v>0</v>
      </c>
      <c r="X516" s="5">
        <f t="shared" si="109"/>
        <v>0</v>
      </c>
      <c r="Y516" s="5">
        <f t="shared" si="107"/>
        <v>0</v>
      </c>
      <c r="Z516" s="5">
        <f t="shared" si="107"/>
        <v>0</v>
      </c>
      <c r="AA516" s="5">
        <f t="shared" si="107"/>
        <v>0</v>
      </c>
      <c r="AB516" s="5">
        <f t="shared" si="107"/>
        <v>0</v>
      </c>
      <c r="AC516" s="5">
        <f t="shared" si="103"/>
        <v>0</v>
      </c>
      <c r="AK516" s="5">
        <f t="shared" si="109"/>
        <v>0</v>
      </c>
      <c r="AL516" s="5">
        <f t="shared" si="109"/>
        <v>0</v>
      </c>
      <c r="AM516" s="5">
        <f t="shared" si="109"/>
        <v>0</v>
      </c>
      <c r="AN516" s="5">
        <f t="shared" si="109"/>
        <v>0</v>
      </c>
      <c r="AO516" s="5">
        <f t="shared" si="109"/>
        <v>0</v>
      </c>
      <c r="AP516" s="5">
        <f t="shared" si="109"/>
        <v>0</v>
      </c>
      <c r="AQ516" s="5">
        <f t="shared" si="109"/>
        <v>0</v>
      </c>
      <c r="AR516" s="5">
        <f t="shared" si="109"/>
        <v>0</v>
      </c>
      <c r="AS516" s="5">
        <f t="shared" si="106"/>
        <v>0</v>
      </c>
      <c r="AT516" s="5">
        <f t="shared" si="106"/>
        <v>0</v>
      </c>
      <c r="BR516" t="str">
        <f t="shared" si="108"/>
        <v>RBZHONITON HOSPITAL</v>
      </c>
      <c r="BS516" s="11" t="s">
        <v>1697</v>
      </c>
      <c r="BT516" s="11" t="s">
        <v>1698</v>
      </c>
      <c r="BU516" s="11" t="s">
        <v>1697</v>
      </c>
      <c r="BV516" s="11" t="s">
        <v>1698</v>
      </c>
      <c r="BW516" s="11" t="s">
        <v>1686</v>
      </c>
      <c r="BX516" s="11"/>
      <c r="BZ516" t="s">
        <v>1634</v>
      </c>
      <c r="CA516" s="13" t="s">
        <v>254</v>
      </c>
    </row>
    <row r="517" spans="4:79" ht="15">
      <c r="D517" s="1">
        <f t="shared" si="100"/>
        <v>0</v>
      </c>
      <c r="I517" s="5">
        <f t="shared" si="109"/>
        <v>0</v>
      </c>
      <c r="J517" s="5">
        <f t="shared" si="109"/>
        <v>0</v>
      </c>
      <c r="K517" s="5">
        <f t="shared" si="109"/>
        <v>0</v>
      </c>
      <c r="L517" s="5">
        <f t="shared" si="109"/>
        <v>0</v>
      </c>
      <c r="M517" s="5">
        <f t="shared" si="109"/>
        <v>0</v>
      </c>
      <c r="N517" s="5">
        <f t="shared" si="109"/>
        <v>0</v>
      </c>
      <c r="O517" s="5">
        <f t="shared" si="109"/>
        <v>0</v>
      </c>
      <c r="P517" s="5">
        <f t="shared" si="109"/>
        <v>0</v>
      </c>
      <c r="Q517" s="5">
        <f t="shared" si="109"/>
        <v>0</v>
      </c>
      <c r="R517" s="5">
        <f t="shared" si="109"/>
        <v>0</v>
      </c>
      <c r="S517" s="5">
        <f t="shared" si="109"/>
        <v>0</v>
      </c>
      <c r="T517" s="5">
        <f t="shared" si="109"/>
        <v>0</v>
      </c>
      <c r="U517" s="5">
        <f t="shared" si="109"/>
        <v>0</v>
      </c>
      <c r="V517" s="5">
        <f t="shared" si="109"/>
        <v>0</v>
      </c>
      <c r="W517" s="5">
        <f t="shared" si="109"/>
        <v>0</v>
      </c>
      <c r="X517" s="5">
        <f t="shared" si="109"/>
        <v>0</v>
      </c>
      <c r="Y517" s="5">
        <f t="shared" si="107"/>
        <v>0</v>
      </c>
      <c r="Z517" s="5">
        <f t="shared" si="107"/>
        <v>0</v>
      </c>
      <c r="AA517" s="5">
        <f t="shared" si="107"/>
        <v>0</v>
      </c>
      <c r="AB517" s="5">
        <f t="shared" si="107"/>
        <v>0</v>
      </c>
      <c r="AC517" s="5">
        <f t="shared" si="103"/>
        <v>0</v>
      </c>
      <c r="AK517" s="5">
        <f t="shared" si="109"/>
        <v>0</v>
      </c>
      <c r="AL517" s="5">
        <f t="shared" si="109"/>
        <v>0</v>
      </c>
      <c r="AM517" s="5">
        <f t="shared" si="109"/>
        <v>0</v>
      </c>
      <c r="AN517" s="5">
        <f t="shared" si="109"/>
        <v>0</v>
      </c>
      <c r="AO517" s="5">
        <f t="shared" si="109"/>
        <v>0</v>
      </c>
      <c r="AP517" s="5">
        <f t="shared" si="109"/>
        <v>0</v>
      </c>
      <c r="AQ517" s="5">
        <f t="shared" si="109"/>
        <v>0</v>
      </c>
      <c r="AR517" s="5">
        <f t="shared" si="109"/>
        <v>0</v>
      </c>
      <c r="AS517" s="5">
        <f t="shared" si="106"/>
        <v>0</v>
      </c>
      <c r="AT517" s="5">
        <f t="shared" si="106"/>
        <v>0</v>
      </c>
      <c r="BR517" t="str">
        <f t="shared" si="108"/>
        <v>RBZILFRACOMBE</v>
      </c>
      <c r="BS517" s="11" t="s">
        <v>1699</v>
      </c>
      <c r="BT517" s="11" t="s">
        <v>1700</v>
      </c>
      <c r="BU517" s="11" t="s">
        <v>1699</v>
      </c>
      <c r="BV517" s="11" t="s">
        <v>1700</v>
      </c>
      <c r="BW517" s="11" t="s">
        <v>1686</v>
      </c>
      <c r="BX517" s="11"/>
      <c r="BZ517" t="s">
        <v>1634</v>
      </c>
      <c r="CA517" s="13" t="s">
        <v>275</v>
      </c>
    </row>
    <row r="518" spans="4:79" ht="15">
      <c r="D518" s="1">
        <f t="shared" si="100"/>
        <v>0</v>
      </c>
      <c r="I518" s="5">
        <f t="shared" si="109"/>
        <v>0</v>
      </c>
      <c r="J518" s="5">
        <f t="shared" si="109"/>
        <v>0</v>
      </c>
      <c r="K518" s="5">
        <f t="shared" si="109"/>
        <v>0</v>
      </c>
      <c r="L518" s="5">
        <f t="shared" si="109"/>
        <v>0</v>
      </c>
      <c r="M518" s="5">
        <f t="shared" si="109"/>
        <v>0</v>
      </c>
      <c r="N518" s="5">
        <f t="shared" si="109"/>
        <v>0</v>
      </c>
      <c r="O518" s="5">
        <f t="shared" si="109"/>
        <v>0</v>
      </c>
      <c r="P518" s="5">
        <f t="shared" si="109"/>
        <v>0</v>
      </c>
      <c r="Q518" s="5">
        <f t="shared" si="109"/>
        <v>0</v>
      </c>
      <c r="R518" s="5">
        <f t="shared" si="109"/>
        <v>0</v>
      </c>
      <c r="S518" s="5">
        <f t="shared" si="109"/>
        <v>0</v>
      </c>
      <c r="T518" s="5">
        <f t="shared" si="109"/>
        <v>0</v>
      </c>
      <c r="U518" s="5">
        <f t="shared" si="109"/>
        <v>0</v>
      </c>
      <c r="V518" s="5">
        <f t="shared" si="109"/>
        <v>0</v>
      </c>
      <c r="W518" s="5">
        <f t="shared" si="109"/>
        <v>0</v>
      </c>
      <c r="X518" s="5">
        <f t="shared" si="109"/>
        <v>0</v>
      </c>
      <c r="Y518" s="5">
        <f t="shared" si="107"/>
        <v>0</v>
      </c>
      <c r="Z518" s="5">
        <f t="shared" si="107"/>
        <v>0</v>
      </c>
      <c r="AA518" s="5">
        <f t="shared" si="107"/>
        <v>0</v>
      </c>
      <c r="AB518" s="5">
        <f t="shared" si="107"/>
        <v>0</v>
      </c>
      <c r="AC518" s="5">
        <f t="shared" si="103"/>
        <v>0</v>
      </c>
      <c r="AK518" s="5">
        <f t="shared" si="109"/>
        <v>0</v>
      </c>
      <c r="AL518" s="5">
        <f t="shared" si="109"/>
        <v>0</v>
      </c>
      <c r="AM518" s="5">
        <f t="shared" si="109"/>
        <v>0</v>
      </c>
      <c r="AN518" s="5">
        <f t="shared" si="109"/>
        <v>0</v>
      </c>
      <c r="AO518" s="5">
        <f t="shared" si="109"/>
        <v>0</v>
      </c>
      <c r="AP518" s="5">
        <f t="shared" si="109"/>
        <v>0</v>
      </c>
      <c r="AQ518" s="5">
        <f t="shared" si="109"/>
        <v>0</v>
      </c>
      <c r="AR518" s="5">
        <f t="shared" si="109"/>
        <v>0</v>
      </c>
      <c r="AS518" s="5">
        <f t="shared" si="106"/>
        <v>0</v>
      </c>
      <c r="AT518" s="5">
        <f t="shared" si="106"/>
        <v>0</v>
      </c>
      <c r="BR518" t="str">
        <f t="shared" si="108"/>
        <v>RBZNORTH DEVON DISTRICT HOSPITAL</v>
      </c>
      <c r="BS518" s="11" t="s">
        <v>1701</v>
      </c>
      <c r="BT518" s="11" t="s">
        <v>1702</v>
      </c>
      <c r="BU518" s="11" t="s">
        <v>1701</v>
      </c>
      <c r="BV518" s="11" t="s">
        <v>1702</v>
      </c>
      <c r="BW518" s="11" t="s">
        <v>1686</v>
      </c>
      <c r="BX518" s="11"/>
      <c r="BZ518" t="s">
        <v>1634</v>
      </c>
      <c r="CA518" s="13" t="s">
        <v>1703</v>
      </c>
    </row>
    <row r="519" spans="4:79" ht="15">
      <c r="D519" s="1">
        <f t="shared" si="100"/>
        <v>0</v>
      </c>
      <c r="I519" s="5">
        <f t="shared" si="109"/>
        <v>0</v>
      </c>
      <c r="J519" s="5">
        <f t="shared" si="109"/>
        <v>0</v>
      </c>
      <c r="K519" s="5">
        <f t="shared" si="109"/>
        <v>0</v>
      </c>
      <c r="L519" s="5">
        <f t="shared" si="109"/>
        <v>0</v>
      </c>
      <c r="M519" s="5">
        <f t="shared" si="109"/>
        <v>0</v>
      </c>
      <c r="N519" s="5">
        <f t="shared" si="109"/>
        <v>0</v>
      </c>
      <c r="O519" s="5">
        <f t="shared" si="109"/>
        <v>0</v>
      </c>
      <c r="P519" s="5">
        <f t="shared" si="109"/>
        <v>0</v>
      </c>
      <c r="Q519" s="5">
        <f t="shared" si="109"/>
        <v>0</v>
      </c>
      <c r="R519" s="5">
        <f t="shared" si="109"/>
        <v>0</v>
      </c>
      <c r="S519" s="5">
        <f t="shared" si="109"/>
        <v>0</v>
      </c>
      <c r="T519" s="5">
        <f t="shared" si="109"/>
        <v>0</v>
      </c>
      <c r="U519" s="5">
        <f t="shared" si="109"/>
        <v>0</v>
      </c>
      <c r="V519" s="5">
        <f t="shared" si="109"/>
        <v>0</v>
      </c>
      <c r="W519" s="5">
        <f t="shared" si="109"/>
        <v>0</v>
      </c>
      <c r="X519" s="5">
        <f t="shared" si="109"/>
        <v>0</v>
      </c>
      <c r="Y519" s="5">
        <f t="shared" si="107"/>
        <v>0</v>
      </c>
      <c r="Z519" s="5">
        <f t="shared" si="107"/>
        <v>0</v>
      </c>
      <c r="AA519" s="5">
        <f t="shared" si="107"/>
        <v>0</v>
      </c>
      <c r="AB519" s="5">
        <f t="shared" si="107"/>
        <v>0</v>
      </c>
      <c r="AC519" s="5">
        <f t="shared" si="107"/>
        <v>0</v>
      </c>
      <c r="AK519" s="5">
        <f t="shared" si="109"/>
        <v>0</v>
      </c>
      <c r="AL519" s="5">
        <f t="shared" si="109"/>
        <v>0</v>
      </c>
      <c r="AM519" s="5">
        <f t="shared" si="109"/>
        <v>0</v>
      </c>
      <c r="AN519" s="5">
        <f t="shared" si="109"/>
        <v>0</v>
      </c>
      <c r="AO519" s="5">
        <f t="shared" si="109"/>
        <v>0</v>
      </c>
      <c r="AP519" s="5">
        <f t="shared" si="109"/>
        <v>0</v>
      </c>
      <c r="AQ519" s="5">
        <f t="shared" si="109"/>
        <v>0</v>
      </c>
      <c r="AR519" s="5">
        <f t="shared" si="109"/>
        <v>0</v>
      </c>
      <c r="AS519" s="5">
        <f t="shared" si="106"/>
        <v>0</v>
      </c>
      <c r="AT519" s="5">
        <f t="shared" si="106"/>
        <v>0</v>
      </c>
      <c r="BR519" t="str">
        <f t="shared" si="108"/>
        <v>RBZOKEHAMPTON HOSPITAL</v>
      </c>
      <c r="BS519" s="11" t="s">
        <v>1704</v>
      </c>
      <c r="BT519" s="11" t="s">
        <v>1705</v>
      </c>
      <c r="BU519" s="11" t="s">
        <v>1704</v>
      </c>
      <c r="BV519" s="11" t="s">
        <v>1705</v>
      </c>
      <c r="BW519" s="11" t="s">
        <v>1686</v>
      </c>
      <c r="BX519" s="11"/>
      <c r="BZ519" t="s">
        <v>1634</v>
      </c>
      <c r="CA519" s="13" t="s">
        <v>874</v>
      </c>
    </row>
    <row r="520" spans="4:79" ht="15">
      <c r="D520" s="1">
        <f t="shared" si="100"/>
        <v>0</v>
      </c>
      <c r="I520" s="5">
        <f t="shared" si="109"/>
        <v>0</v>
      </c>
      <c r="J520" s="5">
        <f t="shared" si="109"/>
        <v>0</v>
      </c>
      <c r="K520" s="5">
        <f t="shared" si="109"/>
        <v>0</v>
      </c>
      <c r="L520" s="5">
        <f t="shared" si="109"/>
        <v>0</v>
      </c>
      <c r="M520" s="5">
        <f t="shared" si="109"/>
        <v>0</v>
      </c>
      <c r="N520" s="5">
        <f t="shared" si="109"/>
        <v>0</v>
      </c>
      <c r="O520" s="5">
        <f t="shared" si="109"/>
        <v>0</v>
      </c>
      <c r="P520" s="5">
        <f t="shared" si="109"/>
        <v>0</v>
      </c>
      <c r="Q520" s="5">
        <f t="shared" si="109"/>
        <v>0</v>
      </c>
      <c r="R520" s="5">
        <f t="shared" si="109"/>
        <v>0</v>
      </c>
      <c r="S520" s="5">
        <f t="shared" si="109"/>
        <v>0</v>
      </c>
      <c r="T520" s="5">
        <f t="shared" si="109"/>
        <v>0</v>
      </c>
      <c r="U520" s="5">
        <f t="shared" si="109"/>
        <v>0</v>
      </c>
      <c r="V520" s="5">
        <f t="shared" si="109"/>
        <v>0</v>
      </c>
      <c r="W520" s="5">
        <f t="shared" si="109"/>
        <v>0</v>
      </c>
      <c r="X520" s="5">
        <f t="shared" si="109"/>
        <v>0</v>
      </c>
      <c r="Y520" s="5">
        <f t="shared" si="107"/>
        <v>0</v>
      </c>
      <c r="Z520" s="5">
        <f t="shared" si="107"/>
        <v>0</v>
      </c>
      <c r="AA520" s="5">
        <f t="shared" si="107"/>
        <v>0</v>
      </c>
      <c r="AB520" s="5">
        <f t="shared" si="107"/>
        <v>0</v>
      </c>
      <c r="AC520" s="5">
        <f t="shared" si="107"/>
        <v>0</v>
      </c>
      <c r="AK520" s="5">
        <f t="shared" si="109"/>
        <v>0</v>
      </c>
      <c r="AL520" s="5">
        <f t="shared" si="109"/>
        <v>0</v>
      </c>
      <c r="AM520" s="5">
        <f t="shared" si="109"/>
        <v>0</v>
      </c>
      <c r="AN520" s="5">
        <f t="shared" si="109"/>
        <v>0</v>
      </c>
      <c r="AO520" s="5">
        <f t="shared" si="109"/>
        <v>0</v>
      </c>
      <c r="AP520" s="5">
        <f t="shared" si="109"/>
        <v>0</v>
      </c>
      <c r="AQ520" s="5">
        <f t="shared" si="109"/>
        <v>0</v>
      </c>
      <c r="AR520" s="5">
        <f t="shared" si="109"/>
        <v>0</v>
      </c>
      <c r="AS520" s="5">
        <f t="shared" si="106"/>
        <v>0</v>
      </c>
      <c r="AT520" s="5">
        <f t="shared" si="106"/>
        <v>0</v>
      </c>
      <c r="BR520" t="str">
        <f t="shared" si="108"/>
        <v>RBZOTTERY ST MARY HOSPITAL</v>
      </c>
      <c r="BS520" s="11" t="s">
        <v>1706</v>
      </c>
      <c r="BT520" s="11" t="s">
        <v>1707</v>
      </c>
      <c r="BU520" s="11" t="s">
        <v>1706</v>
      </c>
      <c r="BV520" s="11" t="s">
        <v>1707</v>
      </c>
      <c r="BW520" s="11" t="s">
        <v>1686</v>
      </c>
      <c r="BX520" s="11"/>
      <c r="BZ520" t="s">
        <v>1634</v>
      </c>
      <c r="CA520" s="13" t="s">
        <v>1708</v>
      </c>
    </row>
    <row r="521" spans="4:79" ht="15">
      <c r="D521" s="1">
        <f t="shared" si="100"/>
        <v>0</v>
      </c>
      <c r="I521" s="5">
        <f t="shared" si="109"/>
        <v>0</v>
      </c>
      <c r="J521" s="5">
        <f t="shared" si="109"/>
        <v>0</v>
      </c>
      <c r="K521" s="5">
        <f t="shared" si="109"/>
        <v>0</v>
      </c>
      <c r="L521" s="5">
        <f t="shared" si="109"/>
        <v>0</v>
      </c>
      <c r="M521" s="5">
        <f t="shared" si="109"/>
        <v>0</v>
      </c>
      <c r="N521" s="5">
        <f t="shared" si="109"/>
        <v>0</v>
      </c>
      <c r="O521" s="5">
        <f t="shared" si="109"/>
        <v>0</v>
      </c>
      <c r="P521" s="5">
        <f t="shared" si="109"/>
        <v>0</v>
      </c>
      <c r="Q521" s="5">
        <f t="shared" si="109"/>
        <v>0</v>
      </c>
      <c r="R521" s="5">
        <f t="shared" si="109"/>
        <v>0</v>
      </c>
      <c r="S521" s="5">
        <f t="shared" si="109"/>
        <v>0</v>
      </c>
      <c r="T521" s="5">
        <f t="shared" si="109"/>
        <v>0</v>
      </c>
      <c r="U521" s="5">
        <f t="shared" si="109"/>
        <v>0</v>
      </c>
      <c r="V521" s="5">
        <f t="shared" si="109"/>
        <v>0</v>
      </c>
      <c r="W521" s="5">
        <f t="shared" si="109"/>
        <v>0</v>
      </c>
      <c r="X521" s="5">
        <f t="shared" si="109"/>
        <v>0</v>
      </c>
      <c r="Y521" s="5">
        <f t="shared" si="107"/>
        <v>0</v>
      </c>
      <c r="Z521" s="5">
        <f t="shared" si="107"/>
        <v>0</v>
      </c>
      <c r="AA521" s="5">
        <f t="shared" si="107"/>
        <v>0</v>
      </c>
      <c r="AB521" s="5">
        <f t="shared" si="107"/>
        <v>0</v>
      </c>
      <c r="AC521" s="5">
        <f t="shared" si="107"/>
        <v>0</v>
      </c>
      <c r="AK521" s="5">
        <f t="shared" si="109"/>
        <v>0</v>
      </c>
      <c r="AL521" s="5">
        <f t="shared" si="109"/>
        <v>0</v>
      </c>
      <c r="AM521" s="5">
        <f t="shared" si="109"/>
        <v>0</v>
      </c>
      <c r="AN521" s="5">
        <f t="shared" si="109"/>
        <v>0</v>
      </c>
      <c r="AO521" s="5">
        <f t="shared" si="109"/>
        <v>0</v>
      </c>
      <c r="AP521" s="5">
        <f t="shared" si="109"/>
        <v>0</v>
      </c>
      <c r="AQ521" s="5">
        <f t="shared" si="109"/>
        <v>0</v>
      </c>
      <c r="AR521" s="5">
        <f t="shared" si="109"/>
        <v>0</v>
      </c>
      <c r="AS521" s="5">
        <f t="shared" si="106"/>
        <v>0</v>
      </c>
      <c r="AT521" s="5">
        <f t="shared" si="106"/>
        <v>0</v>
      </c>
      <c r="BR521" t="str">
        <f t="shared" si="108"/>
        <v>RBZSEATON HOSPITAL</v>
      </c>
      <c r="BS521" s="11" t="s">
        <v>1709</v>
      </c>
      <c r="BT521" s="11" t="s">
        <v>1710</v>
      </c>
      <c r="BU521" s="11" t="s">
        <v>1709</v>
      </c>
      <c r="BV521" s="11" t="s">
        <v>1710</v>
      </c>
      <c r="BW521" s="11" t="s">
        <v>1686</v>
      </c>
      <c r="BX521" s="11"/>
      <c r="BZ521" t="s">
        <v>1634</v>
      </c>
      <c r="CA521" s="13" t="s">
        <v>1711</v>
      </c>
    </row>
    <row r="522" spans="4:79" ht="15">
      <c r="D522" s="1">
        <f t="shared" si="100"/>
        <v>0</v>
      </c>
      <c r="I522" s="5">
        <f t="shared" si="109"/>
        <v>0</v>
      </c>
      <c r="J522" s="5">
        <f t="shared" si="109"/>
        <v>0</v>
      </c>
      <c r="K522" s="5">
        <f t="shared" si="109"/>
        <v>0</v>
      </c>
      <c r="L522" s="5">
        <f t="shared" si="109"/>
        <v>0</v>
      </c>
      <c r="M522" s="5">
        <f t="shared" si="109"/>
        <v>0</v>
      </c>
      <c r="N522" s="5">
        <f t="shared" si="109"/>
        <v>0</v>
      </c>
      <c r="O522" s="5">
        <f t="shared" si="109"/>
        <v>0</v>
      </c>
      <c r="P522" s="5">
        <f t="shared" si="109"/>
        <v>0</v>
      </c>
      <c r="Q522" s="5">
        <f t="shared" si="109"/>
        <v>0</v>
      </c>
      <c r="R522" s="5">
        <f t="shared" si="109"/>
        <v>0</v>
      </c>
      <c r="S522" s="5">
        <f t="shared" si="109"/>
        <v>0</v>
      </c>
      <c r="T522" s="5">
        <f t="shared" si="109"/>
        <v>0</v>
      </c>
      <c r="U522" s="5">
        <f t="shared" si="109"/>
        <v>0</v>
      </c>
      <c r="V522" s="5">
        <f t="shared" si="109"/>
        <v>0</v>
      </c>
      <c r="W522" s="5">
        <f t="shared" si="109"/>
        <v>0</v>
      </c>
      <c r="X522" s="5">
        <f t="shared" si="109"/>
        <v>0</v>
      </c>
      <c r="Y522" s="5">
        <f t="shared" si="107"/>
        <v>0</v>
      </c>
      <c r="Z522" s="5">
        <f t="shared" si="107"/>
        <v>0</v>
      </c>
      <c r="AA522" s="5">
        <f t="shared" si="107"/>
        <v>0</v>
      </c>
      <c r="AB522" s="5">
        <f t="shared" si="107"/>
        <v>0</v>
      </c>
      <c r="AC522" s="5">
        <f t="shared" si="107"/>
        <v>0</v>
      </c>
      <c r="AK522" s="5">
        <f t="shared" si="109"/>
        <v>0</v>
      </c>
      <c r="AL522" s="5">
        <f t="shared" si="109"/>
        <v>0</v>
      </c>
      <c r="AM522" s="5">
        <f t="shared" si="109"/>
        <v>0</v>
      </c>
      <c r="AN522" s="5">
        <f t="shared" si="109"/>
        <v>0</v>
      </c>
      <c r="AO522" s="5">
        <f t="shared" si="109"/>
        <v>0</v>
      </c>
      <c r="AP522" s="5">
        <f t="shared" si="109"/>
        <v>0</v>
      </c>
      <c r="AQ522" s="5">
        <f t="shared" si="109"/>
        <v>0</v>
      </c>
      <c r="AR522" s="5">
        <f t="shared" si="109"/>
        <v>0</v>
      </c>
      <c r="AS522" s="5">
        <f t="shared" si="106"/>
        <v>0</v>
      </c>
      <c r="AT522" s="5">
        <f t="shared" si="106"/>
        <v>0</v>
      </c>
      <c r="BR522" t="str">
        <f t="shared" si="108"/>
        <v>RBZSIDMOUTH HOSPITAL</v>
      </c>
      <c r="BS522" s="11" t="s">
        <v>1712</v>
      </c>
      <c r="BT522" s="11" t="s">
        <v>1713</v>
      </c>
      <c r="BU522" s="11" t="s">
        <v>1712</v>
      </c>
      <c r="BV522" s="11" t="s">
        <v>1713</v>
      </c>
      <c r="BW522" s="11" t="s">
        <v>1686</v>
      </c>
      <c r="BX522" s="11"/>
      <c r="BZ522" t="s">
        <v>1634</v>
      </c>
      <c r="CA522" s="13" t="s">
        <v>1565</v>
      </c>
    </row>
    <row r="523" spans="4:79" ht="15">
      <c r="D523" s="1">
        <f t="shared" si="100"/>
        <v>0</v>
      </c>
      <c r="I523" s="5">
        <f t="shared" si="109"/>
        <v>0</v>
      </c>
      <c r="J523" s="5">
        <f t="shared" si="109"/>
        <v>0</v>
      </c>
      <c r="K523" s="5">
        <f t="shared" si="109"/>
        <v>0</v>
      </c>
      <c r="L523" s="5">
        <f t="shared" si="109"/>
        <v>0</v>
      </c>
      <c r="M523" s="5">
        <f t="shared" si="109"/>
        <v>0</v>
      </c>
      <c r="N523" s="5">
        <f t="shared" si="109"/>
        <v>0</v>
      </c>
      <c r="O523" s="5">
        <f t="shared" si="109"/>
        <v>0</v>
      </c>
      <c r="P523" s="5">
        <f t="shared" si="109"/>
        <v>0</v>
      </c>
      <c r="Q523" s="5">
        <f t="shared" si="109"/>
        <v>0</v>
      </c>
      <c r="R523" s="5">
        <f t="shared" si="109"/>
        <v>0</v>
      </c>
      <c r="S523" s="5">
        <f t="shared" si="109"/>
        <v>0</v>
      </c>
      <c r="T523" s="5">
        <f t="shared" si="109"/>
        <v>0</v>
      </c>
      <c r="U523" s="5">
        <f t="shared" si="109"/>
        <v>0</v>
      </c>
      <c r="V523" s="5">
        <f t="shared" si="109"/>
        <v>0</v>
      </c>
      <c r="W523" s="5">
        <f t="shared" si="109"/>
        <v>0</v>
      </c>
      <c r="X523" s="5">
        <f t="shared" si="109"/>
        <v>0</v>
      </c>
      <c r="Y523" s="5">
        <f t="shared" si="107"/>
        <v>0</v>
      </c>
      <c r="Z523" s="5">
        <f t="shared" si="107"/>
        <v>0</v>
      </c>
      <c r="AA523" s="5">
        <f t="shared" si="107"/>
        <v>0</v>
      </c>
      <c r="AB523" s="5">
        <f t="shared" si="107"/>
        <v>0</v>
      </c>
      <c r="AC523" s="5">
        <f t="shared" si="107"/>
        <v>0</v>
      </c>
      <c r="AK523" s="5">
        <f t="shared" si="109"/>
        <v>0</v>
      </c>
      <c r="AL523" s="5">
        <f t="shared" si="109"/>
        <v>0</v>
      </c>
      <c r="AM523" s="5">
        <f t="shared" si="109"/>
        <v>0</v>
      </c>
      <c r="AN523" s="5">
        <f t="shared" si="109"/>
        <v>0</v>
      </c>
      <c r="AO523" s="5">
        <f t="shared" si="109"/>
        <v>0</v>
      </c>
      <c r="AP523" s="5">
        <f t="shared" si="109"/>
        <v>0</v>
      </c>
      <c r="AQ523" s="5">
        <f t="shared" si="109"/>
        <v>0</v>
      </c>
      <c r="AR523" s="5">
        <f t="shared" si="109"/>
        <v>0</v>
      </c>
      <c r="AS523" s="5">
        <f t="shared" si="106"/>
        <v>0</v>
      </c>
      <c r="AT523" s="5">
        <f t="shared" si="106"/>
        <v>0</v>
      </c>
      <c r="BR523" t="str">
        <f t="shared" si="108"/>
        <v>RBZSOUTH MOLTON HOSPITAL</v>
      </c>
      <c r="BS523" s="11" t="s">
        <v>1714</v>
      </c>
      <c r="BT523" s="11" t="s">
        <v>1715</v>
      </c>
      <c r="BU523" s="11" t="s">
        <v>1714</v>
      </c>
      <c r="BV523" s="11" t="s">
        <v>1715</v>
      </c>
      <c r="BW523" s="11" t="s">
        <v>1686</v>
      </c>
      <c r="BX523" s="11"/>
      <c r="BZ523" t="s">
        <v>1634</v>
      </c>
      <c r="CA523" s="13" t="s">
        <v>1716</v>
      </c>
    </row>
    <row r="524" spans="4:79" ht="15">
      <c r="D524" s="1">
        <f t="shared" si="100"/>
        <v>0</v>
      </c>
      <c r="I524" s="5">
        <f t="shared" si="109"/>
        <v>0</v>
      </c>
      <c r="J524" s="5">
        <f t="shared" si="109"/>
        <v>0</v>
      </c>
      <c r="K524" s="5">
        <f t="shared" si="109"/>
        <v>0</v>
      </c>
      <c r="L524" s="5">
        <f t="shared" si="109"/>
        <v>0</v>
      </c>
      <c r="M524" s="5">
        <f t="shared" si="109"/>
        <v>0</v>
      </c>
      <c r="N524" s="5">
        <f t="shared" si="109"/>
        <v>0</v>
      </c>
      <c r="O524" s="5">
        <f t="shared" si="109"/>
        <v>0</v>
      </c>
      <c r="P524" s="5">
        <f t="shared" si="109"/>
        <v>0</v>
      </c>
      <c r="Q524" s="5">
        <f t="shared" si="109"/>
        <v>0</v>
      </c>
      <c r="R524" s="5">
        <f t="shared" si="109"/>
        <v>0</v>
      </c>
      <c r="S524" s="5">
        <f t="shared" si="109"/>
        <v>0</v>
      </c>
      <c r="T524" s="5">
        <f t="shared" si="109"/>
        <v>0</v>
      </c>
      <c r="U524" s="5">
        <f t="shared" si="109"/>
        <v>0</v>
      </c>
      <c r="V524" s="5">
        <f t="shared" si="109"/>
        <v>0</v>
      </c>
      <c r="W524" s="5">
        <f t="shared" si="109"/>
        <v>0</v>
      </c>
      <c r="X524" s="5">
        <f t="shared" ref="X524:AR524" si="110">IF(X118&lt;0, 1, 0)</f>
        <v>0</v>
      </c>
      <c r="Y524" s="5">
        <f t="shared" si="107"/>
        <v>0</v>
      </c>
      <c r="Z524" s="5">
        <f t="shared" si="107"/>
        <v>0</v>
      </c>
      <c r="AA524" s="5">
        <f t="shared" si="107"/>
        <v>0</v>
      </c>
      <c r="AB524" s="5">
        <f t="shared" si="107"/>
        <v>0</v>
      </c>
      <c r="AC524" s="5">
        <f t="shared" si="107"/>
        <v>0</v>
      </c>
      <c r="AK524" s="5">
        <f t="shared" si="110"/>
        <v>0</v>
      </c>
      <c r="AL524" s="5">
        <f t="shared" si="110"/>
        <v>0</v>
      </c>
      <c r="AM524" s="5">
        <f t="shared" si="110"/>
        <v>0</v>
      </c>
      <c r="AN524" s="5">
        <f t="shared" si="110"/>
        <v>0</v>
      </c>
      <c r="AO524" s="5">
        <f t="shared" si="110"/>
        <v>0</v>
      </c>
      <c r="AP524" s="5">
        <f t="shared" si="110"/>
        <v>0</v>
      </c>
      <c r="AQ524" s="5">
        <f t="shared" si="110"/>
        <v>0</v>
      </c>
      <c r="AR524" s="5">
        <f t="shared" si="110"/>
        <v>0</v>
      </c>
      <c r="AS524" s="5">
        <f t="shared" si="106"/>
        <v>0</v>
      </c>
      <c r="AT524" s="5">
        <f t="shared" si="106"/>
        <v>0</v>
      </c>
      <c r="BR524" t="str">
        <f t="shared" si="108"/>
        <v>RBZTIVERTON AND DISTRICT HOSPITAL</v>
      </c>
      <c r="BS524" s="11" t="s">
        <v>1717</v>
      </c>
      <c r="BT524" s="11" t="s">
        <v>1718</v>
      </c>
      <c r="BU524" s="11" t="s">
        <v>1717</v>
      </c>
      <c r="BV524" s="11" t="s">
        <v>1718</v>
      </c>
      <c r="BW524" s="11" t="s">
        <v>1686</v>
      </c>
      <c r="BX524" s="11"/>
      <c r="BZ524" t="s">
        <v>1634</v>
      </c>
      <c r="CA524" s="13" t="s">
        <v>1719</v>
      </c>
    </row>
    <row r="525" spans="4:79" ht="15">
      <c r="D525" s="1">
        <f t="shared" si="100"/>
        <v>0</v>
      </c>
      <c r="I525" s="5">
        <f t="shared" ref="I525:AT533" si="111">IF(I119&lt;0, 1, 0)</f>
        <v>0</v>
      </c>
      <c r="J525" s="5">
        <f t="shared" si="111"/>
        <v>0</v>
      </c>
      <c r="K525" s="5">
        <f t="shared" si="111"/>
        <v>0</v>
      </c>
      <c r="L525" s="5">
        <f t="shared" si="111"/>
        <v>0</v>
      </c>
      <c r="M525" s="5">
        <f t="shared" si="111"/>
        <v>0</v>
      </c>
      <c r="N525" s="5">
        <f t="shared" si="111"/>
        <v>0</v>
      </c>
      <c r="O525" s="5">
        <f t="shared" si="111"/>
        <v>0</v>
      </c>
      <c r="P525" s="5">
        <f t="shared" si="111"/>
        <v>0</v>
      </c>
      <c r="Q525" s="5">
        <f t="shared" si="111"/>
        <v>0</v>
      </c>
      <c r="R525" s="5">
        <f t="shared" si="111"/>
        <v>0</v>
      </c>
      <c r="S525" s="5">
        <f t="shared" si="111"/>
        <v>0</v>
      </c>
      <c r="T525" s="5">
        <f t="shared" si="111"/>
        <v>0</v>
      </c>
      <c r="U525" s="5">
        <f t="shared" si="111"/>
        <v>0</v>
      </c>
      <c r="V525" s="5">
        <f t="shared" si="111"/>
        <v>0</v>
      </c>
      <c r="W525" s="5">
        <f t="shared" si="111"/>
        <v>0</v>
      </c>
      <c r="X525" s="5">
        <f t="shared" si="111"/>
        <v>0</v>
      </c>
      <c r="Y525" s="5">
        <f t="shared" si="107"/>
        <v>0</v>
      </c>
      <c r="Z525" s="5">
        <f t="shared" si="107"/>
        <v>0</v>
      </c>
      <c r="AA525" s="5">
        <f t="shared" si="107"/>
        <v>0</v>
      </c>
      <c r="AB525" s="5">
        <f t="shared" si="107"/>
        <v>0</v>
      </c>
      <c r="AC525" s="5">
        <f t="shared" si="107"/>
        <v>0</v>
      </c>
      <c r="AK525" s="5">
        <f t="shared" si="111"/>
        <v>0</v>
      </c>
      <c r="AL525" s="5">
        <f t="shared" si="111"/>
        <v>0</v>
      </c>
      <c r="AM525" s="5">
        <f t="shared" si="111"/>
        <v>0</v>
      </c>
      <c r="AN525" s="5">
        <f t="shared" si="111"/>
        <v>0</v>
      </c>
      <c r="AO525" s="5">
        <f t="shared" si="111"/>
        <v>0</v>
      </c>
      <c r="AP525" s="5">
        <f t="shared" si="111"/>
        <v>0</v>
      </c>
      <c r="AQ525" s="5">
        <f t="shared" si="111"/>
        <v>0</v>
      </c>
      <c r="AR525" s="5">
        <f t="shared" si="111"/>
        <v>0</v>
      </c>
      <c r="AS525" s="5">
        <f t="shared" si="111"/>
        <v>0</v>
      </c>
      <c r="AT525" s="5">
        <f t="shared" si="111"/>
        <v>0</v>
      </c>
      <c r="BR525" t="str">
        <f t="shared" si="108"/>
        <v>RBZTORRINGTON HOSPITAL</v>
      </c>
      <c r="BS525" s="11" t="s">
        <v>1720</v>
      </c>
      <c r="BT525" s="11" t="s">
        <v>1721</v>
      </c>
      <c r="BU525" s="11" t="s">
        <v>1720</v>
      </c>
      <c r="BV525" s="11" t="s">
        <v>1721</v>
      </c>
      <c r="BW525" s="11" t="s">
        <v>1686</v>
      </c>
      <c r="BX525" s="11"/>
      <c r="BZ525" t="s">
        <v>1634</v>
      </c>
      <c r="CA525" s="13" t="s">
        <v>290</v>
      </c>
    </row>
    <row r="526" spans="4:79" ht="15">
      <c r="D526" s="1">
        <f t="shared" si="100"/>
        <v>0</v>
      </c>
      <c r="I526" s="5">
        <f t="shared" si="111"/>
        <v>0</v>
      </c>
      <c r="J526" s="5">
        <f t="shared" si="111"/>
        <v>0</v>
      </c>
      <c r="K526" s="5">
        <f t="shared" si="111"/>
        <v>0</v>
      </c>
      <c r="L526" s="5">
        <f t="shared" si="111"/>
        <v>0</v>
      </c>
      <c r="M526" s="5">
        <f t="shared" si="111"/>
        <v>0</v>
      </c>
      <c r="N526" s="5">
        <f t="shared" si="111"/>
        <v>0</v>
      </c>
      <c r="O526" s="5">
        <f t="shared" si="111"/>
        <v>0</v>
      </c>
      <c r="P526" s="5">
        <f t="shared" si="111"/>
        <v>0</v>
      </c>
      <c r="Q526" s="5">
        <f t="shared" si="111"/>
        <v>0</v>
      </c>
      <c r="R526" s="5">
        <f t="shared" si="111"/>
        <v>0</v>
      </c>
      <c r="S526" s="5">
        <f t="shared" si="111"/>
        <v>0</v>
      </c>
      <c r="T526" s="5">
        <f t="shared" si="111"/>
        <v>0</v>
      </c>
      <c r="U526" s="5">
        <f t="shared" si="111"/>
        <v>0</v>
      </c>
      <c r="V526" s="5">
        <f t="shared" si="111"/>
        <v>0</v>
      </c>
      <c r="W526" s="5">
        <f t="shared" si="111"/>
        <v>0</v>
      </c>
      <c r="X526" s="5">
        <f t="shared" si="111"/>
        <v>0</v>
      </c>
      <c r="Y526" s="5">
        <f t="shared" si="107"/>
        <v>0</v>
      </c>
      <c r="Z526" s="5">
        <f t="shared" si="107"/>
        <v>0</v>
      </c>
      <c r="AA526" s="5">
        <f t="shared" si="107"/>
        <v>0</v>
      </c>
      <c r="AB526" s="5">
        <f t="shared" si="107"/>
        <v>0</v>
      </c>
      <c r="AC526" s="5">
        <f t="shared" si="107"/>
        <v>0</v>
      </c>
      <c r="AK526" s="5">
        <f t="shared" si="111"/>
        <v>0</v>
      </c>
      <c r="AL526" s="5">
        <f t="shared" si="111"/>
        <v>0</v>
      </c>
      <c r="AM526" s="5">
        <f t="shared" si="111"/>
        <v>0</v>
      </c>
      <c r="AN526" s="5">
        <f t="shared" si="111"/>
        <v>0</v>
      </c>
      <c r="AO526" s="5">
        <f t="shared" si="111"/>
        <v>0</v>
      </c>
      <c r="AP526" s="5">
        <f t="shared" si="111"/>
        <v>0</v>
      </c>
      <c r="AQ526" s="5">
        <f t="shared" si="111"/>
        <v>0</v>
      </c>
      <c r="AR526" s="5">
        <f t="shared" si="111"/>
        <v>0</v>
      </c>
      <c r="AS526" s="5">
        <f t="shared" si="111"/>
        <v>0</v>
      </c>
      <c r="AT526" s="5">
        <f t="shared" si="111"/>
        <v>0</v>
      </c>
      <c r="BR526" t="str">
        <f t="shared" si="108"/>
        <v>RBZWHIPTON HOSPITAL</v>
      </c>
      <c r="BS526" s="11" t="s">
        <v>1722</v>
      </c>
      <c r="BT526" s="11" t="s">
        <v>1723</v>
      </c>
      <c r="BU526" s="11" t="s">
        <v>1722</v>
      </c>
      <c r="BV526" s="11" t="s">
        <v>1723</v>
      </c>
      <c r="BW526" s="11" t="s">
        <v>1686</v>
      </c>
      <c r="BX526" s="11"/>
      <c r="BZ526" t="s">
        <v>1634</v>
      </c>
      <c r="CA526" s="13" t="s">
        <v>1724</v>
      </c>
    </row>
    <row r="527" spans="4:79" ht="15">
      <c r="D527" s="1">
        <f t="shared" si="100"/>
        <v>0</v>
      </c>
      <c r="I527" s="5">
        <f t="shared" si="111"/>
        <v>0</v>
      </c>
      <c r="J527" s="5">
        <f t="shared" si="111"/>
        <v>0</v>
      </c>
      <c r="K527" s="5">
        <f t="shared" si="111"/>
        <v>0</v>
      </c>
      <c r="L527" s="5">
        <f t="shared" si="111"/>
        <v>0</v>
      </c>
      <c r="M527" s="5">
        <f t="shared" si="111"/>
        <v>0</v>
      </c>
      <c r="N527" s="5">
        <f t="shared" si="111"/>
        <v>0</v>
      </c>
      <c r="O527" s="5">
        <f t="shared" si="111"/>
        <v>0</v>
      </c>
      <c r="P527" s="5">
        <f t="shared" si="111"/>
        <v>0</v>
      </c>
      <c r="Q527" s="5">
        <f t="shared" si="111"/>
        <v>0</v>
      </c>
      <c r="R527" s="5">
        <f t="shared" si="111"/>
        <v>0</v>
      </c>
      <c r="S527" s="5">
        <f t="shared" si="111"/>
        <v>0</v>
      </c>
      <c r="T527" s="5">
        <f t="shared" si="111"/>
        <v>0</v>
      </c>
      <c r="U527" s="5">
        <f t="shared" si="111"/>
        <v>0</v>
      </c>
      <c r="V527" s="5">
        <f t="shared" si="111"/>
        <v>0</v>
      </c>
      <c r="W527" s="5">
        <f t="shared" si="111"/>
        <v>0</v>
      </c>
      <c r="X527" s="5">
        <f t="shared" si="111"/>
        <v>0</v>
      </c>
      <c r="Y527" s="5">
        <f t="shared" si="107"/>
        <v>0</v>
      </c>
      <c r="Z527" s="5">
        <f t="shared" si="107"/>
        <v>0</v>
      </c>
      <c r="AA527" s="5">
        <f t="shared" si="107"/>
        <v>0</v>
      </c>
      <c r="AB527" s="5">
        <f t="shared" si="107"/>
        <v>0</v>
      </c>
      <c r="AC527" s="5">
        <f t="shared" si="107"/>
        <v>0</v>
      </c>
      <c r="AK527" s="5">
        <f t="shared" si="111"/>
        <v>0</v>
      </c>
      <c r="AL527" s="5">
        <f t="shared" si="111"/>
        <v>0</v>
      </c>
      <c r="AM527" s="5">
        <f t="shared" si="111"/>
        <v>0</v>
      </c>
      <c r="AN527" s="5">
        <f t="shared" si="111"/>
        <v>0</v>
      </c>
      <c r="AO527" s="5">
        <f t="shared" si="111"/>
        <v>0</v>
      </c>
      <c r="AP527" s="5">
        <f t="shared" si="111"/>
        <v>0</v>
      </c>
      <c r="AQ527" s="5">
        <f t="shared" si="111"/>
        <v>0</v>
      </c>
      <c r="AR527" s="5">
        <f t="shared" si="111"/>
        <v>0</v>
      </c>
      <c r="AS527" s="5">
        <f t="shared" si="111"/>
        <v>0</v>
      </c>
      <c r="AT527" s="5">
        <f t="shared" si="111"/>
        <v>0</v>
      </c>
      <c r="BR527" t="str">
        <f t="shared" si="108"/>
        <v>RC1BEDFORD HOSPITAL NORTH WING</v>
      </c>
      <c r="BS527" s="11" t="s">
        <v>1725</v>
      </c>
      <c r="BT527" s="11" t="s">
        <v>1726</v>
      </c>
      <c r="BU527" s="11" t="s">
        <v>1725</v>
      </c>
      <c r="BV527" s="11" t="s">
        <v>1726</v>
      </c>
      <c r="BW527" s="11" t="s">
        <v>1727</v>
      </c>
      <c r="BX527" s="11"/>
      <c r="BZ527" t="s">
        <v>1728</v>
      </c>
      <c r="CA527" s="13" t="s">
        <v>1729</v>
      </c>
    </row>
    <row r="528" spans="4:79" ht="15">
      <c r="D528" s="1">
        <f t="shared" si="100"/>
        <v>0</v>
      </c>
      <c r="I528" s="5">
        <f t="shared" si="111"/>
        <v>0</v>
      </c>
      <c r="J528" s="5">
        <f t="shared" si="111"/>
        <v>0</v>
      </c>
      <c r="K528" s="5">
        <f t="shared" si="111"/>
        <v>0</v>
      </c>
      <c r="L528" s="5">
        <f t="shared" si="111"/>
        <v>0</v>
      </c>
      <c r="M528" s="5">
        <f t="shared" si="111"/>
        <v>0</v>
      </c>
      <c r="N528" s="5">
        <f t="shared" si="111"/>
        <v>0</v>
      </c>
      <c r="O528" s="5">
        <f t="shared" si="111"/>
        <v>0</v>
      </c>
      <c r="P528" s="5">
        <f t="shared" si="111"/>
        <v>0</v>
      </c>
      <c r="Q528" s="5">
        <f t="shared" si="111"/>
        <v>0</v>
      </c>
      <c r="R528" s="5">
        <f t="shared" si="111"/>
        <v>0</v>
      </c>
      <c r="S528" s="5">
        <f t="shared" si="111"/>
        <v>0</v>
      </c>
      <c r="T528" s="5">
        <f t="shared" si="111"/>
        <v>0</v>
      </c>
      <c r="U528" s="5">
        <f t="shared" si="111"/>
        <v>0</v>
      </c>
      <c r="V528" s="5">
        <f t="shared" si="111"/>
        <v>0</v>
      </c>
      <c r="W528" s="5">
        <f t="shared" si="111"/>
        <v>0</v>
      </c>
      <c r="X528" s="5">
        <f t="shared" si="111"/>
        <v>0</v>
      </c>
      <c r="Y528" s="5">
        <f t="shared" si="107"/>
        <v>0</v>
      </c>
      <c r="Z528" s="5">
        <f t="shared" si="107"/>
        <v>0</v>
      </c>
      <c r="AA528" s="5">
        <f t="shared" si="107"/>
        <v>0</v>
      </c>
      <c r="AB528" s="5">
        <f t="shared" si="107"/>
        <v>0</v>
      </c>
      <c r="AC528" s="5">
        <f t="shared" si="107"/>
        <v>0</v>
      </c>
      <c r="AK528" s="5">
        <f t="shared" si="111"/>
        <v>0</v>
      </c>
      <c r="AL528" s="5">
        <f t="shared" si="111"/>
        <v>0</v>
      </c>
      <c r="AM528" s="5">
        <f t="shared" si="111"/>
        <v>0</v>
      </c>
      <c r="AN528" s="5">
        <f t="shared" si="111"/>
        <v>0</v>
      </c>
      <c r="AO528" s="5">
        <f t="shared" si="111"/>
        <v>0</v>
      </c>
      <c r="AP528" s="5">
        <f t="shared" si="111"/>
        <v>0</v>
      </c>
      <c r="AQ528" s="5">
        <f t="shared" si="111"/>
        <v>0</v>
      </c>
      <c r="AR528" s="5">
        <f t="shared" si="111"/>
        <v>0</v>
      </c>
      <c r="AS528" s="5">
        <f t="shared" si="111"/>
        <v>0</v>
      </c>
      <c r="AT528" s="5">
        <f t="shared" si="111"/>
        <v>0</v>
      </c>
      <c r="BR528" t="str">
        <f t="shared" si="108"/>
        <v>RC1BEDFORD HOSPITAL SOUTH WING</v>
      </c>
      <c r="BS528" s="11" t="s">
        <v>1730</v>
      </c>
      <c r="BT528" s="11" t="s">
        <v>1180</v>
      </c>
      <c r="BU528" s="11" t="s">
        <v>1730</v>
      </c>
      <c r="BV528" s="11" t="s">
        <v>1180</v>
      </c>
      <c r="BW528" s="11" t="s">
        <v>1727</v>
      </c>
      <c r="BX528" s="11"/>
      <c r="BZ528" t="s">
        <v>1728</v>
      </c>
      <c r="CA528" s="13" t="s">
        <v>1731</v>
      </c>
    </row>
    <row r="529" spans="4:79" ht="15">
      <c r="D529" s="1">
        <f t="shared" si="100"/>
        <v>0</v>
      </c>
      <c r="I529" s="5">
        <f t="shared" si="111"/>
        <v>0</v>
      </c>
      <c r="J529" s="5">
        <f t="shared" si="111"/>
        <v>0</v>
      </c>
      <c r="K529" s="5">
        <f t="shared" si="111"/>
        <v>0</v>
      </c>
      <c r="L529" s="5">
        <f t="shared" si="111"/>
        <v>0</v>
      </c>
      <c r="M529" s="5">
        <f t="shared" si="111"/>
        <v>0</v>
      </c>
      <c r="N529" s="5">
        <f t="shared" si="111"/>
        <v>0</v>
      </c>
      <c r="O529" s="5">
        <f t="shared" si="111"/>
        <v>0</v>
      </c>
      <c r="P529" s="5">
        <f t="shared" si="111"/>
        <v>0</v>
      </c>
      <c r="Q529" s="5">
        <f t="shared" si="111"/>
        <v>0</v>
      </c>
      <c r="R529" s="5">
        <f t="shared" si="111"/>
        <v>0</v>
      </c>
      <c r="S529" s="5">
        <f t="shared" si="111"/>
        <v>0</v>
      </c>
      <c r="T529" s="5">
        <f t="shared" si="111"/>
        <v>0</v>
      </c>
      <c r="U529" s="5">
        <f t="shared" si="111"/>
        <v>0</v>
      </c>
      <c r="V529" s="5">
        <f t="shared" si="111"/>
        <v>0</v>
      </c>
      <c r="W529" s="5">
        <f t="shared" si="111"/>
        <v>0</v>
      </c>
      <c r="X529" s="5">
        <f t="shared" si="111"/>
        <v>0</v>
      </c>
      <c r="Y529" s="5">
        <f t="shared" si="111"/>
        <v>0</v>
      </c>
      <c r="Z529" s="5">
        <f t="shared" si="111"/>
        <v>0</v>
      </c>
      <c r="AA529" s="5">
        <f t="shared" si="111"/>
        <v>0</v>
      </c>
      <c r="AB529" s="5">
        <f t="shared" si="111"/>
        <v>0</v>
      </c>
      <c r="AC529" s="5">
        <f t="shared" si="111"/>
        <v>0</v>
      </c>
      <c r="AK529" s="5">
        <f t="shared" si="111"/>
        <v>0</v>
      </c>
      <c r="AL529" s="5">
        <f t="shared" si="111"/>
        <v>0</v>
      </c>
      <c r="AM529" s="5">
        <f t="shared" si="111"/>
        <v>0</v>
      </c>
      <c r="AN529" s="5">
        <f t="shared" si="111"/>
        <v>0</v>
      </c>
      <c r="AO529" s="5">
        <f t="shared" si="111"/>
        <v>0</v>
      </c>
      <c r="AP529" s="5">
        <f t="shared" si="111"/>
        <v>0</v>
      </c>
      <c r="AQ529" s="5">
        <f t="shared" si="111"/>
        <v>0</v>
      </c>
      <c r="AR529" s="5">
        <f t="shared" si="111"/>
        <v>0</v>
      </c>
      <c r="AS529" s="5">
        <f t="shared" si="111"/>
        <v>0</v>
      </c>
      <c r="AT529" s="5">
        <f t="shared" si="111"/>
        <v>0</v>
      </c>
      <c r="BR529" t="str">
        <f t="shared" si="108"/>
        <v>RC3CENTRAL MIDDLESEX HOSPITAL</v>
      </c>
      <c r="BS529" s="11" t="s">
        <v>1732</v>
      </c>
      <c r="BT529" s="11" t="s">
        <v>1164</v>
      </c>
      <c r="BU529" s="11" t="s">
        <v>1732</v>
      </c>
      <c r="BV529" s="11" t="s">
        <v>1164</v>
      </c>
      <c r="BW529" s="11" t="s">
        <v>1733</v>
      </c>
      <c r="BX529" s="11"/>
      <c r="BZ529" t="s">
        <v>1728</v>
      </c>
      <c r="CA529" s="13" t="s">
        <v>1734</v>
      </c>
    </row>
    <row r="530" spans="4:79" ht="15">
      <c r="D530" s="1">
        <f t="shared" si="100"/>
        <v>0</v>
      </c>
      <c r="I530" s="5">
        <f t="shared" si="111"/>
        <v>0</v>
      </c>
      <c r="J530" s="5">
        <f t="shared" si="111"/>
        <v>0</v>
      </c>
      <c r="K530" s="5">
        <f t="shared" si="111"/>
        <v>0</v>
      </c>
      <c r="L530" s="5">
        <f t="shared" si="111"/>
        <v>0</v>
      </c>
      <c r="M530" s="5">
        <f t="shared" si="111"/>
        <v>0</v>
      </c>
      <c r="N530" s="5">
        <f t="shared" si="111"/>
        <v>0</v>
      </c>
      <c r="O530" s="5">
        <f t="shared" si="111"/>
        <v>0</v>
      </c>
      <c r="P530" s="5">
        <f t="shared" si="111"/>
        <v>0</v>
      </c>
      <c r="Q530" s="5">
        <f t="shared" si="111"/>
        <v>0</v>
      </c>
      <c r="R530" s="5">
        <f t="shared" si="111"/>
        <v>0</v>
      </c>
      <c r="S530" s="5">
        <f t="shared" si="111"/>
        <v>0</v>
      </c>
      <c r="T530" s="5">
        <f t="shared" si="111"/>
        <v>0</v>
      </c>
      <c r="U530" s="5">
        <f t="shared" si="111"/>
        <v>0</v>
      </c>
      <c r="V530" s="5">
        <f t="shared" si="111"/>
        <v>0</v>
      </c>
      <c r="W530" s="5">
        <f t="shared" si="111"/>
        <v>0</v>
      </c>
      <c r="X530" s="5">
        <f t="shared" si="111"/>
        <v>0</v>
      </c>
      <c r="Y530" s="5">
        <f t="shared" si="111"/>
        <v>0</v>
      </c>
      <c r="Z530" s="5">
        <f t="shared" si="111"/>
        <v>0</v>
      </c>
      <c r="AA530" s="5">
        <f t="shared" si="111"/>
        <v>0</v>
      </c>
      <c r="AB530" s="5">
        <f t="shared" si="111"/>
        <v>0</v>
      </c>
      <c r="AC530" s="5">
        <f t="shared" si="111"/>
        <v>0</v>
      </c>
      <c r="AK530" s="5">
        <f t="shared" si="111"/>
        <v>0</v>
      </c>
      <c r="AL530" s="5">
        <f t="shared" si="111"/>
        <v>0</v>
      </c>
      <c r="AM530" s="5">
        <f t="shared" si="111"/>
        <v>0</v>
      </c>
      <c r="AN530" s="5">
        <f t="shared" si="111"/>
        <v>0</v>
      </c>
      <c r="AO530" s="5">
        <f t="shared" si="111"/>
        <v>0</v>
      </c>
      <c r="AP530" s="5">
        <f t="shared" si="111"/>
        <v>0</v>
      </c>
      <c r="AQ530" s="5">
        <f t="shared" si="111"/>
        <v>0</v>
      </c>
      <c r="AR530" s="5">
        <f t="shared" si="111"/>
        <v>0</v>
      </c>
      <c r="AS530" s="5">
        <f t="shared" si="111"/>
        <v>0</v>
      </c>
      <c r="AT530" s="5">
        <f t="shared" si="111"/>
        <v>0</v>
      </c>
      <c r="BR530" t="str">
        <f t="shared" si="108"/>
        <v>RC3EALING HOSPITAL</v>
      </c>
      <c r="BS530" s="11" t="s">
        <v>1735</v>
      </c>
      <c r="BT530" s="11" t="s">
        <v>1167</v>
      </c>
      <c r="BU530" s="11" t="s">
        <v>1735</v>
      </c>
      <c r="BV530" s="11" t="s">
        <v>1167</v>
      </c>
      <c r="BW530" s="11" t="s">
        <v>1733</v>
      </c>
      <c r="BX530" s="11"/>
      <c r="BZ530" t="s">
        <v>1728</v>
      </c>
      <c r="CA530" s="13" t="s">
        <v>1736</v>
      </c>
    </row>
    <row r="531" spans="4:79" ht="15">
      <c r="D531" s="1">
        <f t="shared" si="100"/>
        <v>0</v>
      </c>
      <c r="I531" s="5">
        <f t="shared" si="111"/>
        <v>0</v>
      </c>
      <c r="J531" s="5">
        <f t="shared" si="111"/>
        <v>0</v>
      </c>
      <c r="K531" s="5">
        <f t="shared" si="111"/>
        <v>0</v>
      </c>
      <c r="L531" s="5">
        <f t="shared" si="111"/>
        <v>0</v>
      </c>
      <c r="M531" s="5">
        <f t="shared" si="111"/>
        <v>0</v>
      </c>
      <c r="N531" s="5">
        <f t="shared" si="111"/>
        <v>0</v>
      </c>
      <c r="O531" s="5">
        <f t="shared" si="111"/>
        <v>0</v>
      </c>
      <c r="P531" s="5">
        <f t="shared" si="111"/>
        <v>0</v>
      </c>
      <c r="Q531" s="5">
        <f t="shared" si="111"/>
        <v>0</v>
      </c>
      <c r="R531" s="5">
        <f t="shared" si="111"/>
        <v>0</v>
      </c>
      <c r="S531" s="5">
        <f t="shared" si="111"/>
        <v>0</v>
      </c>
      <c r="T531" s="5">
        <f t="shared" si="111"/>
        <v>0</v>
      </c>
      <c r="U531" s="5">
        <f t="shared" si="111"/>
        <v>0</v>
      </c>
      <c r="V531" s="5">
        <f t="shared" si="111"/>
        <v>0</v>
      </c>
      <c r="W531" s="5">
        <f t="shared" si="111"/>
        <v>0</v>
      </c>
      <c r="X531" s="5">
        <f t="shared" si="111"/>
        <v>0</v>
      </c>
      <c r="Y531" s="5">
        <f t="shared" si="111"/>
        <v>0</v>
      </c>
      <c r="Z531" s="5">
        <f t="shared" si="111"/>
        <v>0</v>
      </c>
      <c r="AA531" s="5">
        <f t="shared" si="111"/>
        <v>0</v>
      </c>
      <c r="AB531" s="5">
        <f t="shared" si="111"/>
        <v>0</v>
      </c>
      <c r="AC531" s="5">
        <f t="shared" si="111"/>
        <v>0</v>
      </c>
      <c r="AK531" s="5">
        <f t="shared" si="111"/>
        <v>0</v>
      </c>
      <c r="AL531" s="5">
        <f t="shared" si="111"/>
        <v>0</v>
      </c>
      <c r="AM531" s="5">
        <f t="shared" si="111"/>
        <v>0</v>
      </c>
      <c r="AN531" s="5">
        <f t="shared" si="111"/>
        <v>0</v>
      </c>
      <c r="AO531" s="5">
        <f t="shared" si="111"/>
        <v>0</v>
      </c>
      <c r="AP531" s="5">
        <f t="shared" si="111"/>
        <v>0</v>
      </c>
      <c r="AQ531" s="5">
        <f t="shared" si="111"/>
        <v>0</v>
      </c>
      <c r="AR531" s="5">
        <f t="shared" si="111"/>
        <v>0</v>
      </c>
      <c r="AS531" s="5">
        <f t="shared" si="111"/>
        <v>0</v>
      </c>
      <c r="AT531" s="5">
        <f t="shared" si="111"/>
        <v>0</v>
      </c>
      <c r="BR531" t="str">
        <f t="shared" si="108"/>
        <v>RC3FROME COMMUNITY HOSPITAL</v>
      </c>
      <c r="BS531" s="11" t="s">
        <v>1737</v>
      </c>
      <c r="BT531" s="11" t="s">
        <v>1603</v>
      </c>
      <c r="BU531" s="11" t="s">
        <v>1737</v>
      </c>
      <c r="BV531" s="11" t="s">
        <v>1603</v>
      </c>
      <c r="BW531" s="11" t="s">
        <v>1733</v>
      </c>
      <c r="BX531" s="11"/>
      <c r="BZ531" t="s">
        <v>1728</v>
      </c>
      <c r="CA531" s="13" t="s">
        <v>1738</v>
      </c>
    </row>
    <row r="532" spans="4:79" ht="15">
      <c r="D532" s="1">
        <f t="shared" si="100"/>
        <v>0</v>
      </c>
      <c r="I532" s="5">
        <f t="shared" si="111"/>
        <v>0</v>
      </c>
      <c r="J532" s="5">
        <f t="shared" si="111"/>
        <v>0</v>
      </c>
      <c r="K532" s="5">
        <f t="shared" si="111"/>
        <v>0</v>
      </c>
      <c r="L532" s="5">
        <f t="shared" si="111"/>
        <v>0</v>
      </c>
      <c r="M532" s="5">
        <f t="shared" si="111"/>
        <v>0</v>
      </c>
      <c r="N532" s="5">
        <f t="shared" si="111"/>
        <v>0</v>
      </c>
      <c r="O532" s="5">
        <f t="shared" si="111"/>
        <v>0</v>
      </c>
      <c r="P532" s="5">
        <f t="shared" si="111"/>
        <v>0</v>
      </c>
      <c r="Q532" s="5">
        <f t="shared" si="111"/>
        <v>0</v>
      </c>
      <c r="R532" s="5">
        <f t="shared" si="111"/>
        <v>0</v>
      </c>
      <c r="S532" s="5">
        <f t="shared" si="111"/>
        <v>0</v>
      </c>
      <c r="T532" s="5">
        <f t="shared" si="111"/>
        <v>0</v>
      </c>
      <c r="U532" s="5">
        <f t="shared" si="111"/>
        <v>0</v>
      </c>
      <c r="V532" s="5">
        <f t="shared" si="111"/>
        <v>0</v>
      </c>
      <c r="W532" s="5">
        <f t="shared" si="111"/>
        <v>0</v>
      </c>
      <c r="X532" s="5">
        <f t="shared" si="111"/>
        <v>0</v>
      </c>
      <c r="Y532" s="5">
        <f t="shared" si="111"/>
        <v>0</v>
      </c>
      <c r="Z532" s="5">
        <f t="shared" si="111"/>
        <v>0</v>
      </c>
      <c r="AA532" s="5">
        <f t="shared" si="111"/>
        <v>0</v>
      </c>
      <c r="AB532" s="5">
        <f t="shared" si="111"/>
        <v>0</v>
      </c>
      <c r="AC532" s="5">
        <f t="shared" si="111"/>
        <v>0</v>
      </c>
      <c r="AK532" s="5">
        <f t="shared" si="111"/>
        <v>0</v>
      </c>
      <c r="AL532" s="5">
        <f t="shared" si="111"/>
        <v>0</v>
      </c>
      <c r="AM532" s="5">
        <f t="shared" si="111"/>
        <v>0</v>
      </c>
      <c r="AN532" s="5">
        <f t="shared" si="111"/>
        <v>0</v>
      </c>
      <c r="AO532" s="5">
        <f t="shared" si="111"/>
        <v>0</v>
      </c>
      <c r="AP532" s="5">
        <f t="shared" si="111"/>
        <v>0</v>
      </c>
      <c r="AQ532" s="5">
        <f t="shared" si="111"/>
        <v>0</v>
      </c>
      <c r="AR532" s="5">
        <f t="shared" si="111"/>
        <v>0</v>
      </c>
      <c r="AS532" s="5">
        <f t="shared" si="111"/>
        <v>0</v>
      </c>
      <c r="AT532" s="5">
        <f t="shared" si="111"/>
        <v>0</v>
      </c>
      <c r="BR532" t="str">
        <f t="shared" si="108"/>
        <v xml:space="preserve">RC3NEW SPECIALTY-INTERMEDIATE CARE EALING </v>
      </c>
      <c r="BS532" s="11" t="s">
        <v>1739</v>
      </c>
      <c r="BT532" s="11" t="s">
        <v>1740</v>
      </c>
      <c r="BU532" s="11" t="s">
        <v>1739</v>
      </c>
      <c r="BV532" s="11" t="s">
        <v>1740</v>
      </c>
      <c r="BW532" s="11" t="s">
        <v>1733</v>
      </c>
      <c r="BX532" s="11"/>
      <c r="BZ532" t="s">
        <v>1741</v>
      </c>
      <c r="CA532" s="13" t="s">
        <v>1742</v>
      </c>
    </row>
    <row r="533" spans="4:79" ht="15">
      <c r="D533" s="1">
        <f t="shared" si="100"/>
        <v>0</v>
      </c>
      <c r="I533" s="5">
        <f t="shared" si="111"/>
        <v>0</v>
      </c>
      <c r="J533" s="5">
        <f t="shared" si="111"/>
        <v>0</v>
      </c>
      <c r="K533" s="5">
        <f t="shared" si="111"/>
        <v>0</v>
      </c>
      <c r="L533" s="5">
        <f t="shared" si="111"/>
        <v>0</v>
      </c>
      <c r="M533" s="5">
        <f t="shared" si="111"/>
        <v>0</v>
      </c>
      <c r="N533" s="5">
        <f t="shared" si="111"/>
        <v>0</v>
      </c>
      <c r="O533" s="5">
        <f t="shared" si="111"/>
        <v>0</v>
      </c>
      <c r="P533" s="5">
        <f t="shared" si="111"/>
        <v>0</v>
      </c>
      <c r="Q533" s="5">
        <f t="shared" si="111"/>
        <v>0</v>
      </c>
      <c r="R533" s="5">
        <f t="shared" si="111"/>
        <v>0</v>
      </c>
      <c r="S533" s="5">
        <f t="shared" si="111"/>
        <v>0</v>
      </c>
      <c r="T533" s="5">
        <f t="shared" si="111"/>
        <v>0</v>
      </c>
      <c r="U533" s="5">
        <f t="shared" si="111"/>
        <v>0</v>
      </c>
      <c r="V533" s="5">
        <f t="shared" si="111"/>
        <v>0</v>
      </c>
      <c r="W533" s="5">
        <f t="shared" si="111"/>
        <v>0</v>
      </c>
      <c r="X533" s="5">
        <f t="shared" si="111"/>
        <v>0</v>
      </c>
      <c r="Y533" s="5">
        <f t="shared" si="111"/>
        <v>0</v>
      </c>
      <c r="Z533" s="5">
        <f t="shared" si="111"/>
        <v>0</v>
      </c>
      <c r="AA533" s="5">
        <f t="shared" si="111"/>
        <v>0</v>
      </c>
      <c r="AB533" s="5">
        <f t="shared" si="111"/>
        <v>0</v>
      </c>
      <c r="AC533" s="5">
        <f t="shared" si="111"/>
        <v>0</v>
      </c>
      <c r="AK533" s="5">
        <f t="shared" si="111"/>
        <v>0</v>
      </c>
      <c r="AL533" s="5">
        <f t="shared" si="111"/>
        <v>0</v>
      </c>
      <c r="AM533" s="5">
        <f t="shared" si="111"/>
        <v>0</v>
      </c>
      <c r="AN533" s="5">
        <f t="shared" si="111"/>
        <v>0</v>
      </c>
      <c r="AO533" s="5">
        <f t="shared" si="111"/>
        <v>0</v>
      </c>
      <c r="AP533" s="5">
        <f t="shared" si="111"/>
        <v>0</v>
      </c>
      <c r="AQ533" s="5">
        <f t="shared" ref="AQ533:AT548" si="112">IF(AQ127&lt;0, 1, 0)</f>
        <v>0</v>
      </c>
      <c r="AR533" s="5">
        <f t="shared" si="112"/>
        <v>0</v>
      </c>
      <c r="AS533" s="5">
        <f t="shared" si="112"/>
        <v>0</v>
      </c>
      <c r="AT533" s="5">
        <f t="shared" si="112"/>
        <v>0</v>
      </c>
      <c r="BR533" t="str">
        <f t="shared" si="108"/>
        <v>RC3THE MANOR HOUSE</v>
      </c>
      <c r="BS533" s="11" t="s">
        <v>1743</v>
      </c>
      <c r="BT533" s="11" t="s">
        <v>1744</v>
      </c>
      <c r="BU533" s="11" t="s">
        <v>1743</v>
      </c>
      <c r="BV533" s="11" t="s">
        <v>1744</v>
      </c>
      <c r="BW533" s="11" t="s">
        <v>1733</v>
      </c>
      <c r="BX533" s="11"/>
      <c r="BZ533" t="s">
        <v>1741</v>
      </c>
      <c r="CA533" s="13" t="s">
        <v>1745</v>
      </c>
    </row>
    <row r="534" spans="4:79" ht="15">
      <c r="D534" s="1">
        <f t="shared" si="100"/>
        <v>0</v>
      </c>
      <c r="I534" s="5">
        <f t="shared" ref="I534:AR542" si="113">IF(I128&lt;0, 1, 0)</f>
        <v>0</v>
      </c>
      <c r="J534" s="5">
        <f t="shared" si="113"/>
        <v>0</v>
      </c>
      <c r="K534" s="5">
        <f t="shared" si="113"/>
        <v>0</v>
      </c>
      <c r="L534" s="5">
        <f t="shared" si="113"/>
        <v>0</v>
      </c>
      <c r="M534" s="5">
        <f t="shared" si="113"/>
        <v>0</v>
      </c>
      <c r="N534" s="5">
        <f t="shared" si="113"/>
        <v>0</v>
      </c>
      <c r="O534" s="5">
        <f t="shared" si="113"/>
        <v>0</v>
      </c>
      <c r="P534" s="5">
        <f t="shared" si="113"/>
        <v>0</v>
      </c>
      <c r="Q534" s="5">
        <f t="shared" si="113"/>
        <v>0</v>
      </c>
      <c r="R534" s="5">
        <f t="shared" si="113"/>
        <v>0</v>
      </c>
      <c r="S534" s="5">
        <f t="shared" si="113"/>
        <v>0</v>
      </c>
      <c r="T534" s="5">
        <f t="shared" si="113"/>
        <v>0</v>
      </c>
      <c r="U534" s="5">
        <f t="shared" si="113"/>
        <v>0</v>
      </c>
      <c r="V534" s="5">
        <f t="shared" si="113"/>
        <v>0</v>
      </c>
      <c r="W534" s="5">
        <f t="shared" si="113"/>
        <v>0</v>
      </c>
      <c r="X534" s="5">
        <f t="shared" si="113"/>
        <v>0</v>
      </c>
      <c r="Y534" s="5">
        <f t="shared" si="113"/>
        <v>0</v>
      </c>
      <c r="Z534" s="5">
        <f t="shared" si="113"/>
        <v>0</v>
      </c>
      <c r="AA534" s="5">
        <f t="shared" si="113"/>
        <v>0</v>
      </c>
      <c r="AB534" s="5">
        <f t="shared" si="113"/>
        <v>0</v>
      </c>
      <c r="AC534" s="5">
        <f t="shared" si="113"/>
        <v>0</v>
      </c>
      <c r="AK534" s="5">
        <f t="shared" si="113"/>
        <v>0</v>
      </c>
      <c r="AL534" s="5">
        <f t="shared" si="113"/>
        <v>0</v>
      </c>
      <c r="AM534" s="5">
        <f t="shared" si="113"/>
        <v>0</v>
      </c>
      <c r="AN534" s="5">
        <f t="shared" si="113"/>
        <v>0</v>
      </c>
      <c r="AO534" s="5">
        <f t="shared" si="113"/>
        <v>0</v>
      </c>
      <c r="AP534" s="5">
        <f t="shared" si="113"/>
        <v>0</v>
      </c>
      <c r="AQ534" s="5">
        <f t="shared" si="113"/>
        <v>0</v>
      </c>
      <c r="AR534" s="5">
        <f t="shared" si="113"/>
        <v>0</v>
      </c>
      <c r="AS534" s="5">
        <f t="shared" si="112"/>
        <v>0</v>
      </c>
      <c r="AT534" s="5">
        <f t="shared" si="112"/>
        <v>0</v>
      </c>
      <c r="BR534" t="str">
        <f t="shared" si="108"/>
        <v>RC3WILLESDEN CENTRE FOR HEALTH AND CARE</v>
      </c>
      <c r="BS534" s="11" t="s">
        <v>1746</v>
      </c>
      <c r="BT534" s="11" t="s">
        <v>1747</v>
      </c>
      <c r="BU534" s="11" t="s">
        <v>1746</v>
      </c>
      <c r="BV534" s="11" t="s">
        <v>1747</v>
      </c>
      <c r="BW534" s="11" t="s">
        <v>1733</v>
      </c>
      <c r="BX534" s="11"/>
      <c r="BZ534" t="s">
        <v>1741</v>
      </c>
      <c r="CA534" s="13" t="s">
        <v>1748</v>
      </c>
    </row>
    <row r="535" spans="4:79" ht="15">
      <c r="D535" s="1">
        <f t="shared" si="100"/>
        <v>0</v>
      </c>
      <c r="I535" s="5">
        <f t="shared" si="113"/>
        <v>0</v>
      </c>
      <c r="J535" s="5">
        <f t="shared" si="113"/>
        <v>0</v>
      </c>
      <c r="K535" s="5">
        <f t="shared" si="113"/>
        <v>0</v>
      </c>
      <c r="L535" s="5">
        <f t="shared" si="113"/>
        <v>0</v>
      </c>
      <c r="M535" s="5">
        <f t="shared" si="113"/>
        <v>0</v>
      </c>
      <c r="N535" s="5">
        <f t="shared" si="113"/>
        <v>0</v>
      </c>
      <c r="O535" s="5">
        <f t="shared" si="113"/>
        <v>0</v>
      </c>
      <c r="P535" s="5">
        <f t="shared" si="113"/>
        <v>0</v>
      </c>
      <c r="Q535" s="5">
        <f t="shared" si="113"/>
        <v>0</v>
      </c>
      <c r="R535" s="5">
        <f t="shared" si="113"/>
        <v>0</v>
      </c>
      <c r="S535" s="5">
        <f t="shared" si="113"/>
        <v>0</v>
      </c>
      <c r="T535" s="5">
        <f t="shared" si="113"/>
        <v>0</v>
      </c>
      <c r="U535" s="5">
        <f t="shared" si="113"/>
        <v>0</v>
      </c>
      <c r="V535" s="5">
        <f t="shared" si="113"/>
        <v>0</v>
      </c>
      <c r="W535" s="5">
        <f t="shared" si="113"/>
        <v>0</v>
      </c>
      <c r="X535" s="5">
        <f t="shared" si="113"/>
        <v>0</v>
      </c>
      <c r="Y535" s="5">
        <f t="shared" si="113"/>
        <v>0</v>
      </c>
      <c r="Z535" s="5">
        <f t="shared" si="113"/>
        <v>0</v>
      </c>
      <c r="AA535" s="5">
        <f t="shared" si="113"/>
        <v>0</v>
      </c>
      <c r="AB535" s="5">
        <f t="shared" si="113"/>
        <v>0</v>
      </c>
      <c r="AC535" s="5">
        <f t="shared" si="113"/>
        <v>0</v>
      </c>
      <c r="AK535" s="5">
        <f t="shared" si="113"/>
        <v>0</v>
      </c>
      <c r="AL535" s="5">
        <f t="shared" si="113"/>
        <v>0</v>
      </c>
      <c r="AM535" s="5">
        <f t="shared" si="113"/>
        <v>0</v>
      </c>
      <c r="AN535" s="5">
        <f t="shared" si="113"/>
        <v>0</v>
      </c>
      <c r="AO535" s="5">
        <f t="shared" si="113"/>
        <v>0</v>
      </c>
      <c r="AP535" s="5">
        <f t="shared" si="113"/>
        <v>0</v>
      </c>
      <c r="AQ535" s="5">
        <f t="shared" si="113"/>
        <v>0</v>
      </c>
      <c r="AR535" s="5">
        <f t="shared" si="113"/>
        <v>0</v>
      </c>
      <c r="AS535" s="5">
        <f t="shared" si="112"/>
        <v>0</v>
      </c>
      <c r="AT535" s="5">
        <f t="shared" si="112"/>
        <v>0</v>
      </c>
      <c r="BR535" t="str">
        <f t="shared" si="108"/>
        <v>RC9LUTON AND DUNSTABLE HOSPITAL</v>
      </c>
      <c r="BS535" s="11" t="s">
        <v>1749</v>
      </c>
      <c r="BT535" s="11" t="s">
        <v>1750</v>
      </c>
      <c r="BU535" s="11" t="s">
        <v>1749</v>
      </c>
      <c r="BV535" s="11" t="s">
        <v>1750</v>
      </c>
      <c r="BW535" s="11" t="s">
        <v>1751</v>
      </c>
      <c r="BX535" s="11"/>
      <c r="BZ535" t="s">
        <v>1741</v>
      </c>
      <c r="CA535" s="13" t="s">
        <v>1184</v>
      </c>
    </row>
    <row r="536" spans="4:79" ht="15">
      <c r="D536" s="1">
        <f t="shared" si="100"/>
        <v>0</v>
      </c>
      <c r="I536" s="5">
        <f t="shared" si="113"/>
        <v>0</v>
      </c>
      <c r="J536" s="5">
        <f t="shared" si="113"/>
        <v>0</v>
      </c>
      <c r="K536" s="5">
        <f t="shared" si="113"/>
        <v>0</v>
      </c>
      <c r="L536" s="5">
        <f t="shared" si="113"/>
        <v>0</v>
      </c>
      <c r="M536" s="5">
        <f t="shared" si="113"/>
        <v>0</v>
      </c>
      <c r="N536" s="5">
        <f t="shared" si="113"/>
        <v>0</v>
      </c>
      <c r="O536" s="5">
        <f t="shared" si="113"/>
        <v>0</v>
      </c>
      <c r="P536" s="5">
        <f t="shared" si="113"/>
        <v>0</v>
      </c>
      <c r="Q536" s="5">
        <f t="shared" si="113"/>
        <v>0</v>
      </c>
      <c r="R536" s="5">
        <f t="shared" si="113"/>
        <v>0</v>
      </c>
      <c r="S536" s="5">
        <f t="shared" si="113"/>
        <v>0</v>
      </c>
      <c r="T536" s="5">
        <f t="shared" si="113"/>
        <v>0</v>
      </c>
      <c r="U536" s="5">
        <f t="shared" si="113"/>
        <v>0</v>
      </c>
      <c r="V536" s="5">
        <f t="shared" si="113"/>
        <v>0</v>
      </c>
      <c r="W536" s="5">
        <f t="shared" si="113"/>
        <v>0</v>
      </c>
      <c r="X536" s="5">
        <f t="shared" si="113"/>
        <v>0</v>
      </c>
      <c r="Y536" s="5">
        <f t="shared" si="113"/>
        <v>0</v>
      </c>
      <c r="Z536" s="5">
        <f t="shared" si="113"/>
        <v>0</v>
      </c>
      <c r="AA536" s="5">
        <f t="shared" si="113"/>
        <v>0</v>
      </c>
      <c r="AB536" s="5">
        <f t="shared" si="113"/>
        <v>0</v>
      </c>
      <c r="AC536" s="5">
        <f t="shared" si="113"/>
        <v>0</v>
      </c>
      <c r="AK536" s="5">
        <f t="shared" si="113"/>
        <v>0</v>
      </c>
      <c r="AL536" s="5">
        <f t="shared" si="113"/>
        <v>0</v>
      </c>
      <c r="AM536" s="5">
        <f t="shared" si="113"/>
        <v>0</v>
      </c>
      <c r="AN536" s="5">
        <f t="shared" si="113"/>
        <v>0</v>
      </c>
      <c r="AO536" s="5">
        <f t="shared" si="113"/>
        <v>0</v>
      </c>
      <c r="AP536" s="5">
        <f t="shared" si="113"/>
        <v>0</v>
      </c>
      <c r="AQ536" s="5">
        <f t="shared" si="113"/>
        <v>0</v>
      </c>
      <c r="AR536" s="5">
        <f t="shared" si="113"/>
        <v>0</v>
      </c>
      <c r="AS536" s="5">
        <f t="shared" si="112"/>
        <v>0</v>
      </c>
      <c r="AT536" s="5">
        <f t="shared" si="112"/>
        <v>0</v>
      </c>
      <c r="BR536" t="str">
        <f t="shared" si="108"/>
        <v>RCBARCHWAYS INTERMEDIATE CARE UNIT</v>
      </c>
      <c r="BS536" s="80" t="s">
        <v>1752</v>
      </c>
      <c r="BT536" s="80" t="s">
        <v>1753</v>
      </c>
      <c r="BU536" s="80" t="s">
        <v>1752</v>
      </c>
      <c r="BV536" s="80" t="s">
        <v>1753</v>
      </c>
      <c r="BW536" s="11" t="s">
        <v>1754</v>
      </c>
      <c r="BX536" s="11"/>
      <c r="BZ536" t="s">
        <v>1741</v>
      </c>
      <c r="CA536" s="13" t="s">
        <v>1755</v>
      </c>
    </row>
    <row r="537" spans="4:79" ht="15">
      <c r="D537" s="1">
        <f t="shared" si="100"/>
        <v>0</v>
      </c>
      <c r="I537" s="5">
        <f t="shared" si="113"/>
        <v>0</v>
      </c>
      <c r="J537" s="5">
        <f t="shared" si="113"/>
        <v>0</v>
      </c>
      <c r="K537" s="5">
        <f t="shared" si="113"/>
        <v>0</v>
      </c>
      <c r="L537" s="5">
        <f t="shared" si="113"/>
        <v>0</v>
      </c>
      <c r="M537" s="5">
        <f t="shared" si="113"/>
        <v>0</v>
      </c>
      <c r="N537" s="5">
        <f t="shared" si="113"/>
        <v>0</v>
      </c>
      <c r="O537" s="5">
        <f t="shared" si="113"/>
        <v>0</v>
      </c>
      <c r="P537" s="5">
        <f t="shared" si="113"/>
        <v>0</v>
      </c>
      <c r="Q537" s="5">
        <f t="shared" si="113"/>
        <v>0</v>
      </c>
      <c r="R537" s="5">
        <f t="shared" si="113"/>
        <v>0</v>
      </c>
      <c r="S537" s="5">
        <f t="shared" si="113"/>
        <v>0</v>
      </c>
      <c r="T537" s="5">
        <f t="shared" si="113"/>
        <v>0</v>
      </c>
      <c r="U537" s="5">
        <f t="shared" si="113"/>
        <v>0</v>
      </c>
      <c r="V537" s="5">
        <f t="shared" si="113"/>
        <v>0</v>
      </c>
      <c r="W537" s="5">
        <f t="shared" si="113"/>
        <v>0</v>
      </c>
      <c r="X537" s="5">
        <f t="shared" si="113"/>
        <v>0</v>
      </c>
      <c r="Y537" s="5">
        <f t="shared" si="113"/>
        <v>0</v>
      </c>
      <c r="Z537" s="5">
        <f t="shared" si="113"/>
        <v>0</v>
      </c>
      <c r="AA537" s="5">
        <f t="shared" si="113"/>
        <v>0</v>
      </c>
      <c r="AB537" s="5">
        <f t="shared" si="113"/>
        <v>0</v>
      </c>
      <c r="AC537" s="5">
        <f t="shared" si="113"/>
        <v>0</v>
      </c>
      <c r="AK537" s="5">
        <f t="shared" si="113"/>
        <v>0</v>
      </c>
      <c r="AL537" s="5">
        <f t="shared" si="113"/>
        <v>0</v>
      </c>
      <c r="AM537" s="5">
        <f t="shared" si="113"/>
        <v>0</v>
      </c>
      <c r="AN537" s="5">
        <f t="shared" si="113"/>
        <v>0</v>
      </c>
      <c r="AO537" s="5">
        <f t="shared" si="113"/>
        <v>0</v>
      </c>
      <c r="AP537" s="5">
        <f t="shared" si="113"/>
        <v>0</v>
      </c>
      <c r="AQ537" s="5">
        <f t="shared" si="113"/>
        <v>0</v>
      </c>
      <c r="AR537" s="5">
        <f t="shared" si="113"/>
        <v>0</v>
      </c>
      <c r="AS537" s="5">
        <f t="shared" si="112"/>
        <v>0</v>
      </c>
      <c r="AT537" s="5">
        <f t="shared" si="112"/>
        <v>0</v>
      </c>
      <c r="BR537" t="str">
        <f t="shared" si="108"/>
        <v>RCBBOOTHAM PARK HOSPITAL</v>
      </c>
      <c r="BS537" s="11" t="s">
        <v>1756</v>
      </c>
      <c r="BT537" s="11" t="s">
        <v>1757</v>
      </c>
      <c r="BU537" s="11" t="s">
        <v>1756</v>
      </c>
      <c r="BV537" s="11" t="s">
        <v>1757</v>
      </c>
      <c r="BW537" s="11" t="s">
        <v>1754</v>
      </c>
      <c r="BX537" s="11"/>
      <c r="BZ537" t="s">
        <v>1741</v>
      </c>
      <c r="CA537" s="13" t="s">
        <v>1758</v>
      </c>
    </row>
    <row r="538" spans="4:79" ht="15">
      <c r="D538" s="1">
        <f t="shared" si="100"/>
        <v>0</v>
      </c>
      <c r="I538" s="5">
        <f t="shared" si="113"/>
        <v>0</v>
      </c>
      <c r="J538" s="5">
        <f t="shared" si="113"/>
        <v>0</v>
      </c>
      <c r="K538" s="5">
        <f t="shared" si="113"/>
        <v>0</v>
      </c>
      <c r="L538" s="5">
        <f t="shared" si="113"/>
        <v>0</v>
      </c>
      <c r="M538" s="5">
        <f t="shared" si="113"/>
        <v>0</v>
      </c>
      <c r="N538" s="5">
        <f t="shared" si="113"/>
        <v>0</v>
      </c>
      <c r="O538" s="5">
        <f t="shared" si="113"/>
        <v>0</v>
      </c>
      <c r="P538" s="5">
        <f t="shared" si="113"/>
        <v>0</v>
      </c>
      <c r="Q538" s="5">
        <f t="shared" si="113"/>
        <v>0</v>
      </c>
      <c r="R538" s="5">
        <f t="shared" si="113"/>
        <v>0</v>
      </c>
      <c r="S538" s="5">
        <f t="shared" si="113"/>
        <v>0</v>
      </c>
      <c r="T538" s="5">
        <f t="shared" si="113"/>
        <v>0</v>
      </c>
      <c r="U538" s="5">
        <f t="shared" si="113"/>
        <v>0</v>
      </c>
      <c r="V538" s="5">
        <f t="shared" si="113"/>
        <v>0</v>
      </c>
      <c r="W538" s="5">
        <f t="shared" si="113"/>
        <v>0</v>
      </c>
      <c r="X538" s="5">
        <f t="shared" si="113"/>
        <v>0</v>
      </c>
      <c r="Y538" s="5">
        <f t="shared" si="113"/>
        <v>0</v>
      </c>
      <c r="Z538" s="5">
        <f t="shared" si="113"/>
        <v>0</v>
      </c>
      <c r="AA538" s="5">
        <f t="shared" si="113"/>
        <v>0</v>
      </c>
      <c r="AB538" s="5">
        <f t="shared" si="113"/>
        <v>0</v>
      </c>
      <c r="AC538" s="5">
        <f t="shared" si="113"/>
        <v>0</v>
      </c>
      <c r="AK538" s="5">
        <f t="shared" si="113"/>
        <v>0</v>
      </c>
      <c r="AL538" s="5">
        <f t="shared" si="113"/>
        <v>0</v>
      </c>
      <c r="AM538" s="5">
        <f t="shared" si="113"/>
        <v>0</v>
      </c>
      <c r="AN538" s="5">
        <f t="shared" si="113"/>
        <v>0</v>
      </c>
      <c r="AO538" s="5">
        <f t="shared" si="113"/>
        <v>0</v>
      </c>
      <c r="AP538" s="5">
        <f t="shared" si="113"/>
        <v>0</v>
      </c>
      <c r="AQ538" s="5">
        <f t="shared" si="113"/>
        <v>0</v>
      </c>
      <c r="AR538" s="5">
        <f t="shared" si="113"/>
        <v>0</v>
      </c>
      <c r="AS538" s="5">
        <f t="shared" si="112"/>
        <v>0</v>
      </c>
      <c r="AT538" s="5">
        <f t="shared" si="112"/>
        <v>0</v>
      </c>
      <c r="BR538" t="str">
        <f t="shared" si="108"/>
        <v>RCBBRIDLINGTON AND DISTRICT HOSPITAL</v>
      </c>
      <c r="BS538" s="11" t="s">
        <v>1759</v>
      </c>
      <c r="BT538" s="11" t="s">
        <v>1760</v>
      </c>
      <c r="BU538" s="11" t="s">
        <v>1759</v>
      </c>
      <c r="BV538" s="11" t="s">
        <v>1760</v>
      </c>
      <c r="BW538" s="11" t="s">
        <v>1754</v>
      </c>
      <c r="BX538" s="11"/>
      <c r="BZ538" t="s">
        <v>1741</v>
      </c>
      <c r="CA538" s="13" t="s">
        <v>303</v>
      </c>
    </row>
    <row r="539" spans="4:79" ht="15">
      <c r="D539" s="1">
        <f t="shared" si="100"/>
        <v>0</v>
      </c>
      <c r="I539" s="5">
        <f t="shared" si="113"/>
        <v>0</v>
      </c>
      <c r="J539" s="5">
        <f t="shared" si="113"/>
        <v>0</v>
      </c>
      <c r="K539" s="5">
        <f t="shared" si="113"/>
        <v>0</v>
      </c>
      <c r="L539" s="5">
        <f t="shared" si="113"/>
        <v>0</v>
      </c>
      <c r="M539" s="5">
        <f t="shared" si="113"/>
        <v>0</v>
      </c>
      <c r="N539" s="5">
        <f t="shared" si="113"/>
        <v>0</v>
      </c>
      <c r="O539" s="5">
        <f t="shared" si="113"/>
        <v>0</v>
      </c>
      <c r="P539" s="5">
        <f t="shared" si="113"/>
        <v>0</v>
      </c>
      <c r="Q539" s="5">
        <f t="shared" si="113"/>
        <v>0</v>
      </c>
      <c r="R539" s="5">
        <f t="shared" si="113"/>
        <v>0</v>
      </c>
      <c r="S539" s="5">
        <f t="shared" si="113"/>
        <v>0</v>
      </c>
      <c r="T539" s="5">
        <f t="shared" si="113"/>
        <v>0</v>
      </c>
      <c r="U539" s="5">
        <f t="shared" si="113"/>
        <v>0</v>
      </c>
      <c r="V539" s="5">
        <f t="shared" si="113"/>
        <v>0</v>
      </c>
      <c r="W539" s="5">
        <f t="shared" si="113"/>
        <v>0</v>
      </c>
      <c r="X539" s="5">
        <f t="shared" si="113"/>
        <v>0</v>
      </c>
      <c r="Y539" s="5">
        <f t="shared" si="113"/>
        <v>0</v>
      </c>
      <c r="Z539" s="5">
        <f t="shared" si="113"/>
        <v>0</v>
      </c>
      <c r="AA539" s="5">
        <f t="shared" si="113"/>
        <v>0</v>
      </c>
      <c r="AB539" s="5">
        <f t="shared" si="113"/>
        <v>0</v>
      </c>
      <c r="AC539" s="5">
        <f t="shared" si="113"/>
        <v>0</v>
      </c>
      <c r="AK539" s="5">
        <f t="shared" si="113"/>
        <v>0</v>
      </c>
      <c r="AL539" s="5">
        <f t="shared" si="113"/>
        <v>0</v>
      </c>
      <c r="AM539" s="5">
        <f t="shared" si="113"/>
        <v>0</v>
      </c>
      <c r="AN539" s="5">
        <f t="shared" si="113"/>
        <v>0</v>
      </c>
      <c r="AO539" s="5">
        <f t="shared" si="113"/>
        <v>0</v>
      </c>
      <c r="AP539" s="5">
        <f t="shared" si="113"/>
        <v>0</v>
      </c>
      <c r="AQ539" s="5">
        <f t="shared" si="113"/>
        <v>0</v>
      </c>
      <c r="AR539" s="5">
        <f t="shared" si="113"/>
        <v>0</v>
      </c>
      <c r="AS539" s="5">
        <f t="shared" si="112"/>
        <v>0</v>
      </c>
      <c r="AT539" s="5">
        <f t="shared" si="112"/>
        <v>0</v>
      </c>
      <c r="BR539" t="str">
        <f t="shared" si="108"/>
        <v>RCBCROSS LANE HOSPITAL</v>
      </c>
      <c r="BS539" s="11" t="s">
        <v>1761</v>
      </c>
      <c r="BT539" s="11" t="s">
        <v>1762</v>
      </c>
      <c r="BU539" s="11" t="s">
        <v>1761</v>
      </c>
      <c r="BV539" s="11" t="s">
        <v>1762</v>
      </c>
      <c r="BW539" s="11" t="s">
        <v>1754</v>
      </c>
      <c r="BX539" s="11"/>
      <c r="BZ539" t="s">
        <v>1741</v>
      </c>
      <c r="CA539" s="13" t="s">
        <v>1763</v>
      </c>
    </row>
    <row r="540" spans="4:79" ht="15">
      <c r="D540" s="1">
        <f t="shared" si="100"/>
        <v>0</v>
      </c>
      <c r="I540" s="5">
        <f t="shared" si="113"/>
        <v>0</v>
      </c>
      <c r="J540" s="5">
        <f t="shared" si="113"/>
        <v>0</v>
      </c>
      <c r="K540" s="5">
        <f t="shared" si="113"/>
        <v>0</v>
      </c>
      <c r="L540" s="5">
        <f t="shared" si="113"/>
        <v>0</v>
      </c>
      <c r="M540" s="5">
        <f t="shared" si="113"/>
        <v>0</v>
      </c>
      <c r="N540" s="5">
        <f t="shared" si="113"/>
        <v>0</v>
      </c>
      <c r="O540" s="5">
        <f t="shared" si="113"/>
        <v>0</v>
      </c>
      <c r="P540" s="5">
        <f t="shared" si="113"/>
        <v>0</v>
      </c>
      <c r="Q540" s="5">
        <f t="shared" si="113"/>
        <v>0</v>
      </c>
      <c r="R540" s="5">
        <f t="shared" si="113"/>
        <v>0</v>
      </c>
      <c r="S540" s="5">
        <f t="shared" si="113"/>
        <v>0</v>
      </c>
      <c r="T540" s="5">
        <f t="shared" si="113"/>
        <v>0</v>
      </c>
      <c r="U540" s="5">
        <f t="shared" si="113"/>
        <v>0</v>
      </c>
      <c r="V540" s="5">
        <f t="shared" si="113"/>
        <v>0</v>
      </c>
      <c r="W540" s="5">
        <f t="shared" si="113"/>
        <v>0</v>
      </c>
      <c r="X540" s="5">
        <f t="shared" si="113"/>
        <v>0</v>
      </c>
      <c r="Y540" s="5">
        <f t="shared" si="113"/>
        <v>0</v>
      </c>
      <c r="Z540" s="5">
        <f t="shared" si="113"/>
        <v>0</v>
      </c>
      <c r="AA540" s="5">
        <f t="shared" si="113"/>
        <v>0</v>
      </c>
      <c r="AB540" s="5">
        <f t="shared" si="113"/>
        <v>0</v>
      </c>
      <c r="AC540" s="5">
        <f t="shared" si="113"/>
        <v>0</v>
      </c>
      <c r="AK540" s="5">
        <f t="shared" si="113"/>
        <v>0</v>
      </c>
      <c r="AL540" s="5">
        <f t="shared" si="113"/>
        <v>0</v>
      </c>
      <c r="AM540" s="5">
        <f t="shared" si="113"/>
        <v>0</v>
      </c>
      <c r="AN540" s="5">
        <f t="shared" si="113"/>
        <v>0</v>
      </c>
      <c r="AO540" s="5">
        <f t="shared" si="113"/>
        <v>0</v>
      </c>
      <c r="AP540" s="5">
        <f t="shared" si="113"/>
        <v>0</v>
      </c>
      <c r="AQ540" s="5">
        <f t="shared" si="113"/>
        <v>0</v>
      </c>
      <c r="AR540" s="5">
        <f t="shared" si="113"/>
        <v>0</v>
      </c>
      <c r="AS540" s="5">
        <f t="shared" si="112"/>
        <v>0</v>
      </c>
      <c r="AT540" s="5">
        <f t="shared" si="112"/>
        <v>0</v>
      </c>
      <c r="BR540" t="str">
        <f t="shared" si="108"/>
        <v>RCBMALTON COMMUNITY HOSPITAL</v>
      </c>
      <c r="BS540" s="11" t="s">
        <v>1764</v>
      </c>
      <c r="BT540" s="11" t="s">
        <v>1765</v>
      </c>
      <c r="BU540" s="11" t="s">
        <v>1764</v>
      </c>
      <c r="BV540" s="11" t="s">
        <v>1765</v>
      </c>
      <c r="BW540" s="11" t="s">
        <v>1754</v>
      </c>
      <c r="BX540" s="11"/>
      <c r="BZ540" t="s">
        <v>1741</v>
      </c>
      <c r="CA540" s="13" t="s">
        <v>1766</v>
      </c>
    </row>
    <row r="541" spans="4:79" ht="15">
      <c r="D541" s="1">
        <f t="shared" si="100"/>
        <v>0</v>
      </c>
      <c r="I541" s="5">
        <f t="shared" si="113"/>
        <v>0</v>
      </c>
      <c r="J541" s="5">
        <f t="shared" si="113"/>
        <v>0</v>
      </c>
      <c r="K541" s="5">
        <f t="shared" si="113"/>
        <v>0</v>
      </c>
      <c r="L541" s="5">
        <f t="shared" si="113"/>
        <v>0</v>
      </c>
      <c r="M541" s="5">
        <f t="shared" si="113"/>
        <v>0</v>
      </c>
      <c r="N541" s="5">
        <f t="shared" si="113"/>
        <v>0</v>
      </c>
      <c r="O541" s="5">
        <f t="shared" si="113"/>
        <v>0</v>
      </c>
      <c r="P541" s="5">
        <f t="shared" si="113"/>
        <v>0</v>
      </c>
      <c r="Q541" s="5">
        <f t="shared" si="113"/>
        <v>0</v>
      </c>
      <c r="R541" s="5">
        <f t="shared" si="113"/>
        <v>0</v>
      </c>
      <c r="S541" s="5">
        <f t="shared" si="113"/>
        <v>0</v>
      </c>
      <c r="T541" s="5">
        <f t="shared" si="113"/>
        <v>0</v>
      </c>
      <c r="U541" s="5">
        <f t="shared" si="113"/>
        <v>0</v>
      </c>
      <c r="V541" s="5">
        <f t="shared" si="113"/>
        <v>0</v>
      </c>
      <c r="W541" s="5">
        <f t="shared" si="113"/>
        <v>0</v>
      </c>
      <c r="X541" s="5">
        <f t="shared" si="113"/>
        <v>0</v>
      </c>
      <c r="Y541" s="5">
        <f t="shared" si="113"/>
        <v>0</v>
      </c>
      <c r="Z541" s="5">
        <f t="shared" si="113"/>
        <v>0</v>
      </c>
      <c r="AA541" s="5">
        <f t="shared" si="113"/>
        <v>0</v>
      </c>
      <c r="AB541" s="5">
        <f t="shared" si="113"/>
        <v>0</v>
      </c>
      <c r="AC541" s="5">
        <f t="shared" si="113"/>
        <v>0</v>
      </c>
      <c r="AK541" s="5">
        <f t="shared" si="113"/>
        <v>0</v>
      </c>
      <c r="AL541" s="5">
        <f t="shared" si="113"/>
        <v>0</v>
      </c>
      <c r="AM541" s="5">
        <f t="shared" si="113"/>
        <v>0</v>
      </c>
      <c r="AN541" s="5">
        <f t="shared" si="113"/>
        <v>0</v>
      </c>
      <c r="AO541" s="5">
        <f t="shared" si="113"/>
        <v>0</v>
      </c>
      <c r="AP541" s="5">
        <f t="shared" si="113"/>
        <v>0</v>
      </c>
      <c r="AQ541" s="5">
        <f t="shared" si="113"/>
        <v>0</v>
      </c>
      <c r="AR541" s="5">
        <f t="shared" si="113"/>
        <v>0</v>
      </c>
      <c r="AS541" s="5">
        <f t="shared" si="112"/>
        <v>0</v>
      </c>
      <c r="AT541" s="5">
        <f t="shared" si="112"/>
        <v>0</v>
      </c>
      <c r="BR541" t="str">
        <f t="shared" si="108"/>
        <v>RCBSCARBOROUGH GENERAL HOSPITAL</v>
      </c>
      <c r="BS541" s="11" t="s">
        <v>1767</v>
      </c>
      <c r="BT541" s="11" t="s">
        <v>1768</v>
      </c>
      <c r="BU541" s="11" t="s">
        <v>1767</v>
      </c>
      <c r="BV541" s="11" t="s">
        <v>1768</v>
      </c>
      <c r="BW541" s="11" t="s">
        <v>1754</v>
      </c>
      <c r="BX541" s="11"/>
      <c r="BZ541" t="s">
        <v>1741</v>
      </c>
      <c r="CA541" s="13" t="s">
        <v>1769</v>
      </c>
    </row>
    <row r="542" spans="4:79" ht="15">
      <c r="D542" s="1">
        <f t="shared" si="100"/>
        <v>0</v>
      </c>
      <c r="I542" s="5">
        <f t="shared" si="113"/>
        <v>0</v>
      </c>
      <c r="J542" s="5">
        <f t="shared" si="113"/>
        <v>0</v>
      </c>
      <c r="K542" s="5">
        <f t="shared" si="113"/>
        <v>0</v>
      </c>
      <c r="L542" s="5">
        <f t="shared" si="113"/>
        <v>0</v>
      </c>
      <c r="M542" s="5">
        <f t="shared" si="113"/>
        <v>0</v>
      </c>
      <c r="N542" s="5">
        <f t="shared" si="113"/>
        <v>0</v>
      </c>
      <c r="O542" s="5">
        <f t="shared" si="113"/>
        <v>0</v>
      </c>
      <c r="P542" s="5">
        <f t="shared" si="113"/>
        <v>0</v>
      </c>
      <c r="Q542" s="5">
        <f t="shared" si="113"/>
        <v>0</v>
      </c>
      <c r="R542" s="5">
        <f t="shared" si="113"/>
        <v>0</v>
      </c>
      <c r="S542" s="5">
        <f t="shared" si="113"/>
        <v>0</v>
      </c>
      <c r="T542" s="5">
        <f t="shared" si="113"/>
        <v>0</v>
      </c>
      <c r="U542" s="5">
        <f t="shared" si="113"/>
        <v>0</v>
      </c>
      <c r="V542" s="5">
        <f t="shared" si="113"/>
        <v>0</v>
      </c>
      <c r="W542" s="5">
        <f t="shared" si="113"/>
        <v>0</v>
      </c>
      <c r="X542" s="5">
        <f t="shared" si="113"/>
        <v>0</v>
      </c>
      <c r="Y542" s="5">
        <f t="shared" si="113"/>
        <v>0</v>
      </c>
      <c r="Z542" s="5">
        <f t="shared" si="113"/>
        <v>0</v>
      </c>
      <c r="AA542" s="5">
        <f t="shared" si="113"/>
        <v>0</v>
      </c>
      <c r="AB542" s="5">
        <f t="shared" si="113"/>
        <v>0</v>
      </c>
      <c r="AC542" s="5">
        <f t="shared" si="113"/>
        <v>0</v>
      </c>
      <c r="AK542" s="5">
        <f t="shared" si="113"/>
        <v>0</v>
      </c>
      <c r="AL542" s="5">
        <f t="shared" si="113"/>
        <v>0</v>
      </c>
      <c r="AM542" s="5">
        <f t="shared" ref="AM542:AR542" si="114">IF(AM136&lt;0, 1, 0)</f>
        <v>0</v>
      </c>
      <c r="AN542" s="5">
        <f t="shared" si="114"/>
        <v>0</v>
      </c>
      <c r="AO542" s="5">
        <f t="shared" si="114"/>
        <v>0</v>
      </c>
      <c r="AP542" s="5">
        <f t="shared" si="114"/>
        <v>0</v>
      </c>
      <c r="AQ542" s="5">
        <f t="shared" si="114"/>
        <v>0</v>
      </c>
      <c r="AR542" s="5">
        <f t="shared" si="114"/>
        <v>0</v>
      </c>
      <c r="AS542" s="5">
        <f t="shared" si="112"/>
        <v>0</v>
      </c>
      <c r="AT542" s="5">
        <f t="shared" si="112"/>
        <v>0</v>
      </c>
      <c r="BR542" t="str">
        <f t="shared" si="108"/>
        <v>RCBSELBY AND DISTRICT WAR MEMORIAL HOSPITAL</v>
      </c>
      <c r="BS542" s="11" t="s">
        <v>1770</v>
      </c>
      <c r="BT542" s="11" t="s">
        <v>1771</v>
      </c>
      <c r="BU542" s="11" t="s">
        <v>1770</v>
      </c>
      <c r="BV542" s="11" t="s">
        <v>1771</v>
      </c>
      <c r="BW542" s="11" t="s">
        <v>1754</v>
      </c>
      <c r="BX542" s="11"/>
      <c r="BZ542" t="s">
        <v>1741</v>
      </c>
      <c r="CA542" s="13" t="s">
        <v>1772</v>
      </c>
    </row>
    <row r="543" spans="4:79" ht="15">
      <c r="D543" s="1">
        <f t="shared" si="100"/>
        <v>0</v>
      </c>
      <c r="I543" s="5">
        <f t="shared" ref="I543:AR551" si="115">IF(I137&lt;0, 1, 0)</f>
        <v>0</v>
      </c>
      <c r="J543" s="5">
        <f t="shared" si="115"/>
        <v>0</v>
      </c>
      <c r="K543" s="5">
        <f t="shared" si="115"/>
        <v>0</v>
      </c>
      <c r="L543" s="5">
        <f t="shared" si="115"/>
        <v>0</v>
      </c>
      <c r="M543" s="5">
        <f t="shared" si="115"/>
        <v>0</v>
      </c>
      <c r="N543" s="5">
        <f t="shared" si="115"/>
        <v>0</v>
      </c>
      <c r="O543" s="5">
        <f t="shared" si="115"/>
        <v>0</v>
      </c>
      <c r="P543" s="5">
        <f t="shared" si="115"/>
        <v>0</v>
      </c>
      <c r="Q543" s="5">
        <f t="shared" si="115"/>
        <v>0</v>
      </c>
      <c r="R543" s="5">
        <f t="shared" si="115"/>
        <v>0</v>
      </c>
      <c r="S543" s="5">
        <f t="shared" si="115"/>
        <v>0</v>
      </c>
      <c r="T543" s="5">
        <f t="shared" si="115"/>
        <v>0</v>
      </c>
      <c r="U543" s="5">
        <f t="shared" si="115"/>
        <v>0</v>
      </c>
      <c r="V543" s="5">
        <f t="shared" si="115"/>
        <v>0</v>
      </c>
      <c r="W543" s="5">
        <f t="shared" si="115"/>
        <v>0</v>
      </c>
      <c r="X543" s="5">
        <f t="shared" si="115"/>
        <v>0</v>
      </c>
      <c r="Y543" s="5">
        <f t="shared" si="115"/>
        <v>0</v>
      </c>
      <c r="Z543" s="5">
        <f t="shared" si="115"/>
        <v>0</v>
      </c>
      <c r="AA543" s="5">
        <f t="shared" si="115"/>
        <v>0</v>
      </c>
      <c r="AB543" s="5">
        <f t="shared" si="115"/>
        <v>0</v>
      </c>
      <c r="AC543" s="5">
        <f t="shared" si="115"/>
        <v>0</v>
      </c>
      <c r="AK543" s="5">
        <f t="shared" si="115"/>
        <v>0</v>
      </c>
      <c r="AL543" s="5">
        <f t="shared" si="115"/>
        <v>0</v>
      </c>
      <c r="AM543" s="5">
        <f t="shared" si="115"/>
        <v>0</v>
      </c>
      <c r="AN543" s="5">
        <f t="shared" si="115"/>
        <v>0</v>
      </c>
      <c r="AO543" s="5">
        <f t="shared" si="115"/>
        <v>0</v>
      </c>
      <c r="AP543" s="5">
        <f t="shared" si="115"/>
        <v>0</v>
      </c>
      <c r="AQ543" s="5">
        <f t="shared" si="115"/>
        <v>0</v>
      </c>
      <c r="AR543" s="5">
        <f t="shared" si="115"/>
        <v>0</v>
      </c>
      <c r="AS543" s="5">
        <f t="shared" si="112"/>
        <v>0</v>
      </c>
      <c r="AT543" s="5">
        <f t="shared" si="112"/>
        <v>0</v>
      </c>
      <c r="BR543" t="str">
        <f t="shared" si="108"/>
        <v>RCBST HELENS REHABILITATION HOSPITAL</v>
      </c>
      <c r="BS543" s="11" t="s">
        <v>1773</v>
      </c>
      <c r="BT543" s="11" t="s">
        <v>1774</v>
      </c>
      <c r="BU543" s="11" t="s">
        <v>1773</v>
      </c>
      <c r="BV543" s="11" t="s">
        <v>1774</v>
      </c>
      <c r="BW543" s="11" t="s">
        <v>1754</v>
      </c>
      <c r="BX543" s="11"/>
      <c r="BZ543" t="s">
        <v>1741</v>
      </c>
      <c r="CA543" s="13" t="s">
        <v>1775</v>
      </c>
    </row>
    <row r="544" spans="4:79" ht="15">
      <c r="D544" s="1">
        <f t="shared" si="100"/>
        <v>0</v>
      </c>
      <c r="I544" s="5">
        <f t="shared" si="115"/>
        <v>0</v>
      </c>
      <c r="J544" s="5">
        <f t="shared" si="115"/>
        <v>0</v>
      </c>
      <c r="K544" s="5">
        <f t="shared" si="115"/>
        <v>0</v>
      </c>
      <c r="L544" s="5">
        <f t="shared" si="115"/>
        <v>0</v>
      </c>
      <c r="M544" s="5">
        <f t="shared" si="115"/>
        <v>0</v>
      </c>
      <c r="N544" s="5">
        <f t="shared" si="115"/>
        <v>0</v>
      </c>
      <c r="O544" s="5">
        <f t="shared" si="115"/>
        <v>0</v>
      </c>
      <c r="P544" s="5">
        <f t="shared" si="115"/>
        <v>0</v>
      </c>
      <c r="Q544" s="5">
        <f t="shared" si="115"/>
        <v>0</v>
      </c>
      <c r="R544" s="5">
        <f t="shared" si="115"/>
        <v>0</v>
      </c>
      <c r="S544" s="5">
        <f t="shared" si="115"/>
        <v>0</v>
      </c>
      <c r="T544" s="5">
        <f t="shared" si="115"/>
        <v>0</v>
      </c>
      <c r="U544" s="5">
        <f t="shared" si="115"/>
        <v>0</v>
      </c>
      <c r="V544" s="5">
        <f t="shared" si="115"/>
        <v>0</v>
      </c>
      <c r="W544" s="5">
        <f t="shared" si="115"/>
        <v>0</v>
      </c>
      <c r="X544" s="5">
        <f t="shared" si="115"/>
        <v>0</v>
      </c>
      <c r="Y544" s="5">
        <f t="shared" si="115"/>
        <v>0</v>
      </c>
      <c r="Z544" s="5">
        <f t="shared" si="115"/>
        <v>0</v>
      </c>
      <c r="AA544" s="5">
        <f t="shared" si="115"/>
        <v>0</v>
      </c>
      <c r="AB544" s="5">
        <f t="shared" si="115"/>
        <v>0</v>
      </c>
      <c r="AC544" s="5">
        <f t="shared" si="115"/>
        <v>0</v>
      </c>
      <c r="AK544" s="5">
        <f t="shared" si="115"/>
        <v>0</v>
      </c>
      <c r="AL544" s="5">
        <f t="shared" si="115"/>
        <v>0</v>
      </c>
      <c r="AM544" s="5">
        <f t="shared" si="115"/>
        <v>0</v>
      </c>
      <c r="AN544" s="5">
        <f t="shared" si="115"/>
        <v>0</v>
      </c>
      <c r="AO544" s="5">
        <f t="shared" si="115"/>
        <v>0</v>
      </c>
      <c r="AP544" s="5">
        <f t="shared" si="115"/>
        <v>0</v>
      </c>
      <c r="AQ544" s="5">
        <f t="shared" si="115"/>
        <v>0</v>
      </c>
      <c r="AR544" s="5">
        <f t="shared" si="115"/>
        <v>0</v>
      </c>
      <c r="AS544" s="5">
        <f t="shared" si="112"/>
        <v>0</v>
      </c>
      <c r="AT544" s="5">
        <f t="shared" si="112"/>
        <v>0</v>
      </c>
      <c r="BR544" t="str">
        <f t="shared" si="108"/>
        <v>RCBST MARY'S HOSPITAL</v>
      </c>
      <c r="BS544" s="11" t="s">
        <v>1776</v>
      </c>
      <c r="BT544" s="11" t="s">
        <v>345</v>
      </c>
      <c r="BU544" s="11" t="s">
        <v>1776</v>
      </c>
      <c r="BV544" s="11" t="s">
        <v>345</v>
      </c>
      <c r="BW544" s="11" t="s">
        <v>1754</v>
      </c>
      <c r="BX544" s="11"/>
      <c r="BZ544" t="s">
        <v>1741</v>
      </c>
      <c r="CA544" s="13" t="s">
        <v>1777</v>
      </c>
    </row>
    <row r="545" spans="4:79" ht="15">
      <c r="D545" s="1">
        <f t="shared" si="100"/>
        <v>0</v>
      </c>
      <c r="I545" s="5">
        <f t="shared" si="115"/>
        <v>0</v>
      </c>
      <c r="J545" s="5">
        <f t="shared" si="115"/>
        <v>0</v>
      </c>
      <c r="K545" s="5">
        <f t="shared" si="115"/>
        <v>0</v>
      </c>
      <c r="L545" s="5">
        <f t="shared" si="115"/>
        <v>0</v>
      </c>
      <c r="M545" s="5">
        <f t="shared" si="115"/>
        <v>0</v>
      </c>
      <c r="N545" s="5">
        <f t="shared" si="115"/>
        <v>0</v>
      </c>
      <c r="O545" s="5">
        <f t="shared" si="115"/>
        <v>0</v>
      </c>
      <c r="P545" s="5">
        <f t="shared" si="115"/>
        <v>0</v>
      </c>
      <c r="Q545" s="5">
        <f t="shared" si="115"/>
        <v>0</v>
      </c>
      <c r="R545" s="5">
        <f t="shared" si="115"/>
        <v>0</v>
      </c>
      <c r="S545" s="5">
        <f t="shared" si="115"/>
        <v>0</v>
      </c>
      <c r="T545" s="5">
        <f t="shared" si="115"/>
        <v>0</v>
      </c>
      <c r="U545" s="5">
        <f t="shared" si="115"/>
        <v>0</v>
      </c>
      <c r="V545" s="5">
        <f t="shared" si="115"/>
        <v>0</v>
      </c>
      <c r="W545" s="5">
        <f t="shared" si="115"/>
        <v>0</v>
      </c>
      <c r="X545" s="5">
        <f t="shared" si="115"/>
        <v>0</v>
      </c>
      <c r="Y545" s="5">
        <f t="shared" si="115"/>
        <v>0</v>
      </c>
      <c r="Z545" s="5">
        <f t="shared" si="115"/>
        <v>0</v>
      </c>
      <c r="AA545" s="5">
        <f t="shared" si="115"/>
        <v>0</v>
      </c>
      <c r="AB545" s="5">
        <f t="shared" si="115"/>
        <v>0</v>
      </c>
      <c r="AC545" s="5">
        <f t="shared" si="115"/>
        <v>0</v>
      </c>
      <c r="AK545" s="5">
        <f t="shared" si="115"/>
        <v>0</v>
      </c>
      <c r="AL545" s="5">
        <f t="shared" si="115"/>
        <v>0</v>
      </c>
      <c r="AM545" s="5">
        <f t="shared" si="115"/>
        <v>0</v>
      </c>
      <c r="AN545" s="5">
        <f t="shared" si="115"/>
        <v>0</v>
      </c>
      <c r="AO545" s="5">
        <f t="shared" si="115"/>
        <v>0</v>
      </c>
      <c r="AP545" s="5">
        <f t="shared" si="115"/>
        <v>0</v>
      </c>
      <c r="AQ545" s="5">
        <f t="shared" si="115"/>
        <v>0</v>
      </c>
      <c r="AR545" s="5">
        <f t="shared" si="115"/>
        <v>0</v>
      </c>
      <c r="AS545" s="5">
        <f t="shared" si="112"/>
        <v>0</v>
      </c>
      <c r="AT545" s="5">
        <f t="shared" si="112"/>
        <v>0</v>
      </c>
      <c r="BR545" t="str">
        <f t="shared" si="108"/>
        <v>RCBST MONICAS HOSPITAL</v>
      </c>
      <c r="BS545" s="11" t="s">
        <v>1778</v>
      </c>
      <c r="BT545" s="11" t="s">
        <v>1779</v>
      </c>
      <c r="BU545" s="11" t="s">
        <v>1778</v>
      </c>
      <c r="BV545" s="11" t="s">
        <v>1779</v>
      </c>
      <c r="BW545" s="11" t="s">
        <v>1754</v>
      </c>
      <c r="BX545" s="11"/>
      <c r="BZ545" t="s">
        <v>1741</v>
      </c>
      <c r="CA545" s="13" t="s">
        <v>1780</v>
      </c>
    </row>
    <row r="546" spans="4:79" ht="15">
      <c r="D546" s="1">
        <f t="shared" si="100"/>
        <v>0</v>
      </c>
      <c r="I546" s="5">
        <f t="shared" si="115"/>
        <v>0</v>
      </c>
      <c r="J546" s="5">
        <f t="shared" si="115"/>
        <v>0</v>
      </c>
      <c r="K546" s="5">
        <f t="shared" si="115"/>
        <v>0</v>
      </c>
      <c r="L546" s="5">
        <f t="shared" si="115"/>
        <v>0</v>
      </c>
      <c r="M546" s="5">
        <f t="shared" si="115"/>
        <v>0</v>
      </c>
      <c r="N546" s="5">
        <f t="shared" si="115"/>
        <v>0</v>
      </c>
      <c r="O546" s="5">
        <f t="shared" si="115"/>
        <v>0</v>
      </c>
      <c r="P546" s="5">
        <f t="shared" si="115"/>
        <v>0</v>
      </c>
      <c r="Q546" s="5">
        <f t="shared" si="115"/>
        <v>0</v>
      </c>
      <c r="R546" s="5">
        <f t="shared" si="115"/>
        <v>0</v>
      </c>
      <c r="S546" s="5">
        <f t="shared" si="115"/>
        <v>0</v>
      </c>
      <c r="T546" s="5">
        <f t="shared" si="115"/>
        <v>0</v>
      </c>
      <c r="U546" s="5">
        <f t="shared" si="115"/>
        <v>0</v>
      </c>
      <c r="V546" s="5">
        <f t="shared" si="115"/>
        <v>0</v>
      </c>
      <c r="W546" s="5">
        <f t="shared" si="115"/>
        <v>0</v>
      </c>
      <c r="X546" s="5">
        <f t="shared" si="115"/>
        <v>0</v>
      </c>
      <c r="Y546" s="5">
        <f t="shared" si="115"/>
        <v>0</v>
      </c>
      <c r="Z546" s="5">
        <f t="shared" si="115"/>
        <v>0</v>
      </c>
      <c r="AA546" s="5">
        <f t="shared" si="115"/>
        <v>0</v>
      </c>
      <c r="AB546" s="5">
        <f t="shared" si="115"/>
        <v>0</v>
      </c>
      <c r="AC546" s="5">
        <f t="shared" si="115"/>
        <v>0</v>
      </c>
      <c r="AK546" s="5">
        <f t="shared" si="115"/>
        <v>0</v>
      </c>
      <c r="AL546" s="5">
        <f t="shared" si="115"/>
        <v>0</v>
      </c>
      <c r="AM546" s="5">
        <f t="shared" si="115"/>
        <v>0</v>
      </c>
      <c r="AN546" s="5">
        <f t="shared" si="115"/>
        <v>0</v>
      </c>
      <c r="AO546" s="5">
        <f t="shared" si="115"/>
        <v>0</v>
      </c>
      <c r="AP546" s="5">
        <f t="shared" si="115"/>
        <v>0</v>
      </c>
      <c r="AQ546" s="5">
        <f t="shared" si="115"/>
        <v>0</v>
      </c>
      <c r="AR546" s="5">
        <f t="shared" si="115"/>
        <v>0</v>
      </c>
      <c r="AS546" s="5">
        <f t="shared" si="112"/>
        <v>0</v>
      </c>
      <c r="AT546" s="5">
        <f t="shared" si="112"/>
        <v>0</v>
      </c>
      <c r="BR546" t="str">
        <f t="shared" si="108"/>
        <v>RCBWHITBY COMMUNITY HOSPITAL</v>
      </c>
      <c r="BS546" s="11" t="s">
        <v>1781</v>
      </c>
      <c r="BT546" s="11" t="s">
        <v>1782</v>
      </c>
      <c r="BU546" s="11" t="s">
        <v>1781</v>
      </c>
      <c r="BV546" s="11" t="s">
        <v>1782</v>
      </c>
      <c r="BW546" s="11" t="s">
        <v>1754</v>
      </c>
      <c r="BX546" s="11"/>
      <c r="BZ546" t="s">
        <v>1741</v>
      </c>
      <c r="CA546" s="13" t="s">
        <v>1783</v>
      </c>
    </row>
    <row r="547" spans="4:79" ht="15">
      <c r="D547" s="1">
        <f t="shared" si="100"/>
        <v>0</v>
      </c>
      <c r="I547" s="5">
        <f t="shared" si="115"/>
        <v>0</v>
      </c>
      <c r="J547" s="5">
        <f t="shared" si="115"/>
        <v>0</v>
      </c>
      <c r="K547" s="5">
        <f t="shared" si="115"/>
        <v>0</v>
      </c>
      <c r="L547" s="5">
        <f t="shared" si="115"/>
        <v>0</v>
      </c>
      <c r="M547" s="5">
        <f t="shared" si="115"/>
        <v>0</v>
      </c>
      <c r="N547" s="5">
        <f t="shared" si="115"/>
        <v>0</v>
      </c>
      <c r="O547" s="5">
        <f t="shared" si="115"/>
        <v>0</v>
      </c>
      <c r="P547" s="5">
        <f t="shared" si="115"/>
        <v>0</v>
      </c>
      <c r="Q547" s="5">
        <f t="shared" si="115"/>
        <v>0</v>
      </c>
      <c r="R547" s="5">
        <f t="shared" si="115"/>
        <v>0</v>
      </c>
      <c r="S547" s="5">
        <f t="shared" si="115"/>
        <v>0</v>
      </c>
      <c r="T547" s="5">
        <f t="shared" si="115"/>
        <v>0</v>
      </c>
      <c r="U547" s="5">
        <f t="shared" si="115"/>
        <v>0</v>
      </c>
      <c r="V547" s="5">
        <f t="shared" si="115"/>
        <v>0</v>
      </c>
      <c r="W547" s="5">
        <f t="shared" si="115"/>
        <v>0</v>
      </c>
      <c r="X547" s="5">
        <f t="shared" si="115"/>
        <v>0</v>
      </c>
      <c r="Y547" s="5">
        <f t="shared" si="115"/>
        <v>0</v>
      </c>
      <c r="Z547" s="5">
        <f t="shared" si="115"/>
        <v>0</v>
      </c>
      <c r="AA547" s="5">
        <f t="shared" si="115"/>
        <v>0</v>
      </c>
      <c r="AB547" s="5">
        <f t="shared" si="115"/>
        <v>0</v>
      </c>
      <c r="AC547" s="5">
        <f t="shared" si="115"/>
        <v>0</v>
      </c>
      <c r="AK547" s="5">
        <f t="shared" si="115"/>
        <v>0</v>
      </c>
      <c r="AL547" s="5">
        <f t="shared" si="115"/>
        <v>0</v>
      </c>
      <c r="AM547" s="5">
        <f t="shared" si="115"/>
        <v>0</v>
      </c>
      <c r="AN547" s="5">
        <f t="shared" si="115"/>
        <v>0</v>
      </c>
      <c r="AO547" s="5">
        <f t="shared" si="115"/>
        <v>0</v>
      </c>
      <c r="AP547" s="5">
        <f t="shared" si="115"/>
        <v>0</v>
      </c>
      <c r="AQ547" s="5">
        <f t="shared" si="115"/>
        <v>0</v>
      </c>
      <c r="AR547" s="5">
        <f t="shared" si="115"/>
        <v>0</v>
      </c>
      <c r="AS547" s="5">
        <f t="shared" si="112"/>
        <v>0</v>
      </c>
      <c r="AT547" s="5">
        <f t="shared" si="112"/>
        <v>0</v>
      </c>
      <c r="BR547" t="str">
        <f t="shared" si="108"/>
        <v>RCBWHITE CROSS REHABILITATION HOSPITAL</v>
      </c>
      <c r="BS547" s="11" t="s">
        <v>1784</v>
      </c>
      <c r="BT547" s="11" t="s">
        <v>1785</v>
      </c>
      <c r="BU547" s="11" t="s">
        <v>1784</v>
      </c>
      <c r="BV547" s="11" t="s">
        <v>1785</v>
      </c>
      <c r="BW547" s="11" t="s">
        <v>1754</v>
      </c>
      <c r="BX547" s="11"/>
      <c r="BZ547" t="s">
        <v>1741</v>
      </c>
      <c r="CA547" s="13" t="s">
        <v>1786</v>
      </c>
    </row>
    <row r="548" spans="4:79" ht="15">
      <c r="D548" s="1">
        <f t="shared" si="100"/>
        <v>0</v>
      </c>
      <c r="I548" s="5">
        <f t="shared" si="115"/>
        <v>0</v>
      </c>
      <c r="J548" s="5">
        <f t="shared" si="115"/>
        <v>0</v>
      </c>
      <c r="K548" s="5">
        <f t="shared" si="115"/>
        <v>0</v>
      </c>
      <c r="L548" s="5">
        <f t="shared" si="115"/>
        <v>0</v>
      </c>
      <c r="M548" s="5">
        <f t="shared" si="115"/>
        <v>0</v>
      </c>
      <c r="N548" s="5">
        <f t="shared" si="115"/>
        <v>0</v>
      </c>
      <c r="O548" s="5">
        <f t="shared" si="115"/>
        <v>0</v>
      </c>
      <c r="P548" s="5">
        <f t="shared" si="115"/>
        <v>0</v>
      </c>
      <c r="Q548" s="5">
        <f t="shared" si="115"/>
        <v>0</v>
      </c>
      <c r="R548" s="5">
        <f t="shared" si="115"/>
        <v>0</v>
      </c>
      <c r="S548" s="5">
        <f t="shared" si="115"/>
        <v>0</v>
      </c>
      <c r="T548" s="5">
        <f t="shared" si="115"/>
        <v>0</v>
      </c>
      <c r="U548" s="5">
        <f t="shared" si="115"/>
        <v>0</v>
      </c>
      <c r="V548" s="5">
        <f t="shared" si="115"/>
        <v>0</v>
      </c>
      <c r="W548" s="5">
        <f t="shared" si="115"/>
        <v>0</v>
      </c>
      <c r="X548" s="5">
        <f t="shared" si="115"/>
        <v>0</v>
      </c>
      <c r="Y548" s="5">
        <f t="shared" si="115"/>
        <v>0</v>
      </c>
      <c r="Z548" s="5">
        <f t="shared" si="115"/>
        <v>0</v>
      </c>
      <c r="AA548" s="5">
        <f t="shared" si="115"/>
        <v>0</v>
      </c>
      <c r="AB548" s="5">
        <f t="shared" si="115"/>
        <v>0</v>
      </c>
      <c r="AC548" s="5">
        <f t="shared" si="115"/>
        <v>0</v>
      </c>
      <c r="AK548" s="5">
        <f t="shared" si="115"/>
        <v>0</v>
      </c>
      <c r="AL548" s="5">
        <f t="shared" si="115"/>
        <v>0</v>
      </c>
      <c r="AM548" s="5">
        <f t="shared" si="115"/>
        <v>0</v>
      </c>
      <c r="AN548" s="5">
        <f t="shared" si="115"/>
        <v>0</v>
      </c>
      <c r="AO548" s="5">
        <f t="shared" si="115"/>
        <v>0</v>
      </c>
      <c r="AP548" s="5">
        <f t="shared" si="115"/>
        <v>0</v>
      </c>
      <c r="AQ548" s="5">
        <f t="shared" si="115"/>
        <v>0</v>
      </c>
      <c r="AR548" s="5">
        <f t="shared" si="115"/>
        <v>0</v>
      </c>
      <c r="AS548" s="5">
        <f t="shared" si="112"/>
        <v>0</v>
      </c>
      <c r="AT548" s="5">
        <f t="shared" si="112"/>
        <v>0</v>
      </c>
      <c r="BR548" t="str">
        <f t="shared" si="108"/>
        <v>RCBYORK HOSPITAL</v>
      </c>
      <c r="BS548" s="11" t="s">
        <v>1787</v>
      </c>
      <c r="BT548" s="11" t="s">
        <v>1788</v>
      </c>
      <c r="BU548" s="11" t="s">
        <v>1787</v>
      </c>
      <c r="BV548" s="11" t="s">
        <v>1788</v>
      </c>
      <c r="BW548" s="11" t="s">
        <v>1754</v>
      </c>
      <c r="BX548" s="11"/>
      <c r="BZ548" t="s">
        <v>1741</v>
      </c>
      <c r="CA548" s="13" t="s">
        <v>1789</v>
      </c>
    </row>
    <row r="549" spans="4:79" ht="15">
      <c r="D549" s="1">
        <f t="shared" si="100"/>
        <v>0</v>
      </c>
      <c r="I549" s="5">
        <f t="shared" si="115"/>
        <v>0</v>
      </c>
      <c r="J549" s="5">
        <f t="shared" si="115"/>
        <v>0</v>
      </c>
      <c r="K549" s="5">
        <f t="shared" si="115"/>
        <v>0</v>
      </c>
      <c r="L549" s="5">
        <f t="shared" si="115"/>
        <v>0</v>
      </c>
      <c r="M549" s="5">
        <f t="shared" si="115"/>
        <v>0</v>
      </c>
      <c r="N549" s="5">
        <f t="shared" si="115"/>
        <v>0</v>
      </c>
      <c r="O549" s="5">
        <f t="shared" si="115"/>
        <v>0</v>
      </c>
      <c r="P549" s="5">
        <f t="shared" si="115"/>
        <v>0</v>
      </c>
      <c r="Q549" s="5">
        <f t="shared" si="115"/>
        <v>0</v>
      </c>
      <c r="R549" s="5">
        <f t="shared" si="115"/>
        <v>0</v>
      </c>
      <c r="S549" s="5">
        <f t="shared" si="115"/>
        <v>0</v>
      </c>
      <c r="T549" s="5">
        <f t="shared" si="115"/>
        <v>0</v>
      </c>
      <c r="U549" s="5">
        <f t="shared" si="115"/>
        <v>0</v>
      </c>
      <c r="V549" s="5">
        <f t="shared" si="115"/>
        <v>0</v>
      </c>
      <c r="W549" s="5">
        <f t="shared" si="115"/>
        <v>0</v>
      </c>
      <c r="X549" s="5">
        <f t="shared" si="115"/>
        <v>0</v>
      </c>
      <c r="Y549" s="5">
        <f t="shared" si="115"/>
        <v>0</v>
      </c>
      <c r="Z549" s="5">
        <f t="shared" si="115"/>
        <v>0</v>
      </c>
      <c r="AA549" s="5">
        <f t="shared" si="115"/>
        <v>0</v>
      </c>
      <c r="AB549" s="5">
        <f t="shared" si="115"/>
        <v>0</v>
      </c>
      <c r="AC549" s="5">
        <f t="shared" si="115"/>
        <v>0</v>
      </c>
      <c r="AK549" s="5">
        <f t="shared" si="115"/>
        <v>0</v>
      </c>
      <c r="AL549" s="5">
        <f t="shared" si="115"/>
        <v>0</v>
      </c>
      <c r="AM549" s="5">
        <f t="shared" si="115"/>
        <v>0</v>
      </c>
      <c r="AN549" s="5">
        <f t="shared" si="115"/>
        <v>0</v>
      </c>
      <c r="AO549" s="5">
        <f t="shared" si="115"/>
        <v>0</v>
      </c>
      <c r="AP549" s="5">
        <f t="shared" si="115"/>
        <v>0</v>
      </c>
      <c r="AQ549" s="5">
        <f t="shared" si="115"/>
        <v>0</v>
      </c>
      <c r="AR549" s="5">
        <f t="shared" si="115"/>
        <v>0</v>
      </c>
      <c r="AS549" s="5">
        <f t="shared" ref="AS549:AT564" si="116">IF(AS143&lt;0, 1, 0)</f>
        <v>0</v>
      </c>
      <c r="AT549" s="5">
        <f t="shared" si="116"/>
        <v>0</v>
      </c>
      <c r="BR549" t="str">
        <f t="shared" si="108"/>
        <v>RCDHARROGATE DISTRICT HOSPITAL</v>
      </c>
      <c r="BS549" s="11" t="s">
        <v>1790</v>
      </c>
      <c r="BT549" s="11" t="s">
        <v>1791</v>
      </c>
      <c r="BU549" s="11" t="s">
        <v>1790</v>
      </c>
      <c r="BV549" s="11" t="s">
        <v>1791</v>
      </c>
      <c r="BW549" s="11" t="s">
        <v>1792</v>
      </c>
      <c r="BX549" s="11"/>
      <c r="BZ549" t="s">
        <v>1741</v>
      </c>
      <c r="CA549" s="13" t="s">
        <v>1793</v>
      </c>
    </row>
    <row r="550" spans="4:79" ht="15">
      <c r="D550" s="1">
        <f t="shared" si="100"/>
        <v>0</v>
      </c>
      <c r="I550" s="5">
        <f t="shared" si="115"/>
        <v>0</v>
      </c>
      <c r="J550" s="5">
        <f t="shared" si="115"/>
        <v>0</v>
      </c>
      <c r="K550" s="5">
        <f t="shared" si="115"/>
        <v>0</v>
      </c>
      <c r="L550" s="5">
        <f t="shared" si="115"/>
        <v>0</v>
      </c>
      <c r="M550" s="5">
        <f t="shared" si="115"/>
        <v>0</v>
      </c>
      <c r="N550" s="5">
        <f t="shared" si="115"/>
        <v>0</v>
      </c>
      <c r="O550" s="5">
        <f t="shared" si="115"/>
        <v>0</v>
      </c>
      <c r="P550" s="5">
        <f t="shared" si="115"/>
        <v>0</v>
      </c>
      <c r="Q550" s="5">
        <f t="shared" si="115"/>
        <v>0</v>
      </c>
      <c r="R550" s="5">
        <f t="shared" si="115"/>
        <v>0</v>
      </c>
      <c r="S550" s="5">
        <f t="shared" si="115"/>
        <v>0</v>
      </c>
      <c r="T550" s="5">
        <f t="shared" si="115"/>
        <v>0</v>
      </c>
      <c r="U550" s="5">
        <f t="shared" si="115"/>
        <v>0</v>
      </c>
      <c r="V550" s="5">
        <f t="shared" si="115"/>
        <v>0</v>
      </c>
      <c r="W550" s="5">
        <f t="shared" si="115"/>
        <v>0</v>
      </c>
      <c r="X550" s="5">
        <f t="shared" si="115"/>
        <v>0</v>
      </c>
      <c r="Y550" s="5">
        <f t="shared" si="115"/>
        <v>0</v>
      </c>
      <c r="Z550" s="5">
        <f t="shared" si="115"/>
        <v>0</v>
      </c>
      <c r="AA550" s="5">
        <f t="shared" si="115"/>
        <v>0</v>
      </c>
      <c r="AB550" s="5">
        <f t="shared" si="115"/>
        <v>0</v>
      </c>
      <c r="AC550" s="5">
        <f t="shared" si="115"/>
        <v>0</v>
      </c>
      <c r="AK550" s="5">
        <f t="shared" si="115"/>
        <v>0</v>
      </c>
      <c r="AL550" s="5">
        <f t="shared" si="115"/>
        <v>0</v>
      </c>
      <c r="AM550" s="5">
        <f t="shared" si="115"/>
        <v>0</v>
      </c>
      <c r="AN550" s="5">
        <f t="shared" si="115"/>
        <v>0</v>
      </c>
      <c r="AO550" s="5">
        <f t="shared" si="115"/>
        <v>0</v>
      </c>
      <c r="AP550" s="5">
        <f t="shared" si="115"/>
        <v>0</v>
      </c>
      <c r="AQ550" s="5">
        <f t="shared" si="115"/>
        <v>0</v>
      </c>
      <c r="AR550" s="5">
        <f t="shared" si="115"/>
        <v>0</v>
      </c>
      <c r="AS550" s="5">
        <f t="shared" si="116"/>
        <v>0</v>
      </c>
      <c r="AT550" s="5">
        <f t="shared" si="116"/>
        <v>0</v>
      </c>
      <c r="BR550" t="str">
        <f t="shared" si="108"/>
        <v>RCDLANCASTER PARK ROAD (SITE 2)</v>
      </c>
      <c r="BS550" s="11" t="s">
        <v>1794</v>
      </c>
      <c r="BT550" s="11" t="s">
        <v>1795</v>
      </c>
      <c r="BU550" s="11" t="s">
        <v>1794</v>
      </c>
      <c r="BV550" s="11" t="s">
        <v>1795</v>
      </c>
      <c r="BW550" s="11" t="s">
        <v>1792</v>
      </c>
      <c r="BX550" s="11"/>
      <c r="BZ550" t="s">
        <v>1741</v>
      </c>
      <c r="CA550" s="13" t="s">
        <v>1796</v>
      </c>
    </row>
    <row r="551" spans="4:79" ht="15">
      <c r="D551" s="1">
        <f t="shared" si="100"/>
        <v>0</v>
      </c>
      <c r="I551" s="5">
        <f t="shared" si="115"/>
        <v>0</v>
      </c>
      <c r="J551" s="5">
        <f t="shared" si="115"/>
        <v>0</v>
      </c>
      <c r="K551" s="5">
        <f t="shared" si="115"/>
        <v>0</v>
      </c>
      <c r="L551" s="5">
        <f t="shared" si="115"/>
        <v>0</v>
      </c>
      <c r="M551" s="5">
        <f t="shared" si="115"/>
        <v>0</v>
      </c>
      <c r="N551" s="5">
        <f t="shared" si="115"/>
        <v>0</v>
      </c>
      <c r="O551" s="5">
        <f t="shared" si="115"/>
        <v>0</v>
      </c>
      <c r="P551" s="5">
        <f t="shared" si="115"/>
        <v>0</v>
      </c>
      <c r="Q551" s="5">
        <f t="shared" si="115"/>
        <v>0</v>
      </c>
      <c r="R551" s="5">
        <f t="shared" si="115"/>
        <v>0</v>
      </c>
      <c r="S551" s="5">
        <f t="shared" si="115"/>
        <v>0</v>
      </c>
      <c r="T551" s="5">
        <f t="shared" si="115"/>
        <v>0</v>
      </c>
      <c r="U551" s="5">
        <f t="shared" si="115"/>
        <v>0</v>
      </c>
      <c r="V551" s="5">
        <f t="shared" si="115"/>
        <v>0</v>
      </c>
      <c r="W551" s="5">
        <f t="shared" si="115"/>
        <v>0</v>
      </c>
      <c r="X551" s="5">
        <f t="shared" si="115"/>
        <v>0</v>
      </c>
      <c r="Y551" s="5">
        <f t="shared" si="115"/>
        <v>0</v>
      </c>
      <c r="Z551" s="5">
        <f t="shared" si="115"/>
        <v>0</v>
      </c>
      <c r="AA551" s="5">
        <f t="shared" si="115"/>
        <v>0</v>
      </c>
      <c r="AB551" s="5">
        <f t="shared" si="115"/>
        <v>0</v>
      </c>
      <c r="AC551" s="5">
        <f t="shared" si="115"/>
        <v>0</v>
      </c>
      <c r="AK551" s="5">
        <f t="shared" si="115"/>
        <v>0</v>
      </c>
      <c r="AL551" s="5">
        <f t="shared" si="115"/>
        <v>0</v>
      </c>
      <c r="AM551" s="5">
        <f t="shared" ref="AM551:AR551" si="117">IF(AM145&lt;0, 1, 0)</f>
        <v>0</v>
      </c>
      <c r="AN551" s="5">
        <f t="shared" si="117"/>
        <v>0</v>
      </c>
      <c r="AO551" s="5">
        <f t="shared" si="117"/>
        <v>0</v>
      </c>
      <c r="AP551" s="5">
        <f t="shared" si="117"/>
        <v>0</v>
      </c>
      <c r="AQ551" s="5">
        <f t="shared" si="117"/>
        <v>0</v>
      </c>
      <c r="AR551" s="5">
        <f t="shared" si="117"/>
        <v>0</v>
      </c>
      <c r="AS551" s="5">
        <f t="shared" si="116"/>
        <v>0</v>
      </c>
      <c r="AT551" s="5">
        <f t="shared" si="116"/>
        <v>0</v>
      </c>
      <c r="BR551" t="str">
        <f t="shared" si="108"/>
        <v>RCDLANCASTER PARK ROAD (SITE 3)</v>
      </c>
      <c r="BS551" s="11" t="s">
        <v>1797</v>
      </c>
      <c r="BT551" s="11" t="s">
        <v>1798</v>
      </c>
      <c r="BU551" s="11" t="s">
        <v>1797</v>
      </c>
      <c r="BV551" s="11" t="s">
        <v>1798</v>
      </c>
      <c r="BW551" s="11" t="s">
        <v>1792</v>
      </c>
      <c r="BX551" s="11"/>
      <c r="BZ551" t="s">
        <v>1741</v>
      </c>
      <c r="CA551" s="13" t="s">
        <v>1799</v>
      </c>
    </row>
    <row r="552" spans="4:79" ht="15">
      <c r="D552" s="1">
        <f t="shared" si="100"/>
        <v>0</v>
      </c>
      <c r="I552" s="5">
        <f t="shared" ref="I552:AR560" si="118">IF(I146&lt;0, 1, 0)</f>
        <v>0</v>
      </c>
      <c r="J552" s="5">
        <f t="shared" si="118"/>
        <v>0</v>
      </c>
      <c r="K552" s="5">
        <f t="shared" si="118"/>
        <v>0</v>
      </c>
      <c r="L552" s="5">
        <f t="shared" si="118"/>
        <v>0</v>
      </c>
      <c r="M552" s="5">
        <f t="shared" si="118"/>
        <v>0</v>
      </c>
      <c r="N552" s="5">
        <f t="shared" si="118"/>
        <v>0</v>
      </c>
      <c r="O552" s="5">
        <f t="shared" si="118"/>
        <v>0</v>
      </c>
      <c r="P552" s="5">
        <f t="shared" si="118"/>
        <v>0</v>
      </c>
      <c r="Q552" s="5">
        <f t="shared" si="118"/>
        <v>0</v>
      </c>
      <c r="R552" s="5">
        <f t="shared" si="118"/>
        <v>0</v>
      </c>
      <c r="S552" s="5">
        <f t="shared" si="118"/>
        <v>0</v>
      </c>
      <c r="T552" s="5">
        <f t="shared" si="118"/>
        <v>0</v>
      </c>
      <c r="U552" s="5">
        <f t="shared" si="118"/>
        <v>0</v>
      </c>
      <c r="V552" s="5">
        <f t="shared" si="118"/>
        <v>0</v>
      </c>
      <c r="W552" s="5">
        <f t="shared" si="118"/>
        <v>0</v>
      </c>
      <c r="X552" s="5">
        <f t="shared" si="118"/>
        <v>0</v>
      </c>
      <c r="Y552" s="5">
        <f t="shared" si="118"/>
        <v>0</v>
      </c>
      <c r="Z552" s="5">
        <f t="shared" si="118"/>
        <v>0</v>
      </c>
      <c r="AA552" s="5">
        <f t="shared" si="118"/>
        <v>0</v>
      </c>
      <c r="AB552" s="5">
        <f t="shared" si="118"/>
        <v>0</v>
      </c>
      <c r="AC552" s="5">
        <f t="shared" si="118"/>
        <v>0</v>
      </c>
      <c r="AK552" s="5">
        <f t="shared" si="118"/>
        <v>0</v>
      </c>
      <c r="AL552" s="5">
        <f t="shared" si="118"/>
        <v>0</v>
      </c>
      <c r="AM552" s="5">
        <f t="shared" si="118"/>
        <v>0</v>
      </c>
      <c r="AN552" s="5">
        <f t="shared" si="118"/>
        <v>0</v>
      </c>
      <c r="AO552" s="5">
        <f t="shared" si="118"/>
        <v>0</v>
      </c>
      <c r="AP552" s="5">
        <f t="shared" si="118"/>
        <v>0</v>
      </c>
      <c r="AQ552" s="5">
        <f t="shared" si="118"/>
        <v>0</v>
      </c>
      <c r="AR552" s="5">
        <f t="shared" si="118"/>
        <v>0</v>
      </c>
      <c r="AS552" s="5">
        <f t="shared" si="116"/>
        <v>0</v>
      </c>
      <c r="AT552" s="5">
        <f t="shared" si="116"/>
        <v>0</v>
      </c>
      <c r="BR552" t="str">
        <f t="shared" si="108"/>
        <v>RCDLASCELLES YOUNGER DISABLED UNIT</v>
      </c>
      <c r="BS552" s="11" t="s">
        <v>1800</v>
      </c>
      <c r="BT552" s="11" t="s">
        <v>1801</v>
      </c>
      <c r="BU552" s="11" t="s">
        <v>1800</v>
      </c>
      <c r="BV552" s="11" t="s">
        <v>1801</v>
      </c>
      <c r="BW552" s="11" t="s">
        <v>1792</v>
      </c>
      <c r="BX552" s="11"/>
      <c r="BZ552" t="s">
        <v>1741</v>
      </c>
      <c r="CA552" s="13" t="s">
        <v>1802</v>
      </c>
    </row>
    <row r="553" spans="4:79" ht="15">
      <c r="D553" s="1">
        <f t="shared" si="100"/>
        <v>0</v>
      </c>
      <c r="I553" s="5">
        <f t="shared" si="118"/>
        <v>0</v>
      </c>
      <c r="J553" s="5">
        <f t="shared" si="118"/>
        <v>0</v>
      </c>
      <c r="K553" s="5">
        <f t="shared" si="118"/>
        <v>0</v>
      </c>
      <c r="L553" s="5">
        <f t="shared" si="118"/>
        <v>0</v>
      </c>
      <c r="M553" s="5">
        <f t="shared" si="118"/>
        <v>0</v>
      </c>
      <c r="N553" s="5">
        <f t="shared" si="118"/>
        <v>0</v>
      </c>
      <c r="O553" s="5">
        <f t="shared" si="118"/>
        <v>0</v>
      </c>
      <c r="P553" s="5">
        <f t="shared" si="118"/>
        <v>0</v>
      </c>
      <c r="Q553" s="5">
        <f t="shared" si="118"/>
        <v>0</v>
      </c>
      <c r="R553" s="5">
        <f t="shared" si="118"/>
        <v>0</v>
      </c>
      <c r="S553" s="5">
        <f t="shared" si="118"/>
        <v>0</v>
      </c>
      <c r="T553" s="5">
        <f t="shared" si="118"/>
        <v>0</v>
      </c>
      <c r="U553" s="5">
        <f t="shared" si="118"/>
        <v>0</v>
      </c>
      <c r="V553" s="5">
        <f t="shared" si="118"/>
        <v>0</v>
      </c>
      <c r="W553" s="5">
        <f t="shared" si="118"/>
        <v>0</v>
      </c>
      <c r="X553" s="5">
        <f t="shared" si="118"/>
        <v>0</v>
      </c>
      <c r="Y553" s="5">
        <f t="shared" si="118"/>
        <v>0</v>
      </c>
      <c r="Z553" s="5">
        <f t="shared" si="118"/>
        <v>0</v>
      </c>
      <c r="AA553" s="5">
        <f t="shared" si="118"/>
        <v>0</v>
      </c>
      <c r="AB553" s="5">
        <f t="shared" si="118"/>
        <v>0</v>
      </c>
      <c r="AC553" s="5">
        <f t="shared" si="118"/>
        <v>0</v>
      </c>
      <c r="AK553" s="5">
        <f t="shared" si="118"/>
        <v>0</v>
      </c>
      <c r="AL553" s="5">
        <f t="shared" si="118"/>
        <v>0</v>
      </c>
      <c r="AM553" s="5">
        <f t="shared" si="118"/>
        <v>0</v>
      </c>
      <c r="AN553" s="5">
        <f t="shared" si="118"/>
        <v>0</v>
      </c>
      <c r="AO553" s="5">
        <f t="shared" si="118"/>
        <v>0</v>
      </c>
      <c r="AP553" s="5">
        <f t="shared" si="118"/>
        <v>0</v>
      </c>
      <c r="AQ553" s="5">
        <f t="shared" si="118"/>
        <v>0</v>
      </c>
      <c r="AR553" s="5">
        <f t="shared" si="118"/>
        <v>0</v>
      </c>
      <c r="AS553" s="5">
        <f t="shared" si="116"/>
        <v>0</v>
      </c>
      <c r="AT553" s="5">
        <f t="shared" si="116"/>
        <v>0</v>
      </c>
      <c r="BR553" t="str">
        <f t="shared" si="108"/>
        <v>RCDRIPON AND DISTRICT COMMUNITY HOSPITAL</v>
      </c>
      <c r="BS553" s="11" t="s">
        <v>1803</v>
      </c>
      <c r="BT553" s="11" t="s">
        <v>1804</v>
      </c>
      <c r="BU553" s="11" t="s">
        <v>1803</v>
      </c>
      <c r="BV553" s="11" t="s">
        <v>1804</v>
      </c>
      <c r="BW553" s="11" t="s">
        <v>1792</v>
      </c>
      <c r="BX553" s="11"/>
      <c r="BZ553" t="s">
        <v>1741</v>
      </c>
      <c r="CA553" s="13" t="s">
        <v>1805</v>
      </c>
    </row>
    <row r="554" spans="4:79" ht="15">
      <c r="D554" s="1">
        <f t="shared" si="100"/>
        <v>0</v>
      </c>
      <c r="I554" s="5">
        <f t="shared" si="118"/>
        <v>0</v>
      </c>
      <c r="J554" s="5">
        <f t="shared" si="118"/>
        <v>0</v>
      </c>
      <c r="K554" s="5">
        <f t="shared" si="118"/>
        <v>0</v>
      </c>
      <c r="L554" s="5">
        <f t="shared" si="118"/>
        <v>0</v>
      </c>
      <c r="M554" s="5">
        <f t="shared" si="118"/>
        <v>0</v>
      </c>
      <c r="N554" s="5">
        <f t="shared" si="118"/>
        <v>0</v>
      </c>
      <c r="O554" s="5">
        <f t="shared" si="118"/>
        <v>0</v>
      </c>
      <c r="P554" s="5">
        <f t="shared" si="118"/>
        <v>0</v>
      </c>
      <c r="Q554" s="5">
        <f t="shared" si="118"/>
        <v>0</v>
      </c>
      <c r="R554" s="5">
        <f t="shared" si="118"/>
        <v>0</v>
      </c>
      <c r="S554" s="5">
        <f t="shared" si="118"/>
        <v>0</v>
      </c>
      <c r="T554" s="5">
        <f t="shared" si="118"/>
        <v>0</v>
      </c>
      <c r="U554" s="5">
        <f t="shared" si="118"/>
        <v>0</v>
      </c>
      <c r="V554" s="5">
        <f t="shared" si="118"/>
        <v>0</v>
      </c>
      <c r="W554" s="5">
        <f t="shared" si="118"/>
        <v>0</v>
      </c>
      <c r="X554" s="5">
        <f t="shared" si="118"/>
        <v>0</v>
      </c>
      <c r="Y554" s="5">
        <f t="shared" si="118"/>
        <v>0</v>
      </c>
      <c r="Z554" s="5">
        <f t="shared" si="118"/>
        <v>0</v>
      </c>
      <c r="AA554" s="5">
        <f t="shared" si="118"/>
        <v>0</v>
      </c>
      <c r="AB554" s="5">
        <f t="shared" si="118"/>
        <v>0</v>
      </c>
      <c r="AC554" s="5">
        <f t="shared" si="118"/>
        <v>0</v>
      </c>
      <c r="AK554" s="5">
        <f t="shared" si="118"/>
        <v>0</v>
      </c>
      <c r="AL554" s="5">
        <f t="shared" si="118"/>
        <v>0</v>
      </c>
      <c r="AM554" s="5">
        <f t="shared" si="118"/>
        <v>0</v>
      </c>
      <c r="AN554" s="5">
        <f t="shared" si="118"/>
        <v>0</v>
      </c>
      <c r="AO554" s="5">
        <f t="shared" si="118"/>
        <v>0</v>
      </c>
      <c r="AP554" s="5">
        <f t="shared" si="118"/>
        <v>0</v>
      </c>
      <c r="AQ554" s="5">
        <f t="shared" si="118"/>
        <v>0</v>
      </c>
      <c r="AR554" s="5">
        <f t="shared" si="118"/>
        <v>0</v>
      </c>
      <c r="AS554" s="5">
        <f t="shared" si="116"/>
        <v>0</v>
      </c>
      <c r="AT554" s="5">
        <f t="shared" si="116"/>
        <v>0</v>
      </c>
      <c r="BR554" t="str">
        <f t="shared" si="108"/>
        <v>RCFAIREDALE GENERAL HOSPITAL</v>
      </c>
      <c r="BS554" s="11" t="s">
        <v>1806</v>
      </c>
      <c r="BT554" s="11" t="s">
        <v>294</v>
      </c>
      <c r="BU554" s="11" t="s">
        <v>1806</v>
      </c>
      <c r="BV554" s="11" t="s">
        <v>294</v>
      </c>
      <c r="BW554" s="11" t="s">
        <v>1807</v>
      </c>
      <c r="BX554" s="11"/>
      <c r="BZ554" t="s">
        <v>1741</v>
      </c>
      <c r="CA554" s="13" t="s">
        <v>1808</v>
      </c>
    </row>
    <row r="555" spans="4:79" ht="15">
      <c r="D555" s="1">
        <f t="shared" ref="D555:D618" si="119">IF(D143="", IF(E143="", 0,1),0)</f>
        <v>0</v>
      </c>
      <c r="I555" s="5">
        <f t="shared" si="118"/>
        <v>0</v>
      </c>
      <c r="J555" s="5">
        <f t="shared" si="118"/>
        <v>0</v>
      </c>
      <c r="K555" s="5">
        <f t="shared" si="118"/>
        <v>0</v>
      </c>
      <c r="L555" s="5">
        <f t="shared" si="118"/>
        <v>0</v>
      </c>
      <c r="M555" s="5">
        <f t="shared" si="118"/>
        <v>0</v>
      </c>
      <c r="N555" s="5">
        <f t="shared" si="118"/>
        <v>0</v>
      </c>
      <c r="O555" s="5">
        <f t="shared" si="118"/>
        <v>0</v>
      </c>
      <c r="P555" s="5">
        <f t="shared" si="118"/>
        <v>0</v>
      </c>
      <c r="Q555" s="5">
        <f t="shared" si="118"/>
        <v>0</v>
      </c>
      <c r="R555" s="5">
        <f t="shared" si="118"/>
        <v>0</v>
      </c>
      <c r="S555" s="5">
        <f t="shared" si="118"/>
        <v>0</v>
      </c>
      <c r="T555" s="5">
        <f t="shared" si="118"/>
        <v>0</v>
      </c>
      <c r="U555" s="5">
        <f t="shared" si="118"/>
        <v>0</v>
      </c>
      <c r="V555" s="5">
        <f t="shared" si="118"/>
        <v>0</v>
      </c>
      <c r="W555" s="5">
        <f t="shared" si="118"/>
        <v>0</v>
      </c>
      <c r="X555" s="5">
        <f t="shared" si="118"/>
        <v>0</v>
      </c>
      <c r="Y555" s="5">
        <f t="shared" si="118"/>
        <v>0</v>
      </c>
      <c r="Z555" s="5">
        <f t="shared" si="118"/>
        <v>0</v>
      </c>
      <c r="AA555" s="5">
        <f t="shared" si="118"/>
        <v>0</v>
      </c>
      <c r="AB555" s="5">
        <f t="shared" si="118"/>
        <v>0</v>
      </c>
      <c r="AC555" s="5">
        <f t="shared" si="118"/>
        <v>0</v>
      </c>
      <c r="AK555" s="5">
        <f t="shared" si="118"/>
        <v>0</v>
      </c>
      <c r="AL555" s="5">
        <f t="shared" si="118"/>
        <v>0</v>
      </c>
      <c r="AM555" s="5">
        <f t="shared" si="118"/>
        <v>0</v>
      </c>
      <c r="AN555" s="5">
        <f t="shared" si="118"/>
        <v>0</v>
      </c>
      <c r="AO555" s="5">
        <f t="shared" si="118"/>
        <v>0</v>
      </c>
      <c r="AP555" s="5">
        <f t="shared" si="118"/>
        <v>0</v>
      </c>
      <c r="AQ555" s="5">
        <f t="shared" si="118"/>
        <v>0</v>
      </c>
      <c r="AR555" s="5">
        <f t="shared" si="118"/>
        <v>0</v>
      </c>
      <c r="AS555" s="5">
        <f t="shared" si="116"/>
        <v>0</v>
      </c>
      <c r="AT555" s="5">
        <f t="shared" si="116"/>
        <v>0</v>
      </c>
      <c r="BR555" t="str">
        <f t="shared" si="108"/>
        <v>RCFBINGLEY HOSPITAL</v>
      </c>
      <c r="BS555" s="11" t="s">
        <v>1809</v>
      </c>
      <c r="BT555" s="11" t="s">
        <v>1810</v>
      </c>
      <c r="BU555" s="11" t="s">
        <v>1809</v>
      </c>
      <c r="BV555" s="11" t="s">
        <v>1810</v>
      </c>
      <c r="BW555" s="11" t="s">
        <v>1807</v>
      </c>
      <c r="BX555" s="11"/>
      <c r="BZ555" t="s">
        <v>1741</v>
      </c>
      <c r="CA555" s="13" t="s">
        <v>1811</v>
      </c>
    </row>
    <row r="556" spans="4:79" ht="15">
      <c r="D556" s="1">
        <f t="shared" si="119"/>
        <v>0</v>
      </c>
      <c r="I556" s="5">
        <f t="shared" si="118"/>
        <v>0</v>
      </c>
      <c r="J556" s="5">
        <f t="shared" si="118"/>
        <v>0</v>
      </c>
      <c r="K556" s="5">
        <f t="shared" si="118"/>
        <v>0</v>
      </c>
      <c r="L556" s="5">
        <f t="shared" si="118"/>
        <v>0</v>
      </c>
      <c r="M556" s="5">
        <f t="shared" si="118"/>
        <v>0</v>
      </c>
      <c r="N556" s="5">
        <f t="shared" si="118"/>
        <v>0</v>
      </c>
      <c r="O556" s="5">
        <f t="shared" si="118"/>
        <v>0</v>
      </c>
      <c r="P556" s="5">
        <f t="shared" si="118"/>
        <v>0</v>
      </c>
      <c r="Q556" s="5">
        <f t="shared" si="118"/>
        <v>0</v>
      </c>
      <c r="R556" s="5">
        <f t="shared" si="118"/>
        <v>0</v>
      </c>
      <c r="S556" s="5">
        <f t="shared" si="118"/>
        <v>0</v>
      </c>
      <c r="T556" s="5">
        <f t="shared" si="118"/>
        <v>0</v>
      </c>
      <c r="U556" s="5">
        <f t="shared" si="118"/>
        <v>0</v>
      </c>
      <c r="V556" s="5">
        <f t="shared" si="118"/>
        <v>0</v>
      </c>
      <c r="W556" s="5">
        <f t="shared" si="118"/>
        <v>0</v>
      </c>
      <c r="X556" s="5">
        <f t="shared" si="118"/>
        <v>0</v>
      </c>
      <c r="Y556" s="5">
        <f t="shared" si="118"/>
        <v>0</v>
      </c>
      <c r="Z556" s="5">
        <f t="shared" si="118"/>
        <v>0</v>
      </c>
      <c r="AA556" s="5">
        <f t="shared" si="118"/>
        <v>0</v>
      </c>
      <c r="AB556" s="5">
        <f t="shared" si="118"/>
        <v>0</v>
      </c>
      <c r="AC556" s="5">
        <f t="shared" si="118"/>
        <v>0</v>
      </c>
      <c r="AK556" s="5">
        <f t="shared" si="118"/>
        <v>0</v>
      </c>
      <c r="AL556" s="5">
        <f t="shared" si="118"/>
        <v>0</v>
      </c>
      <c r="AM556" s="5">
        <f t="shared" si="118"/>
        <v>0</v>
      </c>
      <c r="AN556" s="5">
        <f t="shared" si="118"/>
        <v>0</v>
      </c>
      <c r="AO556" s="5">
        <f t="shared" si="118"/>
        <v>0</v>
      </c>
      <c r="AP556" s="5">
        <f t="shared" si="118"/>
        <v>0</v>
      </c>
      <c r="AQ556" s="5">
        <f t="shared" si="118"/>
        <v>0</v>
      </c>
      <c r="AR556" s="5">
        <f t="shared" si="118"/>
        <v>0</v>
      </c>
      <c r="AS556" s="5">
        <f t="shared" si="116"/>
        <v>0</v>
      </c>
      <c r="AT556" s="5">
        <f t="shared" si="116"/>
        <v>0</v>
      </c>
      <c r="BR556" t="str">
        <f t="shared" si="108"/>
        <v>RCFCASTLEBERG HOSPITAL</v>
      </c>
      <c r="BS556" s="11" t="s">
        <v>1812</v>
      </c>
      <c r="BT556" s="11" t="s">
        <v>363</v>
      </c>
      <c r="BU556" s="11" t="s">
        <v>1812</v>
      </c>
      <c r="BV556" s="11" t="s">
        <v>363</v>
      </c>
      <c r="BW556" s="11" t="s">
        <v>1807</v>
      </c>
      <c r="BX556" s="11"/>
      <c r="BZ556" t="s">
        <v>1741</v>
      </c>
      <c r="CA556" s="13" t="s">
        <v>1813</v>
      </c>
    </row>
    <row r="557" spans="4:79" ht="15">
      <c r="D557" s="1">
        <f t="shared" si="119"/>
        <v>0</v>
      </c>
      <c r="I557" s="5">
        <f t="shared" si="118"/>
        <v>0</v>
      </c>
      <c r="J557" s="5">
        <f t="shared" si="118"/>
        <v>0</v>
      </c>
      <c r="K557" s="5">
        <f t="shared" si="118"/>
        <v>0</v>
      </c>
      <c r="L557" s="5">
        <f t="shared" si="118"/>
        <v>0</v>
      </c>
      <c r="M557" s="5">
        <f t="shared" si="118"/>
        <v>0</v>
      </c>
      <c r="N557" s="5">
        <f t="shared" si="118"/>
        <v>0</v>
      </c>
      <c r="O557" s="5">
        <f t="shared" si="118"/>
        <v>0</v>
      </c>
      <c r="P557" s="5">
        <f t="shared" si="118"/>
        <v>0</v>
      </c>
      <c r="Q557" s="5">
        <f t="shared" si="118"/>
        <v>0</v>
      </c>
      <c r="R557" s="5">
        <f t="shared" si="118"/>
        <v>0</v>
      </c>
      <c r="S557" s="5">
        <f t="shared" si="118"/>
        <v>0</v>
      </c>
      <c r="T557" s="5">
        <f t="shared" si="118"/>
        <v>0</v>
      </c>
      <c r="U557" s="5">
        <f t="shared" si="118"/>
        <v>0</v>
      </c>
      <c r="V557" s="5">
        <f t="shared" si="118"/>
        <v>0</v>
      </c>
      <c r="W557" s="5">
        <f t="shared" si="118"/>
        <v>0</v>
      </c>
      <c r="X557" s="5">
        <f t="shared" si="118"/>
        <v>0</v>
      </c>
      <c r="Y557" s="5">
        <f t="shared" si="118"/>
        <v>0</v>
      </c>
      <c r="Z557" s="5">
        <f t="shared" si="118"/>
        <v>0</v>
      </c>
      <c r="AA557" s="5">
        <f t="shared" si="118"/>
        <v>0</v>
      </c>
      <c r="AB557" s="5">
        <f t="shared" si="118"/>
        <v>0</v>
      </c>
      <c r="AC557" s="5">
        <f t="shared" si="118"/>
        <v>0</v>
      </c>
      <c r="AK557" s="5">
        <f t="shared" si="118"/>
        <v>0</v>
      </c>
      <c r="AL557" s="5">
        <f t="shared" si="118"/>
        <v>0</v>
      </c>
      <c r="AM557" s="5">
        <f t="shared" si="118"/>
        <v>0</v>
      </c>
      <c r="AN557" s="5">
        <f t="shared" si="118"/>
        <v>0</v>
      </c>
      <c r="AO557" s="5">
        <f t="shared" si="118"/>
        <v>0</v>
      </c>
      <c r="AP557" s="5">
        <f t="shared" si="118"/>
        <v>0</v>
      </c>
      <c r="AQ557" s="5">
        <f t="shared" si="118"/>
        <v>0</v>
      </c>
      <c r="AR557" s="5">
        <f t="shared" si="118"/>
        <v>0</v>
      </c>
      <c r="AS557" s="5">
        <f t="shared" si="116"/>
        <v>0</v>
      </c>
      <c r="AT557" s="5">
        <f t="shared" si="116"/>
        <v>0</v>
      </c>
      <c r="BR557" t="str">
        <f t="shared" si="108"/>
        <v>RCFCORONATION HOSPITAL</v>
      </c>
      <c r="BS557" s="11" t="s">
        <v>1814</v>
      </c>
      <c r="BT557" s="11" t="s">
        <v>1815</v>
      </c>
      <c r="BU557" s="11" t="s">
        <v>1814</v>
      </c>
      <c r="BV557" s="11" t="s">
        <v>1815</v>
      </c>
      <c r="BW557" s="11" t="s">
        <v>1807</v>
      </c>
      <c r="BX557" s="11"/>
      <c r="BZ557" t="s">
        <v>1741</v>
      </c>
      <c r="CA557" s="13" t="s">
        <v>1816</v>
      </c>
    </row>
    <row r="558" spans="4:79" ht="15">
      <c r="D558" s="1">
        <f t="shared" si="119"/>
        <v>0</v>
      </c>
      <c r="I558" s="5">
        <f t="shared" si="118"/>
        <v>0</v>
      </c>
      <c r="J558" s="5">
        <f t="shared" si="118"/>
        <v>0</v>
      </c>
      <c r="K558" s="5">
        <f t="shared" si="118"/>
        <v>0</v>
      </c>
      <c r="L558" s="5">
        <f t="shared" si="118"/>
        <v>0</v>
      </c>
      <c r="M558" s="5">
        <f t="shared" si="118"/>
        <v>0</v>
      </c>
      <c r="N558" s="5">
        <f t="shared" si="118"/>
        <v>0</v>
      </c>
      <c r="O558" s="5">
        <f t="shared" si="118"/>
        <v>0</v>
      </c>
      <c r="P558" s="5">
        <f t="shared" si="118"/>
        <v>0</v>
      </c>
      <c r="Q558" s="5">
        <f t="shared" si="118"/>
        <v>0</v>
      </c>
      <c r="R558" s="5">
        <f t="shared" si="118"/>
        <v>0</v>
      </c>
      <c r="S558" s="5">
        <f t="shared" si="118"/>
        <v>0</v>
      </c>
      <c r="T558" s="5">
        <f t="shared" si="118"/>
        <v>0</v>
      </c>
      <c r="U558" s="5">
        <f t="shared" si="118"/>
        <v>0</v>
      </c>
      <c r="V558" s="5">
        <f t="shared" si="118"/>
        <v>0</v>
      </c>
      <c r="W558" s="5">
        <f t="shared" si="118"/>
        <v>0</v>
      </c>
      <c r="X558" s="5">
        <f t="shared" si="118"/>
        <v>0</v>
      </c>
      <c r="Y558" s="5">
        <f t="shared" si="118"/>
        <v>0</v>
      </c>
      <c r="Z558" s="5">
        <f t="shared" si="118"/>
        <v>0</v>
      </c>
      <c r="AA558" s="5">
        <f t="shared" si="118"/>
        <v>0</v>
      </c>
      <c r="AB558" s="5">
        <f t="shared" si="118"/>
        <v>0</v>
      </c>
      <c r="AC558" s="5">
        <f t="shared" si="118"/>
        <v>0</v>
      </c>
      <c r="AK558" s="5">
        <f t="shared" si="118"/>
        <v>0</v>
      </c>
      <c r="AL558" s="5">
        <f t="shared" si="118"/>
        <v>0</v>
      </c>
      <c r="AM558" s="5">
        <f t="shared" si="118"/>
        <v>0</v>
      </c>
      <c r="AN558" s="5">
        <f t="shared" si="118"/>
        <v>0</v>
      </c>
      <c r="AO558" s="5">
        <f t="shared" si="118"/>
        <v>0</v>
      </c>
      <c r="AP558" s="5">
        <f t="shared" si="118"/>
        <v>0</v>
      </c>
      <c r="AQ558" s="5">
        <f t="shared" si="118"/>
        <v>0</v>
      </c>
      <c r="AR558" s="5">
        <f t="shared" si="118"/>
        <v>0</v>
      </c>
      <c r="AS558" s="5">
        <f t="shared" si="116"/>
        <v>0</v>
      </c>
      <c r="AT558" s="5">
        <f t="shared" si="116"/>
        <v>0</v>
      </c>
      <c r="BR558" t="str">
        <f t="shared" si="108"/>
        <v>RCFGROVE CONVALESCENT HOSPITAL</v>
      </c>
      <c r="BS558" s="11" t="s">
        <v>1817</v>
      </c>
      <c r="BT558" s="11" t="s">
        <v>1818</v>
      </c>
      <c r="BU558" s="11" t="s">
        <v>1817</v>
      </c>
      <c r="BV558" s="11" t="s">
        <v>1818</v>
      </c>
      <c r="BW558" s="11" t="s">
        <v>1807</v>
      </c>
      <c r="BX558" s="11"/>
      <c r="BZ558" t="s">
        <v>1819</v>
      </c>
      <c r="CA558" s="13" t="s">
        <v>1021</v>
      </c>
    </row>
    <row r="559" spans="4:79" ht="15">
      <c r="D559" s="1">
        <f t="shared" si="119"/>
        <v>0</v>
      </c>
      <c r="I559" s="5">
        <f t="shared" si="118"/>
        <v>0</v>
      </c>
      <c r="J559" s="5">
        <f t="shared" si="118"/>
        <v>0</v>
      </c>
      <c r="K559" s="5">
        <f t="shared" si="118"/>
        <v>0</v>
      </c>
      <c r="L559" s="5">
        <f t="shared" si="118"/>
        <v>0</v>
      </c>
      <c r="M559" s="5">
        <f t="shared" si="118"/>
        <v>0</v>
      </c>
      <c r="N559" s="5">
        <f t="shared" si="118"/>
        <v>0</v>
      </c>
      <c r="O559" s="5">
        <f t="shared" si="118"/>
        <v>0</v>
      </c>
      <c r="P559" s="5">
        <f t="shared" si="118"/>
        <v>0</v>
      </c>
      <c r="Q559" s="5">
        <f t="shared" si="118"/>
        <v>0</v>
      </c>
      <c r="R559" s="5">
        <f t="shared" si="118"/>
        <v>0</v>
      </c>
      <c r="S559" s="5">
        <f t="shared" si="118"/>
        <v>0</v>
      </c>
      <c r="T559" s="5">
        <f t="shared" si="118"/>
        <v>0</v>
      </c>
      <c r="U559" s="5">
        <f t="shared" si="118"/>
        <v>0</v>
      </c>
      <c r="V559" s="5">
        <f t="shared" si="118"/>
        <v>0</v>
      </c>
      <c r="W559" s="5">
        <f t="shared" si="118"/>
        <v>0</v>
      </c>
      <c r="X559" s="5">
        <f t="shared" si="118"/>
        <v>0</v>
      </c>
      <c r="Y559" s="5">
        <f t="shared" si="118"/>
        <v>0</v>
      </c>
      <c r="Z559" s="5">
        <f t="shared" si="118"/>
        <v>0</v>
      </c>
      <c r="AA559" s="5">
        <f t="shared" si="118"/>
        <v>0</v>
      </c>
      <c r="AB559" s="5">
        <f t="shared" si="118"/>
        <v>0</v>
      </c>
      <c r="AC559" s="5">
        <f t="shared" si="118"/>
        <v>0</v>
      </c>
      <c r="AK559" s="5">
        <f t="shared" si="118"/>
        <v>0</v>
      </c>
      <c r="AL559" s="5">
        <f t="shared" si="118"/>
        <v>0</v>
      </c>
      <c r="AM559" s="5">
        <f t="shared" si="118"/>
        <v>0</v>
      </c>
      <c r="AN559" s="5">
        <f t="shared" si="118"/>
        <v>0</v>
      </c>
      <c r="AO559" s="5">
        <f t="shared" si="118"/>
        <v>0</v>
      </c>
      <c r="AP559" s="5">
        <f t="shared" si="118"/>
        <v>0</v>
      </c>
      <c r="AQ559" s="5">
        <f t="shared" si="118"/>
        <v>0</v>
      </c>
      <c r="AR559" s="5">
        <f t="shared" si="118"/>
        <v>0</v>
      </c>
      <c r="AS559" s="5">
        <f t="shared" si="116"/>
        <v>0</v>
      </c>
      <c r="AT559" s="5">
        <f t="shared" si="116"/>
        <v>0</v>
      </c>
      <c r="BR559" t="str">
        <f t="shared" si="108"/>
        <v>RCFSCALEBOR PARK HOSPITAL</v>
      </c>
      <c r="BS559" s="11" t="s">
        <v>1820</v>
      </c>
      <c r="BT559" s="11" t="s">
        <v>1821</v>
      </c>
      <c r="BU559" s="11" t="s">
        <v>1820</v>
      </c>
      <c r="BV559" s="11" t="s">
        <v>1821</v>
      </c>
      <c r="BW559" s="11" t="s">
        <v>1807</v>
      </c>
      <c r="BX559" s="11"/>
      <c r="BZ559" t="s">
        <v>1819</v>
      </c>
      <c r="CA559" s="13" t="s">
        <v>652</v>
      </c>
    </row>
    <row r="560" spans="4:79" ht="15">
      <c r="D560" s="1">
        <f t="shared" si="119"/>
        <v>0</v>
      </c>
      <c r="I560" s="5">
        <f t="shared" si="118"/>
        <v>0</v>
      </c>
      <c r="J560" s="5">
        <f t="shared" si="118"/>
        <v>0</v>
      </c>
      <c r="K560" s="5">
        <f t="shared" si="118"/>
        <v>0</v>
      </c>
      <c r="L560" s="5">
        <f t="shared" si="118"/>
        <v>0</v>
      </c>
      <c r="M560" s="5">
        <f t="shared" si="118"/>
        <v>0</v>
      </c>
      <c r="N560" s="5">
        <f t="shared" si="118"/>
        <v>0</v>
      </c>
      <c r="O560" s="5">
        <f t="shared" si="118"/>
        <v>0</v>
      </c>
      <c r="P560" s="5">
        <f t="shared" si="118"/>
        <v>0</v>
      </c>
      <c r="Q560" s="5">
        <f t="shared" si="118"/>
        <v>0</v>
      </c>
      <c r="R560" s="5">
        <f t="shared" si="118"/>
        <v>0</v>
      </c>
      <c r="S560" s="5">
        <f t="shared" si="118"/>
        <v>0</v>
      </c>
      <c r="T560" s="5">
        <f t="shared" si="118"/>
        <v>0</v>
      </c>
      <c r="U560" s="5">
        <f t="shared" si="118"/>
        <v>0</v>
      </c>
      <c r="V560" s="5">
        <f t="shared" si="118"/>
        <v>0</v>
      </c>
      <c r="W560" s="5">
        <f t="shared" si="118"/>
        <v>0</v>
      </c>
      <c r="X560" s="5">
        <f t="shared" si="118"/>
        <v>0</v>
      </c>
      <c r="Y560" s="5">
        <f t="shared" si="118"/>
        <v>0</v>
      </c>
      <c r="Z560" s="5">
        <f t="shared" si="118"/>
        <v>0</v>
      </c>
      <c r="AA560" s="5">
        <f t="shared" si="118"/>
        <v>0</v>
      </c>
      <c r="AB560" s="5">
        <f t="shared" si="118"/>
        <v>0</v>
      </c>
      <c r="AC560" s="5">
        <f t="shared" si="118"/>
        <v>0</v>
      </c>
      <c r="AK560" s="5">
        <f t="shared" si="118"/>
        <v>0</v>
      </c>
      <c r="AL560" s="5">
        <f t="shared" si="118"/>
        <v>0</v>
      </c>
      <c r="AM560" s="5">
        <f t="shared" ref="AM560:AR560" si="120">IF(AM154&lt;0, 1, 0)</f>
        <v>0</v>
      </c>
      <c r="AN560" s="5">
        <f t="shared" si="120"/>
        <v>0</v>
      </c>
      <c r="AO560" s="5">
        <f t="shared" si="120"/>
        <v>0</v>
      </c>
      <c r="AP560" s="5">
        <f t="shared" si="120"/>
        <v>0</v>
      </c>
      <c r="AQ560" s="5">
        <f t="shared" si="120"/>
        <v>0</v>
      </c>
      <c r="AR560" s="5">
        <f t="shared" si="120"/>
        <v>0</v>
      </c>
      <c r="AS560" s="5">
        <f t="shared" si="116"/>
        <v>0</v>
      </c>
      <c r="AT560" s="5">
        <f t="shared" si="116"/>
        <v>0</v>
      </c>
      <c r="BR560" t="str">
        <f t="shared" si="108"/>
        <v>RCFSKIPTON GENERAL HOSPITAL</v>
      </c>
      <c r="BS560" s="11" t="s">
        <v>1822</v>
      </c>
      <c r="BT560" s="11" t="s">
        <v>1823</v>
      </c>
      <c r="BU560" s="11" t="s">
        <v>1822</v>
      </c>
      <c r="BV560" s="11" t="s">
        <v>1823</v>
      </c>
      <c r="BW560" s="11" t="s">
        <v>1807</v>
      </c>
      <c r="BX560" s="11"/>
      <c r="BZ560" t="s">
        <v>1819</v>
      </c>
      <c r="CA560" s="13" t="s">
        <v>661</v>
      </c>
    </row>
    <row r="561" spans="4:79" ht="15">
      <c r="D561" s="1">
        <f t="shared" si="119"/>
        <v>0</v>
      </c>
      <c r="I561" s="5">
        <f t="shared" ref="I561:AR569" si="121">IF(I155&lt;0, 1, 0)</f>
        <v>0</v>
      </c>
      <c r="J561" s="5">
        <f t="shared" si="121"/>
        <v>0</v>
      </c>
      <c r="K561" s="5">
        <f t="shared" si="121"/>
        <v>0</v>
      </c>
      <c r="L561" s="5">
        <f t="shared" si="121"/>
        <v>0</v>
      </c>
      <c r="M561" s="5">
        <f t="shared" si="121"/>
        <v>0</v>
      </c>
      <c r="N561" s="5">
        <f t="shared" si="121"/>
        <v>0</v>
      </c>
      <c r="O561" s="5">
        <f t="shared" si="121"/>
        <v>0</v>
      </c>
      <c r="P561" s="5">
        <f t="shared" si="121"/>
        <v>0</v>
      </c>
      <c r="Q561" s="5">
        <f t="shared" si="121"/>
        <v>0</v>
      </c>
      <c r="R561" s="5">
        <f t="shared" si="121"/>
        <v>0</v>
      </c>
      <c r="S561" s="5">
        <f t="shared" si="121"/>
        <v>0</v>
      </c>
      <c r="T561" s="5">
        <f t="shared" si="121"/>
        <v>0</v>
      </c>
      <c r="U561" s="5">
        <f t="shared" si="121"/>
        <v>0</v>
      </c>
      <c r="V561" s="5">
        <f t="shared" si="121"/>
        <v>0</v>
      </c>
      <c r="W561" s="5">
        <f t="shared" si="121"/>
        <v>0</v>
      </c>
      <c r="X561" s="5">
        <f t="shared" si="121"/>
        <v>0</v>
      </c>
      <c r="Y561" s="5">
        <f t="shared" si="121"/>
        <v>0</v>
      </c>
      <c r="Z561" s="5">
        <f t="shared" si="121"/>
        <v>0</v>
      </c>
      <c r="AA561" s="5">
        <f t="shared" si="121"/>
        <v>0</v>
      </c>
      <c r="AB561" s="5">
        <f t="shared" si="121"/>
        <v>0</v>
      </c>
      <c r="AC561" s="5">
        <f t="shared" si="121"/>
        <v>0</v>
      </c>
      <c r="AK561" s="5">
        <f t="shared" si="121"/>
        <v>0</v>
      </c>
      <c r="AL561" s="5">
        <f t="shared" si="121"/>
        <v>0</v>
      </c>
      <c r="AM561" s="5">
        <f t="shared" si="121"/>
        <v>0</v>
      </c>
      <c r="AN561" s="5">
        <f t="shared" si="121"/>
        <v>0</v>
      </c>
      <c r="AO561" s="5">
        <f t="shared" si="121"/>
        <v>0</v>
      </c>
      <c r="AP561" s="5">
        <f t="shared" si="121"/>
        <v>0</v>
      </c>
      <c r="AQ561" s="5">
        <f t="shared" si="121"/>
        <v>0</v>
      </c>
      <c r="AR561" s="5">
        <f t="shared" si="121"/>
        <v>0</v>
      </c>
      <c r="AS561" s="5">
        <f t="shared" si="116"/>
        <v>0</v>
      </c>
      <c r="AT561" s="5">
        <f t="shared" si="116"/>
        <v>0</v>
      </c>
      <c r="BR561" t="str">
        <f t="shared" si="108"/>
        <v>RCUCENTRAL HEALTH CLINIC</v>
      </c>
      <c r="BS561" s="11" t="s">
        <v>1824</v>
      </c>
      <c r="BT561" s="11" t="s">
        <v>1825</v>
      </c>
      <c r="BU561" s="11" t="s">
        <v>1824</v>
      </c>
      <c r="BV561" s="11" t="s">
        <v>1825</v>
      </c>
      <c r="BW561" s="11" t="s">
        <v>1826</v>
      </c>
      <c r="BX561" s="11"/>
      <c r="BZ561" t="s">
        <v>1827</v>
      </c>
      <c r="CA561" s="13" t="s">
        <v>1828</v>
      </c>
    </row>
    <row r="562" spans="4:79" ht="15">
      <c r="D562" s="1">
        <f t="shared" si="119"/>
        <v>0</v>
      </c>
      <c r="I562" s="5">
        <f t="shared" si="121"/>
        <v>0</v>
      </c>
      <c r="J562" s="5">
        <f t="shared" si="121"/>
        <v>0</v>
      </c>
      <c r="K562" s="5">
        <f t="shared" si="121"/>
        <v>0</v>
      </c>
      <c r="L562" s="5">
        <f t="shared" si="121"/>
        <v>0</v>
      </c>
      <c r="M562" s="5">
        <f t="shared" si="121"/>
        <v>0</v>
      </c>
      <c r="N562" s="5">
        <f t="shared" si="121"/>
        <v>0</v>
      </c>
      <c r="O562" s="5">
        <f t="shared" si="121"/>
        <v>0</v>
      </c>
      <c r="P562" s="5">
        <f t="shared" si="121"/>
        <v>0</v>
      </c>
      <c r="Q562" s="5">
        <f t="shared" si="121"/>
        <v>0</v>
      </c>
      <c r="R562" s="5">
        <f t="shared" si="121"/>
        <v>0</v>
      </c>
      <c r="S562" s="5">
        <f t="shared" si="121"/>
        <v>0</v>
      </c>
      <c r="T562" s="5">
        <f t="shared" si="121"/>
        <v>0</v>
      </c>
      <c r="U562" s="5">
        <f t="shared" si="121"/>
        <v>0</v>
      </c>
      <c r="V562" s="5">
        <f t="shared" si="121"/>
        <v>0</v>
      </c>
      <c r="W562" s="5">
        <f t="shared" si="121"/>
        <v>0</v>
      </c>
      <c r="X562" s="5">
        <f t="shared" si="121"/>
        <v>0</v>
      </c>
      <c r="Y562" s="5">
        <f t="shared" si="121"/>
        <v>0</v>
      </c>
      <c r="Z562" s="5">
        <f t="shared" si="121"/>
        <v>0</v>
      </c>
      <c r="AA562" s="5">
        <f t="shared" si="121"/>
        <v>0</v>
      </c>
      <c r="AB562" s="5">
        <f t="shared" si="121"/>
        <v>0</v>
      </c>
      <c r="AC562" s="5">
        <f t="shared" si="121"/>
        <v>0</v>
      </c>
      <c r="AK562" s="5">
        <f t="shared" si="121"/>
        <v>0</v>
      </c>
      <c r="AL562" s="5">
        <f t="shared" si="121"/>
        <v>0</v>
      </c>
      <c r="AM562" s="5">
        <f t="shared" si="121"/>
        <v>0</v>
      </c>
      <c r="AN562" s="5">
        <f t="shared" si="121"/>
        <v>0</v>
      </c>
      <c r="AO562" s="5">
        <f t="shared" si="121"/>
        <v>0</v>
      </c>
      <c r="AP562" s="5">
        <f t="shared" si="121"/>
        <v>0</v>
      </c>
      <c r="AQ562" s="5">
        <f t="shared" si="121"/>
        <v>0</v>
      </c>
      <c r="AR562" s="5">
        <f t="shared" si="121"/>
        <v>0</v>
      </c>
      <c r="AS562" s="5">
        <f t="shared" si="116"/>
        <v>0</v>
      </c>
      <c r="AT562" s="5">
        <f t="shared" si="116"/>
        <v>0</v>
      </c>
      <c r="BR562" t="str">
        <f t="shared" si="108"/>
        <v>RCUNORTHERN GENERAL HOSPITAL</v>
      </c>
      <c r="BS562" s="11" t="s">
        <v>1829</v>
      </c>
      <c r="BT562" s="11" t="s">
        <v>1830</v>
      </c>
      <c r="BU562" s="11" t="s">
        <v>1829</v>
      </c>
      <c r="BV562" s="11" t="s">
        <v>1830</v>
      </c>
      <c r="BW562" s="11" t="s">
        <v>1826</v>
      </c>
      <c r="BX562" s="11"/>
      <c r="BZ562" t="s">
        <v>1827</v>
      </c>
      <c r="CA562" s="13" t="s">
        <v>1831</v>
      </c>
    </row>
    <row r="563" spans="4:79" ht="15">
      <c r="D563" s="1">
        <f t="shared" si="119"/>
        <v>0</v>
      </c>
      <c r="I563" s="5">
        <f t="shared" si="121"/>
        <v>0</v>
      </c>
      <c r="J563" s="5">
        <f t="shared" si="121"/>
        <v>0</v>
      </c>
      <c r="K563" s="5">
        <f t="shared" si="121"/>
        <v>0</v>
      </c>
      <c r="L563" s="5">
        <f t="shared" si="121"/>
        <v>0</v>
      </c>
      <c r="M563" s="5">
        <f t="shared" si="121"/>
        <v>0</v>
      </c>
      <c r="N563" s="5">
        <f t="shared" si="121"/>
        <v>0</v>
      </c>
      <c r="O563" s="5">
        <f t="shared" si="121"/>
        <v>0</v>
      </c>
      <c r="P563" s="5">
        <f t="shared" si="121"/>
        <v>0</v>
      </c>
      <c r="Q563" s="5">
        <f t="shared" si="121"/>
        <v>0</v>
      </c>
      <c r="R563" s="5">
        <f t="shared" si="121"/>
        <v>0</v>
      </c>
      <c r="S563" s="5">
        <f t="shared" si="121"/>
        <v>0</v>
      </c>
      <c r="T563" s="5">
        <f t="shared" si="121"/>
        <v>0</v>
      </c>
      <c r="U563" s="5">
        <f t="shared" si="121"/>
        <v>0</v>
      </c>
      <c r="V563" s="5">
        <f t="shared" si="121"/>
        <v>0</v>
      </c>
      <c r="W563" s="5">
        <f t="shared" si="121"/>
        <v>0</v>
      </c>
      <c r="X563" s="5">
        <f t="shared" si="121"/>
        <v>0</v>
      </c>
      <c r="Y563" s="5">
        <f t="shared" si="121"/>
        <v>0</v>
      </c>
      <c r="Z563" s="5">
        <f t="shared" si="121"/>
        <v>0</v>
      </c>
      <c r="AA563" s="5">
        <f t="shared" si="121"/>
        <v>0</v>
      </c>
      <c r="AB563" s="5">
        <f t="shared" si="121"/>
        <v>0</v>
      </c>
      <c r="AC563" s="5">
        <f t="shared" si="121"/>
        <v>0</v>
      </c>
      <c r="AK563" s="5">
        <f t="shared" si="121"/>
        <v>0</v>
      </c>
      <c r="AL563" s="5">
        <f t="shared" si="121"/>
        <v>0</v>
      </c>
      <c r="AM563" s="5">
        <f t="shared" si="121"/>
        <v>0</v>
      </c>
      <c r="AN563" s="5">
        <f t="shared" si="121"/>
        <v>0</v>
      </c>
      <c r="AO563" s="5">
        <f t="shared" si="121"/>
        <v>0</v>
      </c>
      <c r="AP563" s="5">
        <f t="shared" si="121"/>
        <v>0</v>
      </c>
      <c r="AQ563" s="5">
        <f t="shared" si="121"/>
        <v>0</v>
      </c>
      <c r="AR563" s="5">
        <f t="shared" si="121"/>
        <v>0</v>
      </c>
      <c r="AS563" s="5">
        <f t="shared" si="116"/>
        <v>0</v>
      </c>
      <c r="AT563" s="5">
        <f t="shared" si="116"/>
        <v>0</v>
      </c>
      <c r="BR563" t="str">
        <f t="shared" si="108"/>
        <v>RCUOAKWOOD YOUNG PEOPLES CENTRE</v>
      </c>
      <c r="BS563" s="11" t="s">
        <v>1832</v>
      </c>
      <c r="BT563" s="11" t="s">
        <v>1833</v>
      </c>
      <c r="BU563" s="11" t="s">
        <v>1832</v>
      </c>
      <c r="BV563" s="11" t="s">
        <v>1833</v>
      </c>
      <c r="BW563" s="11" t="s">
        <v>1826</v>
      </c>
      <c r="BX563" s="11"/>
      <c r="BZ563" t="s">
        <v>1827</v>
      </c>
      <c r="CA563" s="13" t="s">
        <v>1834</v>
      </c>
    </row>
    <row r="564" spans="4:79" ht="15">
      <c r="D564" s="1">
        <f t="shared" si="119"/>
        <v>0</v>
      </c>
      <c r="I564" s="5">
        <f t="shared" si="121"/>
        <v>0</v>
      </c>
      <c r="J564" s="5">
        <f t="shared" si="121"/>
        <v>0</v>
      </c>
      <c r="K564" s="5">
        <f t="shared" si="121"/>
        <v>0</v>
      </c>
      <c r="L564" s="5">
        <f t="shared" si="121"/>
        <v>0</v>
      </c>
      <c r="M564" s="5">
        <f t="shared" si="121"/>
        <v>0</v>
      </c>
      <c r="N564" s="5">
        <f t="shared" si="121"/>
        <v>0</v>
      </c>
      <c r="O564" s="5">
        <f t="shared" si="121"/>
        <v>0</v>
      </c>
      <c r="P564" s="5">
        <f t="shared" si="121"/>
        <v>0</v>
      </c>
      <c r="Q564" s="5">
        <f t="shared" si="121"/>
        <v>0</v>
      </c>
      <c r="R564" s="5">
        <f t="shared" si="121"/>
        <v>0</v>
      </c>
      <c r="S564" s="5">
        <f t="shared" si="121"/>
        <v>0</v>
      </c>
      <c r="T564" s="5">
        <f t="shared" si="121"/>
        <v>0</v>
      </c>
      <c r="U564" s="5">
        <f t="shared" si="121"/>
        <v>0</v>
      </c>
      <c r="V564" s="5">
        <f t="shared" si="121"/>
        <v>0</v>
      </c>
      <c r="W564" s="5">
        <f t="shared" si="121"/>
        <v>0</v>
      </c>
      <c r="X564" s="5">
        <f t="shared" si="121"/>
        <v>0</v>
      </c>
      <c r="Y564" s="5">
        <f t="shared" si="121"/>
        <v>0</v>
      </c>
      <c r="Z564" s="5">
        <f t="shared" si="121"/>
        <v>0</v>
      </c>
      <c r="AA564" s="5">
        <f t="shared" si="121"/>
        <v>0</v>
      </c>
      <c r="AB564" s="5">
        <f t="shared" si="121"/>
        <v>0</v>
      </c>
      <c r="AC564" s="5">
        <f t="shared" si="121"/>
        <v>0</v>
      </c>
      <c r="AK564" s="5">
        <f t="shared" si="121"/>
        <v>0</v>
      </c>
      <c r="AL564" s="5">
        <f t="shared" si="121"/>
        <v>0</v>
      </c>
      <c r="AM564" s="5">
        <f t="shared" si="121"/>
        <v>0</v>
      </c>
      <c r="AN564" s="5">
        <f t="shared" si="121"/>
        <v>0</v>
      </c>
      <c r="AO564" s="5">
        <f t="shared" si="121"/>
        <v>0</v>
      </c>
      <c r="AP564" s="5">
        <f t="shared" si="121"/>
        <v>0</v>
      </c>
      <c r="AQ564" s="5">
        <f t="shared" si="121"/>
        <v>0</v>
      </c>
      <c r="AR564" s="5">
        <f t="shared" si="121"/>
        <v>0</v>
      </c>
      <c r="AS564" s="5">
        <f t="shared" si="116"/>
        <v>0</v>
      </c>
      <c r="AT564" s="5">
        <f t="shared" si="116"/>
        <v>0</v>
      </c>
      <c r="BR564" t="str">
        <f t="shared" si="108"/>
        <v>RCUSHEFFIELD CHILDREN'S HOSPITAL</v>
      </c>
      <c r="BS564" s="11" t="s">
        <v>1835</v>
      </c>
      <c r="BT564" s="11" t="s">
        <v>1836</v>
      </c>
      <c r="BU564" s="11" t="s">
        <v>1835</v>
      </c>
      <c r="BV564" s="11" t="s">
        <v>1836</v>
      </c>
      <c r="BW564" s="11" t="s">
        <v>1826</v>
      </c>
      <c r="BX564" s="11"/>
      <c r="BZ564" t="s">
        <v>1827</v>
      </c>
      <c r="CA564" s="13" t="s">
        <v>1837</v>
      </c>
    </row>
    <row r="565" spans="4:79" ht="15">
      <c r="D565" s="1">
        <f t="shared" si="119"/>
        <v>0</v>
      </c>
      <c r="I565" s="5">
        <f t="shared" si="121"/>
        <v>0</v>
      </c>
      <c r="J565" s="5">
        <f t="shared" si="121"/>
        <v>0</v>
      </c>
      <c r="K565" s="5">
        <f t="shared" si="121"/>
        <v>0</v>
      </c>
      <c r="L565" s="5">
        <f t="shared" si="121"/>
        <v>0</v>
      </c>
      <c r="M565" s="5">
        <f t="shared" si="121"/>
        <v>0</v>
      </c>
      <c r="N565" s="5">
        <f t="shared" si="121"/>
        <v>0</v>
      </c>
      <c r="O565" s="5">
        <f t="shared" si="121"/>
        <v>0</v>
      </c>
      <c r="P565" s="5">
        <f t="shared" si="121"/>
        <v>0</v>
      </c>
      <c r="Q565" s="5">
        <f t="shared" si="121"/>
        <v>0</v>
      </c>
      <c r="R565" s="5">
        <f t="shared" si="121"/>
        <v>0</v>
      </c>
      <c r="S565" s="5">
        <f t="shared" si="121"/>
        <v>0</v>
      </c>
      <c r="T565" s="5">
        <f t="shared" si="121"/>
        <v>0</v>
      </c>
      <c r="U565" s="5">
        <f t="shared" si="121"/>
        <v>0</v>
      </c>
      <c r="V565" s="5">
        <f t="shared" si="121"/>
        <v>0</v>
      </c>
      <c r="W565" s="5">
        <f t="shared" si="121"/>
        <v>0</v>
      </c>
      <c r="X565" s="5">
        <f t="shared" si="121"/>
        <v>0</v>
      </c>
      <c r="Y565" s="5">
        <f t="shared" si="121"/>
        <v>0</v>
      </c>
      <c r="Z565" s="5">
        <f t="shared" si="121"/>
        <v>0</v>
      </c>
      <c r="AA565" s="5">
        <f t="shared" si="121"/>
        <v>0</v>
      </c>
      <c r="AB565" s="5">
        <f t="shared" si="121"/>
        <v>0</v>
      </c>
      <c r="AC565" s="5">
        <f t="shared" si="121"/>
        <v>0</v>
      </c>
      <c r="AK565" s="5">
        <f t="shared" si="121"/>
        <v>0</v>
      </c>
      <c r="AL565" s="5">
        <f t="shared" si="121"/>
        <v>0</v>
      </c>
      <c r="AM565" s="5">
        <f t="shared" si="121"/>
        <v>0</v>
      </c>
      <c r="AN565" s="5">
        <f t="shared" si="121"/>
        <v>0</v>
      </c>
      <c r="AO565" s="5">
        <f t="shared" si="121"/>
        <v>0</v>
      </c>
      <c r="AP565" s="5">
        <f t="shared" si="121"/>
        <v>0</v>
      </c>
      <c r="AQ565" s="5">
        <f t="shared" si="121"/>
        <v>0</v>
      </c>
      <c r="AR565" s="5">
        <f t="shared" si="121"/>
        <v>0</v>
      </c>
      <c r="AS565" s="5">
        <f t="shared" ref="AS565:AT580" si="122">IF(AS159&lt;0, 1, 0)</f>
        <v>0</v>
      </c>
      <c r="AT565" s="5">
        <f t="shared" si="122"/>
        <v>0</v>
      </c>
      <c r="BR565" t="str">
        <f t="shared" si="108"/>
        <v>RCXNORTH CAMBRIDGESHIRE HOSPITAL</v>
      </c>
      <c r="BS565" s="11" t="s">
        <v>1838</v>
      </c>
      <c r="BT565" s="11" t="s">
        <v>1839</v>
      </c>
      <c r="BU565" s="11" t="s">
        <v>1838</v>
      </c>
      <c r="BV565" s="11" t="s">
        <v>1839</v>
      </c>
      <c r="BW565" s="11" t="s">
        <v>1840</v>
      </c>
      <c r="BX565" s="11"/>
      <c r="BZ565" t="s">
        <v>1827</v>
      </c>
      <c r="CA565" s="13" t="s">
        <v>1841</v>
      </c>
    </row>
    <row r="566" spans="4:79" ht="15">
      <c r="D566" s="1">
        <f t="shared" si="119"/>
        <v>0</v>
      </c>
      <c r="I566" s="5">
        <f t="shared" si="121"/>
        <v>0</v>
      </c>
      <c r="J566" s="5">
        <f t="shared" si="121"/>
        <v>0</v>
      </c>
      <c r="K566" s="5">
        <f t="shared" si="121"/>
        <v>0</v>
      </c>
      <c r="L566" s="5">
        <f t="shared" si="121"/>
        <v>0</v>
      </c>
      <c r="M566" s="5">
        <f t="shared" si="121"/>
        <v>0</v>
      </c>
      <c r="N566" s="5">
        <f t="shared" si="121"/>
        <v>0</v>
      </c>
      <c r="O566" s="5">
        <f t="shared" si="121"/>
        <v>0</v>
      </c>
      <c r="P566" s="5">
        <f t="shared" si="121"/>
        <v>0</v>
      </c>
      <c r="Q566" s="5">
        <f t="shared" si="121"/>
        <v>0</v>
      </c>
      <c r="R566" s="5">
        <f t="shared" si="121"/>
        <v>0</v>
      </c>
      <c r="S566" s="5">
        <f t="shared" si="121"/>
        <v>0</v>
      </c>
      <c r="T566" s="5">
        <f t="shared" si="121"/>
        <v>0</v>
      </c>
      <c r="U566" s="5">
        <f t="shared" si="121"/>
        <v>0</v>
      </c>
      <c r="V566" s="5">
        <f t="shared" si="121"/>
        <v>0</v>
      </c>
      <c r="W566" s="5">
        <f t="shared" si="121"/>
        <v>0</v>
      </c>
      <c r="X566" s="5">
        <f t="shared" si="121"/>
        <v>0</v>
      </c>
      <c r="Y566" s="5">
        <f t="shared" si="121"/>
        <v>0</v>
      </c>
      <c r="Z566" s="5">
        <f t="shared" si="121"/>
        <v>0</v>
      </c>
      <c r="AA566" s="5">
        <f t="shared" si="121"/>
        <v>0</v>
      </c>
      <c r="AB566" s="5">
        <f t="shared" si="121"/>
        <v>0</v>
      </c>
      <c r="AC566" s="5">
        <f t="shared" si="121"/>
        <v>0</v>
      </c>
      <c r="AK566" s="5">
        <f t="shared" si="121"/>
        <v>0</v>
      </c>
      <c r="AL566" s="5">
        <f t="shared" si="121"/>
        <v>0</v>
      </c>
      <c r="AM566" s="5">
        <f t="shared" si="121"/>
        <v>0</v>
      </c>
      <c r="AN566" s="5">
        <f t="shared" si="121"/>
        <v>0</v>
      </c>
      <c r="AO566" s="5">
        <f t="shared" si="121"/>
        <v>0</v>
      </c>
      <c r="AP566" s="5">
        <f t="shared" si="121"/>
        <v>0</v>
      </c>
      <c r="AQ566" s="5">
        <f t="shared" si="121"/>
        <v>0</v>
      </c>
      <c r="AR566" s="5">
        <f t="shared" si="121"/>
        <v>0</v>
      </c>
      <c r="AS566" s="5">
        <f t="shared" si="122"/>
        <v>0</v>
      </c>
      <c r="AT566" s="5">
        <f t="shared" si="122"/>
        <v>0</v>
      </c>
      <c r="BR566" t="str">
        <f t="shared" si="108"/>
        <v>RCXTHE QUEEN ELIZABETH HOSPITAL</v>
      </c>
      <c r="BS566" s="11" t="s">
        <v>1842</v>
      </c>
      <c r="BT566" s="11" t="s">
        <v>1843</v>
      </c>
      <c r="BU566" s="11" t="s">
        <v>1842</v>
      </c>
      <c r="BV566" s="11" t="s">
        <v>1843</v>
      </c>
      <c r="BW566" s="11" t="s">
        <v>1840</v>
      </c>
      <c r="BX566" s="11"/>
      <c r="BZ566" t="s">
        <v>1827</v>
      </c>
      <c r="CA566" s="13" t="s">
        <v>1844</v>
      </c>
    </row>
    <row r="567" spans="4:79" ht="15">
      <c r="D567" s="1">
        <f t="shared" si="119"/>
        <v>0</v>
      </c>
      <c r="I567" s="5">
        <f t="shared" si="121"/>
        <v>0</v>
      </c>
      <c r="J567" s="5">
        <f t="shared" si="121"/>
        <v>0</v>
      </c>
      <c r="K567" s="5">
        <f t="shared" si="121"/>
        <v>0</v>
      </c>
      <c r="L567" s="5">
        <f t="shared" si="121"/>
        <v>0</v>
      </c>
      <c r="M567" s="5">
        <f t="shared" si="121"/>
        <v>0</v>
      </c>
      <c r="N567" s="5">
        <f t="shared" si="121"/>
        <v>0</v>
      </c>
      <c r="O567" s="5">
        <f t="shared" si="121"/>
        <v>0</v>
      </c>
      <c r="P567" s="5">
        <f t="shared" si="121"/>
        <v>0</v>
      </c>
      <c r="Q567" s="5">
        <f t="shared" si="121"/>
        <v>0</v>
      </c>
      <c r="R567" s="5">
        <f t="shared" si="121"/>
        <v>0</v>
      </c>
      <c r="S567" s="5">
        <f t="shared" si="121"/>
        <v>0</v>
      </c>
      <c r="T567" s="5">
        <f t="shared" si="121"/>
        <v>0</v>
      </c>
      <c r="U567" s="5">
        <f t="shared" si="121"/>
        <v>0</v>
      </c>
      <c r="V567" s="5">
        <f t="shared" si="121"/>
        <v>0</v>
      </c>
      <c r="W567" s="5">
        <f t="shared" si="121"/>
        <v>0</v>
      </c>
      <c r="X567" s="5">
        <f t="shared" si="121"/>
        <v>0</v>
      </c>
      <c r="Y567" s="5">
        <f t="shared" si="121"/>
        <v>0</v>
      </c>
      <c r="Z567" s="5">
        <f t="shared" si="121"/>
        <v>0</v>
      </c>
      <c r="AA567" s="5">
        <f t="shared" si="121"/>
        <v>0</v>
      </c>
      <c r="AB567" s="5">
        <f t="shared" si="121"/>
        <v>0</v>
      </c>
      <c r="AC567" s="5">
        <f t="shared" si="121"/>
        <v>0</v>
      </c>
      <c r="AK567" s="5">
        <f t="shared" si="121"/>
        <v>0</v>
      </c>
      <c r="AL567" s="5">
        <f t="shared" si="121"/>
        <v>0</v>
      </c>
      <c r="AM567" s="5">
        <f t="shared" si="121"/>
        <v>0</v>
      </c>
      <c r="AN567" s="5">
        <f t="shared" si="121"/>
        <v>0</v>
      </c>
      <c r="AO567" s="5">
        <f t="shared" si="121"/>
        <v>0</v>
      </c>
      <c r="AP567" s="5">
        <f t="shared" si="121"/>
        <v>0</v>
      </c>
      <c r="AQ567" s="5">
        <f t="shared" si="121"/>
        <v>0</v>
      </c>
      <c r="AR567" s="5">
        <f t="shared" si="121"/>
        <v>0</v>
      </c>
      <c r="AS567" s="5">
        <f t="shared" si="122"/>
        <v>0</v>
      </c>
      <c r="AT567" s="5">
        <f t="shared" si="122"/>
        <v>0</v>
      </c>
      <c r="BR567" t="str">
        <f t="shared" si="108"/>
        <v>RD1BRADFORD ON AVON COMMUNITY HOSPITAL</v>
      </c>
      <c r="BS567" s="11" t="s">
        <v>1845</v>
      </c>
      <c r="BT567" s="11" t="s">
        <v>1846</v>
      </c>
      <c r="BU567" s="11" t="s">
        <v>1845</v>
      </c>
      <c r="BV567" s="11" t="s">
        <v>1846</v>
      </c>
      <c r="BW567" s="11" t="s">
        <v>1847</v>
      </c>
      <c r="BX567" s="11"/>
      <c r="BZ567" t="s">
        <v>1827</v>
      </c>
      <c r="CA567" s="13" t="s">
        <v>1848</v>
      </c>
    </row>
    <row r="568" spans="4:79" ht="15">
      <c r="D568" s="1">
        <f t="shared" si="119"/>
        <v>0</v>
      </c>
      <c r="I568" s="5">
        <f t="shared" si="121"/>
        <v>0</v>
      </c>
      <c r="J568" s="5">
        <f t="shared" si="121"/>
        <v>0</v>
      </c>
      <c r="K568" s="5">
        <f t="shared" si="121"/>
        <v>0</v>
      </c>
      <c r="L568" s="5">
        <f t="shared" si="121"/>
        <v>0</v>
      </c>
      <c r="M568" s="5">
        <f t="shared" si="121"/>
        <v>0</v>
      </c>
      <c r="N568" s="5">
        <f t="shared" si="121"/>
        <v>0</v>
      </c>
      <c r="O568" s="5">
        <f t="shared" si="121"/>
        <v>0</v>
      </c>
      <c r="P568" s="5">
        <f t="shared" si="121"/>
        <v>0</v>
      </c>
      <c r="Q568" s="5">
        <f t="shared" si="121"/>
        <v>0</v>
      </c>
      <c r="R568" s="5">
        <f t="shared" si="121"/>
        <v>0</v>
      </c>
      <c r="S568" s="5">
        <f t="shared" si="121"/>
        <v>0</v>
      </c>
      <c r="T568" s="5">
        <f t="shared" si="121"/>
        <v>0</v>
      </c>
      <c r="U568" s="5">
        <f t="shared" si="121"/>
        <v>0</v>
      </c>
      <c r="V568" s="5">
        <f t="shared" si="121"/>
        <v>0</v>
      </c>
      <c r="W568" s="5">
        <f t="shared" si="121"/>
        <v>0</v>
      </c>
      <c r="X568" s="5">
        <f t="shared" si="121"/>
        <v>0</v>
      </c>
      <c r="Y568" s="5">
        <f t="shared" si="121"/>
        <v>0</v>
      </c>
      <c r="Z568" s="5">
        <f t="shared" si="121"/>
        <v>0</v>
      </c>
      <c r="AA568" s="5">
        <f t="shared" si="121"/>
        <v>0</v>
      </c>
      <c r="AB568" s="5">
        <f t="shared" si="121"/>
        <v>0</v>
      </c>
      <c r="AC568" s="5">
        <f t="shared" si="121"/>
        <v>0</v>
      </c>
      <c r="AK568" s="5">
        <f t="shared" si="121"/>
        <v>0</v>
      </c>
      <c r="AL568" s="5">
        <f t="shared" si="121"/>
        <v>0</v>
      </c>
      <c r="AM568" s="5">
        <f t="shared" si="121"/>
        <v>0</v>
      </c>
      <c r="AN568" s="5">
        <f t="shared" si="121"/>
        <v>0</v>
      </c>
      <c r="AO568" s="5">
        <f t="shared" si="121"/>
        <v>0</v>
      </c>
      <c r="AP568" s="5">
        <f t="shared" si="121"/>
        <v>0</v>
      </c>
      <c r="AQ568" s="5">
        <f t="shared" si="121"/>
        <v>0</v>
      </c>
      <c r="AR568" s="5">
        <f t="shared" si="121"/>
        <v>0</v>
      </c>
      <c r="AS568" s="5">
        <f t="shared" si="122"/>
        <v>0</v>
      </c>
      <c r="AT568" s="5">
        <f t="shared" si="122"/>
        <v>0</v>
      </c>
      <c r="BR568" t="str">
        <f t="shared" si="108"/>
        <v>RD1CHIPPENHAM HOSPITAL</v>
      </c>
      <c r="BS568" s="11" t="s">
        <v>1849</v>
      </c>
      <c r="BT568" s="11" t="s">
        <v>1596</v>
      </c>
      <c r="BU568" s="11" t="s">
        <v>1849</v>
      </c>
      <c r="BV568" s="11" t="s">
        <v>1596</v>
      </c>
      <c r="BW568" s="11" t="s">
        <v>1847</v>
      </c>
      <c r="BX568" s="11"/>
      <c r="BZ568" t="s">
        <v>1827</v>
      </c>
      <c r="CA568" s="13" t="s">
        <v>1850</v>
      </c>
    </row>
    <row r="569" spans="4:79" ht="15">
      <c r="D569" s="1">
        <f t="shared" si="119"/>
        <v>0</v>
      </c>
      <c r="I569" s="5">
        <f t="shared" si="121"/>
        <v>0</v>
      </c>
      <c r="J569" s="5">
        <f t="shared" si="121"/>
        <v>0</v>
      </c>
      <c r="K569" s="5">
        <f t="shared" si="121"/>
        <v>0</v>
      </c>
      <c r="L569" s="5">
        <f t="shared" si="121"/>
        <v>0</v>
      </c>
      <c r="M569" s="5">
        <f t="shared" si="121"/>
        <v>0</v>
      </c>
      <c r="N569" s="5">
        <f t="shared" si="121"/>
        <v>0</v>
      </c>
      <c r="O569" s="5">
        <f t="shared" si="121"/>
        <v>0</v>
      </c>
      <c r="P569" s="5">
        <f t="shared" si="121"/>
        <v>0</v>
      </c>
      <c r="Q569" s="5">
        <f t="shared" si="121"/>
        <v>0</v>
      </c>
      <c r="R569" s="5">
        <f t="shared" si="121"/>
        <v>0</v>
      </c>
      <c r="S569" s="5">
        <f t="shared" si="121"/>
        <v>0</v>
      </c>
      <c r="T569" s="5">
        <f t="shared" si="121"/>
        <v>0</v>
      </c>
      <c r="U569" s="5">
        <f t="shared" si="121"/>
        <v>0</v>
      </c>
      <c r="V569" s="5">
        <f t="shared" si="121"/>
        <v>0</v>
      </c>
      <c r="W569" s="5">
        <f t="shared" si="121"/>
        <v>0</v>
      </c>
      <c r="X569" s="5">
        <f t="shared" si="121"/>
        <v>0</v>
      </c>
      <c r="Y569" s="5">
        <f t="shared" si="121"/>
        <v>0</v>
      </c>
      <c r="Z569" s="5">
        <f t="shared" si="121"/>
        <v>0</v>
      </c>
      <c r="AA569" s="5">
        <f t="shared" si="121"/>
        <v>0</v>
      </c>
      <c r="AB569" s="5">
        <f t="shared" si="121"/>
        <v>0</v>
      </c>
      <c r="AC569" s="5">
        <f t="shared" si="121"/>
        <v>0</v>
      </c>
      <c r="AK569" s="5">
        <f t="shared" si="121"/>
        <v>0</v>
      </c>
      <c r="AL569" s="5">
        <f t="shared" si="121"/>
        <v>0</v>
      </c>
      <c r="AM569" s="5">
        <f t="shared" ref="AM569:AR569" si="123">IF(AM163&lt;0, 1, 0)</f>
        <v>0</v>
      </c>
      <c r="AN569" s="5">
        <f t="shared" si="123"/>
        <v>0</v>
      </c>
      <c r="AO569" s="5">
        <f t="shared" si="123"/>
        <v>0</v>
      </c>
      <c r="AP569" s="5">
        <f t="shared" si="123"/>
        <v>0</v>
      </c>
      <c r="AQ569" s="5">
        <f t="shared" si="123"/>
        <v>0</v>
      </c>
      <c r="AR569" s="5">
        <f t="shared" si="123"/>
        <v>0</v>
      </c>
      <c r="AS569" s="5">
        <f t="shared" si="122"/>
        <v>0</v>
      </c>
      <c r="AT569" s="5">
        <f t="shared" si="122"/>
        <v>0</v>
      </c>
      <c r="BR569" t="str">
        <f t="shared" si="108"/>
        <v>RD1DEVIZES HOSPITAL</v>
      </c>
      <c r="BS569" s="11" t="s">
        <v>1851</v>
      </c>
      <c r="BT569" s="11" t="s">
        <v>1600</v>
      </c>
      <c r="BU569" s="11" t="s">
        <v>1851</v>
      </c>
      <c r="BV569" s="11" t="s">
        <v>1600</v>
      </c>
      <c r="BW569" s="11" t="s">
        <v>1847</v>
      </c>
      <c r="BX569" s="11"/>
      <c r="BZ569" t="s">
        <v>1827</v>
      </c>
      <c r="CA569" s="13" t="s">
        <v>1852</v>
      </c>
    </row>
    <row r="570" spans="4:79" ht="15">
      <c r="D570" s="1">
        <f t="shared" si="119"/>
        <v>0</v>
      </c>
      <c r="I570" s="5">
        <f t="shared" ref="I570:AR578" si="124">IF(I164&lt;0, 1, 0)</f>
        <v>0</v>
      </c>
      <c r="J570" s="5">
        <f t="shared" si="124"/>
        <v>0</v>
      </c>
      <c r="K570" s="5">
        <f t="shared" si="124"/>
        <v>0</v>
      </c>
      <c r="L570" s="5">
        <f t="shared" si="124"/>
        <v>0</v>
      </c>
      <c r="M570" s="5">
        <f t="shared" si="124"/>
        <v>0</v>
      </c>
      <c r="N570" s="5">
        <f t="shared" si="124"/>
        <v>0</v>
      </c>
      <c r="O570" s="5">
        <f t="shared" si="124"/>
        <v>0</v>
      </c>
      <c r="P570" s="5">
        <f t="shared" si="124"/>
        <v>0</v>
      </c>
      <c r="Q570" s="5">
        <f t="shared" si="124"/>
        <v>0</v>
      </c>
      <c r="R570" s="5">
        <f t="shared" si="124"/>
        <v>0</v>
      </c>
      <c r="S570" s="5">
        <f t="shared" si="124"/>
        <v>0</v>
      </c>
      <c r="T570" s="5">
        <f t="shared" si="124"/>
        <v>0</v>
      </c>
      <c r="U570" s="5">
        <f t="shared" si="124"/>
        <v>0</v>
      </c>
      <c r="V570" s="5">
        <f t="shared" si="124"/>
        <v>0</v>
      </c>
      <c r="W570" s="5">
        <f t="shared" si="124"/>
        <v>0</v>
      </c>
      <c r="X570" s="5">
        <f t="shared" si="124"/>
        <v>0</v>
      </c>
      <c r="Y570" s="5">
        <f t="shared" si="124"/>
        <v>0</v>
      </c>
      <c r="Z570" s="5">
        <f t="shared" si="124"/>
        <v>0</v>
      </c>
      <c r="AA570" s="5">
        <f t="shared" si="124"/>
        <v>0</v>
      </c>
      <c r="AB570" s="5">
        <f t="shared" si="124"/>
        <v>0</v>
      </c>
      <c r="AC570" s="5">
        <f t="shared" si="124"/>
        <v>0</v>
      </c>
      <c r="AK570" s="5">
        <f t="shared" si="124"/>
        <v>0</v>
      </c>
      <c r="AL570" s="5">
        <f t="shared" si="124"/>
        <v>0</v>
      </c>
      <c r="AM570" s="5">
        <f t="shared" si="124"/>
        <v>0</v>
      </c>
      <c r="AN570" s="5">
        <f t="shared" si="124"/>
        <v>0</v>
      </c>
      <c r="AO570" s="5">
        <f t="shared" si="124"/>
        <v>0</v>
      </c>
      <c r="AP570" s="5">
        <f t="shared" si="124"/>
        <v>0</v>
      </c>
      <c r="AQ570" s="5">
        <f t="shared" si="124"/>
        <v>0</v>
      </c>
      <c r="AR570" s="5">
        <f t="shared" si="124"/>
        <v>0</v>
      </c>
      <c r="AS570" s="5">
        <f t="shared" si="122"/>
        <v>0</v>
      </c>
      <c r="AT570" s="5">
        <f t="shared" si="122"/>
        <v>0</v>
      </c>
      <c r="BR570" t="str">
        <f t="shared" si="108"/>
        <v>RD1FROME VICTORIA HOSPITAL</v>
      </c>
      <c r="BS570" s="11" t="s">
        <v>1853</v>
      </c>
      <c r="BT570" s="11" t="s">
        <v>1587</v>
      </c>
      <c r="BU570" s="11" t="s">
        <v>1853</v>
      </c>
      <c r="BV570" s="11" t="s">
        <v>1587</v>
      </c>
      <c r="BW570" s="11" t="s">
        <v>1847</v>
      </c>
      <c r="BX570" s="11"/>
      <c r="BZ570" t="s">
        <v>1827</v>
      </c>
      <c r="CA570" s="13" t="s">
        <v>1854</v>
      </c>
    </row>
    <row r="571" spans="4:79" ht="15">
      <c r="D571" s="1">
        <f t="shared" si="119"/>
        <v>0</v>
      </c>
      <c r="I571" s="5">
        <f t="shared" si="124"/>
        <v>0</v>
      </c>
      <c r="J571" s="5">
        <f t="shared" si="124"/>
        <v>0</v>
      </c>
      <c r="K571" s="5">
        <f t="shared" si="124"/>
        <v>0</v>
      </c>
      <c r="L571" s="5">
        <f t="shared" si="124"/>
        <v>0</v>
      </c>
      <c r="M571" s="5">
        <f t="shared" si="124"/>
        <v>0</v>
      </c>
      <c r="N571" s="5">
        <f t="shared" si="124"/>
        <v>0</v>
      </c>
      <c r="O571" s="5">
        <f t="shared" si="124"/>
        <v>0</v>
      </c>
      <c r="P571" s="5">
        <f t="shared" si="124"/>
        <v>0</v>
      </c>
      <c r="Q571" s="5">
        <f t="shared" si="124"/>
        <v>0</v>
      </c>
      <c r="R571" s="5">
        <f t="shared" si="124"/>
        <v>0</v>
      </c>
      <c r="S571" s="5">
        <f t="shared" si="124"/>
        <v>0</v>
      </c>
      <c r="T571" s="5">
        <f t="shared" si="124"/>
        <v>0</v>
      </c>
      <c r="U571" s="5">
        <f t="shared" si="124"/>
        <v>0</v>
      </c>
      <c r="V571" s="5">
        <f t="shared" si="124"/>
        <v>0</v>
      </c>
      <c r="W571" s="5">
        <f t="shared" si="124"/>
        <v>0</v>
      </c>
      <c r="X571" s="5">
        <f t="shared" si="124"/>
        <v>0</v>
      </c>
      <c r="Y571" s="5">
        <f t="shared" si="124"/>
        <v>0</v>
      </c>
      <c r="Z571" s="5">
        <f t="shared" si="124"/>
        <v>0</v>
      </c>
      <c r="AA571" s="5">
        <f t="shared" si="124"/>
        <v>0</v>
      </c>
      <c r="AB571" s="5">
        <f t="shared" si="124"/>
        <v>0</v>
      </c>
      <c r="AC571" s="5">
        <f t="shared" si="124"/>
        <v>0</v>
      </c>
      <c r="AK571" s="5">
        <f t="shared" si="124"/>
        <v>0</v>
      </c>
      <c r="AL571" s="5">
        <f t="shared" si="124"/>
        <v>0</v>
      </c>
      <c r="AM571" s="5">
        <f t="shared" si="124"/>
        <v>0</v>
      </c>
      <c r="AN571" s="5">
        <f t="shared" si="124"/>
        <v>0</v>
      </c>
      <c r="AO571" s="5">
        <f t="shared" si="124"/>
        <v>0</v>
      </c>
      <c r="AP571" s="5">
        <f t="shared" si="124"/>
        <v>0</v>
      </c>
      <c r="AQ571" s="5">
        <f t="shared" si="124"/>
        <v>0</v>
      </c>
      <c r="AR571" s="5">
        <f t="shared" si="124"/>
        <v>0</v>
      </c>
      <c r="AS571" s="5">
        <f t="shared" si="122"/>
        <v>0</v>
      </c>
      <c r="AT571" s="5">
        <f t="shared" si="122"/>
        <v>0</v>
      </c>
      <c r="BR571" t="str">
        <f t="shared" si="108"/>
        <v>RD1MALMESBURY HOSPITAL</v>
      </c>
      <c r="BS571" s="11" t="s">
        <v>1855</v>
      </c>
      <c r="BT571" s="11" t="s">
        <v>1856</v>
      </c>
      <c r="BU571" s="11" t="s">
        <v>1855</v>
      </c>
      <c r="BV571" s="11" t="s">
        <v>1856</v>
      </c>
      <c r="BW571" s="11" t="s">
        <v>1847</v>
      </c>
      <c r="BX571" s="11"/>
      <c r="BZ571" t="s">
        <v>1352</v>
      </c>
      <c r="CA571" s="13" t="s">
        <v>1573</v>
      </c>
    </row>
    <row r="572" spans="4:79" ht="15">
      <c r="D572" s="1">
        <f t="shared" si="119"/>
        <v>0</v>
      </c>
      <c r="I572" s="5">
        <f t="shared" si="124"/>
        <v>0</v>
      </c>
      <c r="J572" s="5">
        <f t="shared" si="124"/>
        <v>0</v>
      </c>
      <c r="K572" s="5">
        <f t="shared" si="124"/>
        <v>0</v>
      </c>
      <c r="L572" s="5">
        <f t="shared" si="124"/>
        <v>0</v>
      </c>
      <c r="M572" s="5">
        <f t="shared" si="124"/>
        <v>0</v>
      </c>
      <c r="N572" s="5">
        <f t="shared" si="124"/>
        <v>0</v>
      </c>
      <c r="O572" s="5">
        <f t="shared" si="124"/>
        <v>0</v>
      </c>
      <c r="P572" s="5">
        <f t="shared" si="124"/>
        <v>0</v>
      </c>
      <c r="Q572" s="5">
        <f t="shared" si="124"/>
        <v>0</v>
      </c>
      <c r="R572" s="5">
        <f t="shared" si="124"/>
        <v>0</v>
      </c>
      <c r="S572" s="5">
        <f t="shared" si="124"/>
        <v>0</v>
      </c>
      <c r="T572" s="5">
        <f t="shared" si="124"/>
        <v>0</v>
      </c>
      <c r="U572" s="5">
        <f t="shared" si="124"/>
        <v>0</v>
      </c>
      <c r="V572" s="5">
        <f t="shared" si="124"/>
        <v>0</v>
      </c>
      <c r="W572" s="5">
        <f t="shared" si="124"/>
        <v>0</v>
      </c>
      <c r="X572" s="5">
        <f t="shared" si="124"/>
        <v>0</v>
      </c>
      <c r="Y572" s="5">
        <f t="shared" si="124"/>
        <v>0</v>
      </c>
      <c r="Z572" s="5">
        <f t="shared" si="124"/>
        <v>0</v>
      </c>
      <c r="AA572" s="5">
        <f t="shared" si="124"/>
        <v>0</v>
      </c>
      <c r="AB572" s="5">
        <f t="shared" si="124"/>
        <v>0</v>
      </c>
      <c r="AC572" s="5">
        <f t="shared" si="124"/>
        <v>0</v>
      </c>
      <c r="AK572" s="5">
        <f t="shared" si="124"/>
        <v>0</v>
      </c>
      <c r="AL572" s="5">
        <f t="shared" si="124"/>
        <v>0</v>
      </c>
      <c r="AM572" s="5">
        <f t="shared" si="124"/>
        <v>0</v>
      </c>
      <c r="AN572" s="5">
        <f t="shared" si="124"/>
        <v>0</v>
      </c>
      <c r="AO572" s="5">
        <f t="shared" si="124"/>
        <v>0</v>
      </c>
      <c r="AP572" s="5">
        <f t="shared" si="124"/>
        <v>0</v>
      </c>
      <c r="AQ572" s="5">
        <f t="shared" si="124"/>
        <v>0</v>
      </c>
      <c r="AR572" s="5">
        <f t="shared" si="124"/>
        <v>0</v>
      </c>
      <c r="AS572" s="5">
        <f t="shared" si="122"/>
        <v>0</v>
      </c>
      <c r="AT572" s="5">
        <f t="shared" si="122"/>
        <v>0</v>
      </c>
      <c r="BR572" t="str">
        <f t="shared" si="108"/>
        <v>RD1MELKSHAM HOSPITAL</v>
      </c>
      <c r="BS572" s="11" t="s">
        <v>1857</v>
      </c>
      <c r="BT572" s="11" t="s">
        <v>1858</v>
      </c>
      <c r="BU572" s="11" t="s">
        <v>1857</v>
      </c>
      <c r="BV572" s="11" t="s">
        <v>1858</v>
      </c>
      <c r="BW572" s="11" t="s">
        <v>1847</v>
      </c>
      <c r="BX572" s="11"/>
      <c r="BZ572" t="s">
        <v>1352</v>
      </c>
      <c r="CA572" s="13" t="s">
        <v>1859</v>
      </c>
    </row>
    <row r="573" spans="4:79" ht="15">
      <c r="D573" s="1">
        <f t="shared" si="119"/>
        <v>0</v>
      </c>
      <c r="I573" s="5">
        <f t="shared" si="124"/>
        <v>0</v>
      </c>
      <c r="J573" s="5">
        <f t="shared" si="124"/>
        <v>0</v>
      </c>
      <c r="K573" s="5">
        <f t="shared" si="124"/>
        <v>0</v>
      </c>
      <c r="L573" s="5">
        <f t="shared" si="124"/>
        <v>0</v>
      </c>
      <c r="M573" s="5">
        <f t="shared" si="124"/>
        <v>0</v>
      </c>
      <c r="N573" s="5">
        <f t="shared" si="124"/>
        <v>0</v>
      </c>
      <c r="O573" s="5">
        <f t="shared" si="124"/>
        <v>0</v>
      </c>
      <c r="P573" s="5">
        <f t="shared" si="124"/>
        <v>0</v>
      </c>
      <c r="Q573" s="5">
        <f t="shared" si="124"/>
        <v>0</v>
      </c>
      <c r="R573" s="5">
        <f t="shared" si="124"/>
        <v>0</v>
      </c>
      <c r="S573" s="5">
        <f t="shared" si="124"/>
        <v>0</v>
      </c>
      <c r="T573" s="5">
        <f t="shared" si="124"/>
        <v>0</v>
      </c>
      <c r="U573" s="5">
        <f t="shared" si="124"/>
        <v>0</v>
      </c>
      <c r="V573" s="5">
        <f t="shared" si="124"/>
        <v>0</v>
      </c>
      <c r="W573" s="5">
        <f t="shared" si="124"/>
        <v>0</v>
      </c>
      <c r="X573" s="5">
        <f t="shared" si="124"/>
        <v>0</v>
      </c>
      <c r="Y573" s="5">
        <f t="shared" si="124"/>
        <v>0</v>
      </c>
      <c r="Z573" s="5">
        <f t="shared" si="124"/>
        <v>0</v>
      </c>
      <c r="AA573" s="5">
        <f t="shared" si="124"/>
        <v>0</v>
      </c>
      <c r="AB573" s="5">
        <f t="shared" si="124"/>
        <v>0</v>
      </c>
      <c r="AC573" s="5">
        <f t="shared" si="124"/>
        <v>0</v>
      </c>
      <c r="AK573" s="5">
        <f t="shared" si="124"/>
        <v>0</v>
      </c>
      <c r="AL573" s="5">
        <f t="shared" si="124"/>
        <v>0</v>
      </c>
      <c r="AM573" s="5">
        <f t="shared" si="124"/>
        <v>0</v>
      </c>
      <c r="AN573" s="5">
        <f t="shared" si="124"/>
        <v>0</v>
      </c>
      <c r="AO573" s="5">
        <f t="shared" si="124"/>
        <v>0</v>
      </c>
      <c r="AP573" s="5">
        <f t="shared" si="124"/>
        <v>0</v>
      </c>
      <c r="AQ573" s="5">
        <f t="shared" si="124"/>
        <v>0</v>
      </c>
      <c r="AR573" s="5">
        <f t="shared" si="124"/>
        <v>0</v>
      </c>
      <c r="AS573" s="5">
        <f t="shared" si="122"/>
        <v>0</v>
      </c>
      <c r="AT573" s="5">
        <f t="shared" si="122"/>
        <v>0</v>
      </c>
      <c r="BR573" t="str">
        <f t="shared" si="108"/>
        <v>RD1PAULTON HOSPITAL</v>
      </c>
      <c r="BS573" s="11" t="s">
        <v>1860</v>
      </c>
      <c r="BT573" s="11" t="s">
        <v>1861</v>
      </c>
      <c r="BU573" s="11" t="s">
        <v>1860</v>
      </c>
      <c r="BV573" s="11" t="s">
        <v>1861</v>
      </c>
      <c r="BW573" s="11" t="s">
        <v>1847</v>
      </c>
      <c r="BX573" s="11"/>
      <c r="BZ573" t="s">
        <v>1352</v>
      </c>
      <c r="CA573" s="13" t="s">
        <v>1862</v>
      </c>
    </row>
    <row r="574" spans="4:79" ht="15">
      <c r="D574" s="1">
        <f t="shared" si="119"/>
        <v>0</v>
      </c>
      <c r="I574" s="5">
        <f t="shared" si="124"/>
        <v>0</v>
      </c>
      <c r="J574" s="5">
        <f t="shared" si="124"/>
        <v>0</v>
      </c>
      <c r="K574" s="5">
        <f t="shared" si="124"/>
        <v>0</v>
      </c>
      <c r="L574" s="5">
        <f t="shared" si="124"/>
        <v>0</v>
      </c>
      <c r="M574" s="5">
        <f t="shared" si="124"/>
        <v>0</v>
      </c>
      <c r="N574" s="5">
        <f t="shared" si="124"/>
        <v>0</v>
      </c>
      <c r="O574" s="5">
        <f t="shared" si="124"/>
        <v>0</v>
      </c>
      <c r="P574" s="5">
        <f t="shared" si="124"/>
        <v>0</v>
      </c>
      <c r="Q574" s="5">
        <f t="shared" si="124"/>
        <v>0</v>
      </c>
      <c r="R574" s="5">
        <f t="shared" si="124"/>
        <v>0</v>
      </c>
      <c r="S574" s="5">
        <f t="shared" si="124"/>
        <v>0</v>
      </c>
      <c r="T574" s="5">
        <f t="shared" si="124"/>
        <v>0</v>
      </c>
      <c r="U574" s="5">
        <f t="shared" si="124"/>
        <v>0</v>
      </c>
      <c r="V574" s="5">
        <f t="shared" si="124"/>
        <v>0</v>
      </c>
      <c r="W574" s="5">
        <f t="shared" si="124"/>
        <v>0</v>
      </c>
      <c r="X574" s="5">
        <f t="shared" si="124"/>
        <v>0</v>
      </c>
      <c r="Y574" s="5">
        <f t="shared" si="124"/>
        <v>0</v>
      </c>
      <c r="Z574" s="5">
        <f t="shared" si="124"/>
        <v>0</v>
      </c>
      <c r="AA574" s="5">
        <f t="shared" si="124"/>
        <v>0</v>
      </c>
      <c r="AB574" s="5">
        <f t="shared" si="124"/>
        <v>0</v>
      </c>
      <c r="AC574" s="5">
        <f t="shared" si="124"/>
        <v>0</v>
      </c>
      <c r="AK574" s="5">
        <f t="shared" si="124"/>
        <v>0</v>
      </c>
      <c r="AL574" s="5">
        <f t="shared" si="124"/>
        <v>0</v>
      </c>
      <c r="AM574" s="5">
        <f t="shared" si="124"/>
        <v>0</v>
      </c>
      <c r="AN574" s="5">
        <f t="shared" si="124"/>
        <v>0</v>
      </c>
      <c r="AO574" s="5">
        <f t="shared" si="124"/>
        <v>0</v>
      </c>
      <c r="AP574" s="5">
        <f t="shared" si="124"/>
        <v>0</v>
      </c>
      <c r="AQ574" s="5">
        <f t="shared" si="124"/>
        <v>0</v>
      </c>
      <c r="AR574" s="5">
        <f t="shared" si="124"/>
        <v>0</v>
      </c>
      <c r="AS574" s="5">
        <f t="shared" si="122"/>
        <v>0</v>
      </c>
      <c r="AT574" s="5">
        <f t="shared" si="122"/>
        <v>0</v>
      </c>
      <c r="BR574" t="str">
        <f t="shared" si="108"/>
        <v>RD1ROUNDWAY HOSPITAL</v>
      </c>
      <c r="BS574" s="11" t="s">
        <v>1863</v>
      </c>
      <c r="BT574" s="11" t="s">
        <v>1864</v>
      </c>
      <c r="BU574" s="11" t="s">
        <v>1863</v>
      </c>
      <c r="BV574" s="11" t="s">
        <v>1864</v>
      </c>
      <c r="BW574" s="11" t="s">
        <v>1847</v>
      </c>
      <c r="BX574" s="11"/>
      <c r="BZ574" t="s">
        <v>1352</v>
      </c>
      <c r="CA574" s="13" t="s">
        <v>1865</v>
      </c>
    </row>
    <row r="575" spans="4:79" ht="15">
      <c r="D575" s="1">
        <f t="shared" si="119"/>
        <v>0</v>
      </c>
      <c r="I575" s="5">
        <f t="shared" si="124"/>
        <v>0</v>
      </c>
      <c r="J575" s="5">
        <f t="shared" si="124"/>
        <v>0</v>
      </c>
      <c r="K575" s="5">
        <f t="shared" si="124"/>
        <v>0</v>
      </c>
      <c r="L575" s="5">
        <f t="shared" si="124"/>
        <v>0</v>
      </c>
      <c r="M575" s="5">
        <f t="shared" si="124"/>
        <v>0</v>
      </c>
      <c r="N575" s="5">
        <f t="shared" si="124"/>
        <v>0</v>
      </c>
      <c r="O575" s="5">
        <f t="shared" si="124"/>
        <v>0</v>
      </c>
      <c r="P575" s="5">
        <f t="shared" si="124"/>
        <v>0</v>
      </c>
      <c r="Q575" s="5">
        <f t="shared" si="124"/>
        <v>0</v>
      </c>
      <c r="R575" s="5">
        <f t="shared" si="124"/>
        <v>0</v>
      </c>
      <c r="S575" s="5">
        <f t="shared" si="124"/>
        <v>0</v>
      </c>
      <c r="T575" s="5">
        <f t="shared" si="124"/>
        <v>0</v>
      </c>
      <c r="U575" s="5">
        <f t="shared" si="124"/>
        <v>0</v>
      </c>
      <c r="V575" s="5">
        <f t="shared" si="124"/>
        <v>0</v>
      </c>
      <c r="W575" s="5">
        <f t="shared" si="124"/>
        <v>0</v>
      </c>
      <c r="X575" s="5">
        <f t="shared" si="124"/>
        <v>0</v>
      </c>
      <c r="Y575" s="5">
        <f t="shared" si="124"/>
        <v>0</v>
      </c>
      <c r="Z575" s="5">
        <f t="shared" si="124"/>
        <v>0</v>
      </c>
      <c r="AA575" s="5">
        <f t="shared" si="124"/>
        <v>0</v>
      </c>
      <c r="AB575" s="5">
        <f t="shared" si="124"/>
        <v>0</v>
      </c>
      <c r="AC575" s="5">
        <f t="shared" si="124"/>
        <v>0</v>
      </c>
      <c r="AK575" s="5">
        <f t="shared" si="124"/>
        <v>0</v>
      </c>
      <c r="AL575" s="5">
        <f t="shared" si="124"/>
        <v>0</v>
      </c>
      <c r="AM575" s="5">
        <f t="shared" si="124"/>
        <v>0</v>
      </c>
      <c r="AN575" s="5">
        <f t="shared" si="124"/>
        <v>0</v>
      </c>
      <c r="AO575" s="5">
        <f t="shared" si="124"/>
        <v>0</v>
      </c>
      <c r="AP575" s="5">
        <f t="shared" si="124"/>
        <v>0</v>
      </c>
      <c r="AQ575" s="5">
        <f t="shared" si="124"/>
        <v>0</v>
      </c>
      <c r="AR575" s="5">
        <f t="shared" si="124"/>
        <v>0</v>
      </c>
      <c r="AS575" s="5">
        <f t="shared" si="122"/>
        <v>0</v>
      </c>
      <c r="AT575" s="5">
        <f t="shared" si="122"/>
        <v>0</v>
      </c>
      <c r="BR575" t="str">
        <f t="shared" si="108"/>
        <v>RD1ROYAL NATIONAL HOSPITAL FOR RHEUMATIC DISEASES</v>
      </c>
      <c r="BS575" s="78" t="s">
        <v>1866</v>
      </c>
      <c r="BT575" s="78" t="s">
        <v>1867</v>
      </c>
      <c r="BU575" s="78" t="s">
        <v>1866</v>
      </c>
      <c r="BV575" s="78" t="s">
        <v>1867</v>
      </c>
      <c r="BW575" s="11" t="s">
        <v>1847</v>
      </c>
      <c r="BX575" s="11"/>
      <c r="BZ575" t="s">
        <v>1352</v>
      </c>
      <c r="CA575" s="13" t="s">
        <v>1868</v>
      </c>
    </row>
    <row r="576" spans="4:79" ht="15">
      <c r="D576" s="1">
        <f t="shared" si="119"/>
        <v>0</v>
      </c>
      <c r="I576" s="5">
        <f t="shared" si="124"/>
        <v>0</v>
      </c>
      <c r="J576" s="5">
        <f t="shared" si="124"/>
        <v>0</v>
      </c>
      <c r="K576" s="5">
        <f t="shared" si="124"/>
        <v>0</v>
      </c>
      <c r="L576" s="5">
        <f t="shared" si="124"/>
        <v>0</v>
      </c>
      <c r="M576" s="5">
        <f t="shared" si="124"/>
        <v>0</v>
      </c>
      <c r="N576" s="5">
        <f t="shared" si="124"/>
        <v>0</v>
      </c>
      <c r="O576" s="5">
        <f t="shared" si="124"/>
        <v>0</v>
      </c>
      <c r="P576" s="5">
        <f t="shared" si="124"/>
        <v>0</v>
      </c>
      <c r="Q576" s="5">
        <f t="shared" si="124"/>
        <v>0</v>
      </c>
      <c r="R576" s="5">
        <f t="shared" si="124"/>
        <v>0</v>
      </c>
      <c r="S576" s="5">
        <f t="shared" si="124"/>
        <v>0</v>
      </c>
      <c r="T576" s="5">
        <f t="shared" si="124"/>
        <v>0</v>
      </c>
      <c r="U576" s="5">
        <f t="shared" si="124"/>
        <v>0</v>
      </c>
      <c r="V576" s="5">
        <f t="shared" si="124"/>
        <v>0</v>
      </c>
      <c r="W576" s="5">
        <f t="shared" si="124"/>
        <v>0</v>
      </c>
      <c r="X576" s="5">
        <f t="shared" si="124"/>
        <v>0</v>
      </c>
      <c r="Y576" s="5">
        <f t="shared" si="124"/>
        <v>0</v>
      </c>
      <c r="Z576" s="5">
        <f t="shared" si="124"/>
        <v>0</v>
      </c>
      <c r="AA576" s="5">
        <f t="shared" si="124"/>
        <v>0</v>
      </c>
      <c r="AB576" s="5">
        <f t="shared" si="124"/>
        <v>0</v>
      </c>
      <c r="AC576" s="5">
        <f t="shared" si="124"/>
        <v>0</v>
      </c>
      <c r="AK576" s="5">
        <f t="shared" si="124"/>
        <v>0</v>
      </c>
      <c r="AL576" s="5">
        <f t="shared" si="124"/>
        <v>0</v>
      </c>
      <c r="AM576" s="5">
        <f t="shared" si="124"/>
        <v>0</v>
      </c>
      <c r="AN576" s="5">
        <f t="shared" si="124"/>
        <v>0</v>
      </c>
      <c r="AO576" s="5">
        <f t="shared" si="124"/>
        <v>0</v>
      </c>
      <c r="AP576" s="5">
        <f t="shared" si="124"/>
        <v>0</v>
      </c>
      <c r="AQ576" s="5">
        <f t="shared" si="124"/>
        <v>0</v>
      </c>
      <c r="AR576" s="5">
        <f t="shared" si="124"/>
        <v>0</v>
      </c>
      <c r="AS576" s="5">
        <f t="shared" si="122"/>
        <v>0</v>
      </c>
      <c r="AT576" s="5">
        <f t="shared" si="122"/>
        <v>0</v>
      </c>
      <c r="BR576" t="str">
        <f t="shared" si="108"/>
        <v>RD1ROYAL UNITED HOSPITAL</v>
      </c>
      <c r="BS576" s="11" t="s">
        <v>1869</v>
      </c>
      <c r="BT576" s="11" t="s">
        <v>1870</v>
      </c>
      <c r="BU576" s="11" t="s">
        <v>1869</v>
      </c>
      <c r="BV576" s="11" t="s">
        <v>1870</v>
      </c>
      <c r="BW576" s="11" t="s">
        <v>1847</v>
      </c>
      <c r="BX576" s="11"/>
      <c r="BZ576" t="s">
        <v>1352</v>
      </c>
      <c r="CA576" s="13" t="s">
        <v>1871</v>
      </c>
    </row>
    <row r="577" spans="4:79" ht="15">
      <c r="D577" s="1">
        <f t="shared" si="119"/>
        <v>0</v>
      </c>
      <c r="I577" s="5">
        <f t="shared" si="124"/>
        <v>0</v>
      </c>
      <c r="J577" s="5">
        <f t="shared" si="124"/>
        <v>0</v>
      </c>
      <c r="K577" s="5">
        <f t="shared" si="124"/>
        <v>0</v>
      </c>
      <c r="L577" s="5">
        <f t="shared" si="124"/>
        <v>0</v>
      </c>
      <c r="M577" s="5">
        <f t="shared" si="124"/>
        <v>0</v>
      </c>
      <c r="N577" s="5">
        <f t="shared" si="124"/>
        <v>0</v>
      </c>
      <c r="O577" s="5">
        <f t="shared" si="124"/>
        <v>0</v>
      </c>
      <c r="P577" s="5">
        <f t="shared" si="124"/>
        <v>0</v>
      </c>
      <c r="Q577" s="5">
        <f t="shared" si="124"/>
        <v>0</v>
      </c>
      <c r="R577" s="5">
        <f t="shared" si="124"/>
        <v>0</v>
      </c>
      <c r="S577" s="5">
        <f t="shared" si="124"/>
        <v>0</v>
      </c>
      <c r="T577" s="5">
        <f t="shared" si="124"/>
        <v>0</v>
      </c>
      <c r="U577" s="5">
        <f t="shared" si="124"/>
        <v>0</v>
      </c>
      <c r="V577" s="5">
        <f t="shared" si="124"/>
        <v>0</v>
      </c>
      <c r="W577" s="5">
        <f t="shared" si="124"/>
        <v>0</v>
      </c>
      <c r="X577" s="5">
        <f t="shared" si="124"/>
        <v>0</v>
      </c>
      <c r="Y577" s="5">
        <f t="shared" si="124"/>
        <v>0</v>
      </c>
      <c r="Z577" s="5">
        <f t="shared" si="124"/>
        <v>0</v>
      </c>
      <c r="AA577" s="5">
        <f t="shared" si="124"/>
        <v>0</v>
      </c>
      <c r="AB577" s="5">
        <f t="shared" si="124"/>
        <v>0</v>
      </c>
      <c r="AC577" s="5">
        <f t="shared" si="124"/>
        <v>0</v>
      </c>
      <c r="AK577" s="5">
        <f t="shared" si="124"/>
        <v>0</v>
      </c>
      <c r="AL577" s="5">
        <f t="shared" si="124"/>
        <v>0</v>
      </c>
      <c r="AM577" s="5">
        <f t="shared" si="124"/>
        <v>0</v>
      </c>
      <c r="AN577" s="5">
        <f t="shared" si="124"/>
        <v>0</v>
      </c>
      <c r="AO577" s="5">
        <f t="shared" si="124"/>
        <v>0</v>
      </c>
      <c r="AP577" s="5">
        <f t="shared" si="124"/>
        <v>0</v>
      </c>
      <c r="AQ577" s="5">
        <f t="shared" si="124"/>
        <v>0</v>
      </c>
      <c r="AR577" s="5">
        <f t="shared" si="124"/>
        <v>0</v>
      </c>
      <c r="AS577" s="5">
        <f t="shared" si="122"/>
        <v>0</v>
      </c>
      <c r="AT577" s="5">
        <f t="shared" si="122"/>
        <v>0</v>
      </c>
      <c r="BR577" t="str">
        <f t="shared" ref="BR577:BR640" si="125">CONCATENATE(LEFT(BS577, 3),BT577)</f>
        <v>RD1SHEPTON MALLET COMMUNITY HOSPITAL</v>
      </c>
      <c r="BS577" s="11" t="s">
        <v>1872</v>
      </c>
      <c r="BT577" s="11" t="s">
        <v>1592</v>
      </c>
      <c r="BU577" s="11" t="s">
        <v>1872</v>
      </c>
      <c r="BV577" s="11" t="s">
        <v>1592</v>
      </c>
      <c r="BW577" s="11" t="s">
        <v>1847</v>
      </c>
      <c r="BX577" s="11"/>
      <c r="BZ577" t="s">
        <v>1352</v>
      </c>
      <c r="CA577" s="13" t="s">
        <v>1873</v>
      </c>
    </row>
    <row r="578" spans="4:79" ht="15">
      <c r="D578" s="1">
        <f t="shared" si="119"/>
        <v>0</v>
      </c>
      <c r="I578" s="5">
        <f t="shared" si="124"/>
        <v>0</v>
      </c>
      <c r="J578" s="5">
        <f t="shared" si="124"/>
        <v>0</v>
      </c>
      <c r="K578" s="5">
        <f t="shared" si="124"/>
        <v>0</v>
      </c>
      <c r="L578" s="5">
        <f t="shared" si="124"/>
        <v>0</v>
      </c>
      <c r="M578" s="5">
        <f t="shared" si="124"/>
        <v>0</v>
      </c>
      <c r="N578" s="5">
        <f t="shared" si="124"/>
        <v>0</v>
      </c>
      <c r="O578" s="5">
        <f t="shared" si="124"/>
        <v>0</v>
      </c>
      <c r="P578" s="5">
        <f t="shared" si="124"/>
        <v>0</v>
      </c>
      <c r="Q578" s="5">
        <f t="shared" si="124"/>
        <v>0</v>
      </c>
      <c r="R578" s="5">
        <f t="shared" si="124"/>
        <v>0</v>
      </c>
      <c r="S578" s="5">
        <f t="shared" si="124"/>
        <v>0</v>
      </c>
      <c r="T578" s="5">
        <f t="shared" si="124"/>
        <v>0</v>
      </c>
      <c r="U578" s="5">
        <f t="shared" si="124"/>
        <v>0</v>
      </c>
      <c r="V578" s="5">
        <f t="shared" si="124"/>
        <v>0</v>
      </c>
      <c r="W578" s="5">
        <f t="shared" si="124"/>
        <v>0</v>
      </c>
      <c r="X578" s="5">
        <f t="shared" si="124"/>
        <v>0</v>
      </c>
      <c r="Y578" s="5">
        <f t="shared" si="124"/>
        <v>0</v>
      </c>
      <c r="Z578" s="5">
        <f t="shared" si="124"/>
        <v>0</v>
      </c>
      <c r="AA578" s="5">
        <f t="shared" si="124"/>
        <v>0</v>
      </c>
      <c r="AB578" s="5">
        <f t="shared" si="124"/>
        <v>0</v>
      </c>
      <c r="AC578" s="5">
        <f t="shared" si="124"/>
        <v>0</v>
      </c>
      <c r="AK578" s="5">
        <f t="shared" si="124"/>
        <v>0</v>
      </c>
      <c r="AL578" s="5">
        <f t="shared" si="124"/>
        <v>0</v>
      </c>
      <c r="AM578" s="5">
        <f t="shared" ref="AM578:AR578" si="126">IF(AM172&lt;0, 1, 0)</f>
        <v>0</v>
      </c>
      <c r="AN578" s="5">
        <f t="shared" si="126"/>
        <v>0</v>
      </c>
      <c r="AO578" s="5">
        <f t="shared" si="126"/>
        <v>0</v>
      </c>
      <c r="AP578" s="5">
        <f t="shared" si="126"/>
        <v>0</v>
      </c>
      <c r="AQ578" s="5">
        <f t="shared" si="126"/>
        <v>0</v>
      </c>
      <c r="AR578" s="5">
        <f t="shared" si="126"/>
        <v>0</v>
      </c>
      <c r="AS578" s="5">
        <f t="shared" si="122"/>
        <v>0</v>
      </c>
      <c r="AT578" s="5">
        <f t="shared" si="122"/>
        <v>0</v>
      </c>
      <c r="BR578" t="str">
        <f t="shared" si="125"/>
        <v>RD1ST MARTINS HOSPITAL (BATH)</v>
      </c>
      <c r="BS578" s="11" t="s">
        <v>1874</v>
      </c>
      <c r="BT578" s="11" t="s">
        <v>615</v>
      </c>
      <c r="BU578" s="11" t="s">
        <v>1874</v>
      </c>
      <c r="BV578" s="11" t="s">
        <v>615</v>
      </c>
      <c r="BW578" s="11" t="s">
        <v>1847</v>
      </c>
      <c r="BX578" s="11"/>
      <c r="BZ578" t="s">
        <v>1352</v>
      </c>
      <c r="CA578" s="13" t="s">
        <v>1875</v>
      </c>
    </row>
    <row r="579" spans="4:79" ht="15">
      <c r="D579" s="1">
        <f t="shared" si="119"/>
        <v>0</v>
      </c>
      <c r="I579" s="5">
        <f t="shared" ref="I579:AR587" si="127">IF(I173&lt;0, 1, 0)</f>
        <v>0</v>
      </c>
      <c r="J579" s="5">
        <f t="shared" si="127"/>
        <v>0</v>
      </c>
      <c r="K579" s="5">
        <f t="shared" si="127"/>
        <v>0</v>
      </c>
      <c r="L579" s="5">
        <f t="shared" si="127"/>
        <v>0</v>
      </c>
      <c r="M579" s="5">
        <f t="shared" si="127"/>
        <v>0</v>
      </c>
      <c r="N579" s="5">
        <f t="shared" si="127"/>
        <v>0</v>
      </c>
      <c r="O579" s="5">
        <f t="shared" si="127"/>
        <v>0</v>
      </c>
      <c r="P579" s="5">
        <f t="shared" si="127"/>
        <v>0</v>
      </c>
      <c r="Q579" s="5">
        <f t="shared" si="127"/>
        <v>0</v>
      </c>
      <c r="R579" s="5">
        <f t="shared" si="127"/>
        <v>0</v>
      </c>
      <c r="S579" s="5">
        <f t="shared" si="127"/>
        <v>0</v>
      </c>
      <c r="T579" s="5">
        <f t="shared" si="127"/>
        <v>0</v>
      </c>
      <c r="U579" s="5">
        <f t="shared" si="127"/>
        <v>0</v>
      </c>
      <c r="V579" s="5">
        <f t="shared" si="127"/>
        <v>0</v>
      </c>
      <c r="W579" s="5">
        <f t="shared" si="127"/>
        <v>0</v>
      </c>
      <c r="X579" s="5">
        <f t="shared" si="127"/>
        <v>0</v>
      </c>
      <c r="Y579" s="5">
        <f t="shared" si="127"/>
        <v>0</v>
      </c>
      <c r="Z579" s="5">
        <f t="shared" si="127"/>
        <v>0</v>
      </c>
      <c r="AA579" s="5">
        <f t="shared" si="127"/>
        <v>0</v>
      </c>
      <c r="AB579" s="5">
        <f t="shared" si="127"/>
        <v>0</v>
      </c>
      <c r="AC579" s="5">
        <f t="shared" si="127"/>
        <v>0</v>
      </c>
      <c r="AK579" s="5">
        <f t="shared" si="127"/>
        <v>0</v>
      </c>
      <c r="AL579" s="5">
        <f t="shared" si="127"/>
        <v>0</v>
      </c>
      <c r="AM579" s="5">
        <f t="shared" si="127"/>
        <v>0</v>
      </c>
      <c r="AN579" s="5">
        <f t="shared" si="127"/>
        <v>0</v>
      </c>
      <c r="AO579" s="5">
        <f t="shared" si="127"/>
        <v>0</v>
      </c>
      <c r="AP579" s="5">
        <f t="shared" si="127"/>
        <v>0</v>
      </c>
      <c r="AQ579" s="5">
        <f t="shared" si="127"/>
        <v>0</v>
      </c>
      <c r="AR579" s="5">
        <f t="shared" si="127"/>
        <v>0</v>
      </c>
      <c r="AS579" s="5">
        <f t="shared" si="122"/>
        <v>0</v>
      </c>
      <c r="AT579" s="5">
        <f t="shared" si="122"/>
        <v>0</v>
      </c>
      <c r="BR579" t="str">
        <f t="shared" si="125"/>
        <v>RD1TROWBRIDGE HOSPITAL</v>
      </c>
      <c r="BS579" s="11" t="s">
        <v>1876</v>
      </c>
      <c r="BT579" s="11" t="s">
        <v>1877</v>
      </c>
      <c r="BU579" s="11" t="s">
        <v>1876</v>
      </c>
      <c r="BV579" s="11" t="s">
        <v>1877</v>
      </c>
      <c r="BW579" s="11" t="s">
        <v>1847</v>
      </c>
      <c r="BX579" s="11"/>
      <c r="BZ579" t="s">
        <v>1352</v>
      </c>
      <c r="CA579" s="13" t="s">
        <v>1878</v>
      </c>
    </row>
    <row r="580" spans="4:79" ht="15">
      <c r="D580" s="1">
        <f t="shared" si="119"/>
        <v>0</v>
      </c>
      <c r="I580" s="5">
        <f t="shared" si="127"/>
        <v>0</v>
      </c>
      <c r="J580" s="5">
        <f t="shared" si="127"/>
        <v>0</v>
      </c>
      <c r="K580" s="5">
        <f t="shared" si="127"/>
        <v>0</v>
      </c>
      <c r="L580" s="5">
        <f t="shared" si="127"/>
        <v>0</v>
      </c>
      <c r="M580" s="5">
        <f t="shared" si="127"/>
        <v>0</v>
      </c>
      <c r="N580" s="5">
        <f t="shared" si="127"/>
        <v>0</v>
      </c>
      <c r="O580" s="5">
        <f t="shared" si="127"/>
        <v>0</v>
      </c>
      <c r="P580" s="5">
        <f t="shared" si="127"/>
        <v>0</v>
      </c>
      <c r="Q580" s="5">
        <f t="shared" si="127"/>
        <v>0</v>
      </c>
      <c r="R580" s="5">
        <f t="shared" si="127"/>
        <v>0</v>
      </c>
      <c r="S580" s="5">
        <f t="shared" si="127"/>
        <v>0</v>
      </c>
      <c r="T580" s="5">
        <f t="shared" si="127"/>
        <v>0</v>
      </c>
      <c r="U580" s="5">
        <f t="shared" si="127"/>
        <v>0</v>
      </c>
      <c r="V580" s="5">
        <f t="shared" si="127"/>
        <v>0</v>
      </c>
      <c r="W580" s="5">
        <f t="shared" si="127"/>
        <v>0</v>
      </c>
      <c r="X580" s="5">
        <f t="shared" si="127"/>
        <v>0</v>
      </c>
      <c r="Y580" s="5">
        <f t="shared" si="127"/>
        <v>0</v>
      </c>
      <c r="Z580" s="5">
        <f t="shared" si="127"/>
        <v>0</v>
      </c>
      <c r="AA580" s="5">
        <f t="shared" si="127"/>
        <v>0</v>
      </c>
      <c r="AB580" s="5">
        <f t="shared" si="127"/>
        <v>0</v>
      </c>
      <c r="AC580" s="5">
        <f t="shared" si="127"/>
        <v>0</v>
      </c>
      <c r="AK580" s="5">
        <f t="shared" si="127"/>
        <v>0</v>
      </c>
      <c r="AL580" s="5">
        <f t="shared" si="127"/>
        <v>0</v>
      </c>
      <c r="AM580" s="5">
        <f t="shared" si="127"/>
        <v>0</v>
      </c>
      <c r="AN580" s="5">
        <f t="shared" si="127"/>
        <v>0</v>
      </c>
      <c r="AO580" s="5">
        <f t="shared" si="127"/>
        <v>0</v>
      </c>
      <c r="AP580" s="5">
        <f t="shared" si="127"/>
        <v>0</v>
      </c>
      <c r="AQ580" s="5">
        <f t="shared" si="127"/>
        <v>0</v>
      </c>
      <c r="AR580" s="5">
        <f t="shared" si="127"/>
        <v>0</v>
      </c>
      <c r="AS580" s="5">
        <f t="shared" si="122"/>
        <v>0</v>
      </c>
      <c r="AT580" s="5">
        <f t="shared" si="122"/>
        <v>0</v>
      </c>
      <c r="BR580" t="str">
        <f t="shared" si="125"/>
        <v>RD1WARMINSTER HOSPITAL</v>
      </c>
      <c r="BS580" s="11" t="s">
        <v>1879</v>
      </c>
      <c r="BT580" s="11" t="s">
        <v>1608</v>
      </c>
      <c r="BU580" s="11" t="s">
        <v>1879</v>
      </c>
      <c r="BV580" s="11" t="s">
        <v>1608</v>
      </c>
      <c r="BW580" s="11" t="s">
        <v>1847</v>
      </c>
      <c r="BX580" s="11"/>
      <c r="BZ580" t="s">
        <v>1352</v>
      </c>
      <c r="CA580" s="13" t="s">
        <v>190</v>
      </c>
    </row>
    <row r="581" spans="4:79" ht="15">
      <c r="D581" s="1">
        <f t="shared" si="119"/>
        <v>0</v>
      </c>
      <c r="I581" s="5">
        <f t="shared" si="127"/>
        <v>0</v>
      </c>
      <c r="J581" s="5">
        <f t="shared" si="127"/>
        <v>0</v>
      </c>
      <c r="K581" s="5">
        <f t="shared" si="127"/>
        <v>0</v>
      </c>
      <c r="L581" s="5">
        <f t="shared" si="127"/>
        <v>0</v>
      </c>
      <c r="M581" s="5">
        <f t="shared" si="127"/>
        <v>0</v>
      </c>
      <c r="N581" s="5">
        <f t="shared" si="127"/>
        <v>0</v>
      </c>
      <c r="O581" s="5">
        <f t="shared" si="127"/>
        <v>0</v>
      </c>
      <c r="P581" s="5">
        <f t="shared" si="127"/>
        <v>0</v>
      </c>
      <c r="Q581" s="5">
        <f t="shared" si="127"/>
        <v>0</v>
      </c>
      <c r="R581" s="5">
        <f t="shared" si="127"/>
        <v>0</v>
      </c>
      <c r="S581" s="5">
        <f t="shared" si="127"/>
        <v>0</v>
      </c>
      <c r="T581" s="5">
        <f t="shared" si="127"/>
        <v>0</v>
      </c>
      <c r="U581" s="5">
        <f t="shared" si="127"/>
        <v>0</v>
      </c>
      <c r="V581" s="5">
        <f t="shared" si="127"/>
        <v>0</v>
      </c>
      <c r="W581" s="5">
        <f t="shared" si="127"/>
        <v>0</v>
      </c>
      <c r="X581" s="5">
        <f t="shared" si="127"/>
        <v>0</v>
      </c>
      <c r="Y581" s="5">
        <f t="shared" si="127"/>
        <v>0</v>
      </c>
      <c r="Z581" s="5">
        <f t="shared" si="127"/>
        <v>0</v>
      </c>
      <c r="AA581" s="5">
        <f t="shared" si="127"/>
        <v>0</v>
      </c>
      <c r="AB581" s="5">
        <f t="shared" si="127"/>
        <v>0</v>
      </c>
      <c r="AC581" s="5">
        <f t="shared" si="127"/>
        <v>0</v>
      </c>
      <c r="AK581" s="5">
        <f t="shared" si="127"/>
        <v>0</v>
      </c>
      <c r="AL581" s="5">
        <f t="shared" si="127"/>
        <v>0</v>
      </c>
      <c r="AM581" s="5">
        <f t="shared" si="127"/>
        <v>0</v>
      </c>
      <c r="AN581" s="5">
        <f t="shared" si="127"/>
        <v>0</v>
      </c>
      <c r="AO581" s="5">
        <f t="shared" si="127"/>
        <v>0</v>
      </c>
      <c r="AP581" s="5">
        <f t="shared" si="127"/>
        <v>0</v>
      </c>
      <c r="AQ581" s="5">
        <f t="shared" si="127"/>
        <v>0</v>
      </c>
      <c r="AR581" s="5">
        <f t="shared" si="127"/>
        <v>0</v>
      </c>
      <c r="AS581" s="5">
        <f t="shared" ref="AS581:AT596" si="128">IF(AS175&lt;0, 1, 0)</f>
        <v>0</v>
      </c>
      <c r="AT581" s="5">
        <f t="shared" si="128"/>
        <v>0</v>
      </c>
      <c r="BR581" t="str">
        <f t="shared" si="125"/>
        <v>RD1WESTBURY HOSPITAL</v>
      </c>
      <c r="BS581" s="11" t="s">
        <v>1880</v>
      </c>
      <c r="BT581" s="11" t="s">
        <v>1881</v>
      </c>
      <c r="BU581" s="11" t="s">
        <v>1880</v>
      </c>
      <c r="BV581" s="11" t="s">
        <v>1881</v>
      </c>
      <c r="BW581" s="11" t="s">
        <v>1847</v>
      </c>
      <c r="BX581" s="11"/>
      <c r="BZ581" t="s">
        <v>1352</v>
      </c>
      <c r="CA581" s="13" t="s">
        <v>1553</v>
      </c>
    </row>
    <row r="582" spans="4:79" ht="15">
      <c r="D582" s="1">
        <f t="shared" si="119"/>
        <v>0</v>
      </c>
      <c r="I582" s="5">
        <f t="shared" si="127"/>
        <v>0</v>
      </c>
      <c r="J582" s="5">
        <f t="shared" si="127"/>
        <v>0</v>
      </c>
      <c r="K582" s="5">
        <f t="shared" si="127"/>
        <v>0</v>
      </c>
      <c r="L582" s="5">
        <f t="shared" si="127"/>
        <v>0</v>
      </c>
      <c r="M582" s="5">
        <f t="shared" si="127"/>
        <v>0</v>
      </c>
      <c r="N582" s="5">
        <f t="shared" si="127"/>
        <v>0</v>
      </c>
      <c r="O582" s="5">
        <f t="shared" si="127"/>
        <v>0</v>
      </c>
      <c r="P582" s="5">
        <f t="shared" si="127"/>
        <v>0</v>
      </c>
      <c r="Q582" s="5">
        <f t="shared" si="127"/>
        <v>0</v>
      </c>
      <c r="R582" s="5">
        <f t="shared" si="127"/>
        <v>0</v>
      </c>
      <c r="S582" s="5">
        <f t="shared" si="127"/>
        <v>0</v>
      </c>
      <c r="T582" s="5">
        <f t="shared" si="127"/>
        <v>0</v>
      </c>
      <c r="U582" s="5">
        <f t="shared" si="127"/>
        <v>0</v>
      </c>
      <c r="V582" s="5">
        <f t="shared" si="127"/>
        <v>0</v>
      </c>
      <c r="W582" s="5">
        <f t="shared" si="127"/>
        <v>0</v>
      </c>
      <c r="X582" s="5">
        <f t="shared" si="127"/>
        <v>0</v>
      </c>
      <c r="Y582" s="5">
        <f t="shared" si="127"/>
        <v>0</v>
      </c>
      <c r="Z582" s="5">
        <f t="shared" si="127"/>
        <v>0</v>
      </c>
      <c r="AA582" s="5">
        <f t="shared" si="127"/>
        <v>0</v>
      </c>
      <c r="AB582" s="5">
        <f t="shared" si="127"/>
        <v>0</v>
      </c>
      <c r="AC582" s="5">
        <f t="shared" si="127"/>
        <v>0</v>
      </c>
      <c r="AK582" s="5">
        <f t="shared" si="127"/>
        <v>0</v>
      </c>
      <c r="AL582" s="5">
        <f t="shared" si="127"/>
        <v>0</v>
      </c>
      <c r="AM582" s="5">
        <f t="shared" si="127"/>
        <v>0</v>
      </c>
      <c r="AN582" s="5">
        <f t="shared" si="127"/>
        <v>0</v>
      </c>
      <c r="AO582" s="5">
        <f t="shared" si="127"/>
        <v>0</v>
      </c>
      <c r="AP582" s="5">
        <f t="shared" si="127"/>
        <v>0</v>
      </c>
      <c r="AQ582" s="5">
        <f t="shared" si="127"/>
        <v>0</v>
      </c>
      <c r="AR582" s="5">
        <f t="shared" si="127"/>
        <v>0</v>
      </c>
      <c r="AS582" s="5">
        <f t="shared" si="128"/>
        <v>0</v>
      </c>
      <c r="AT582" s="5">
        <f t="shared" si="128"/>
        <v>0</v>
      </c>
      <c r="BR582" t="str">
        <f t="shared" si="125"/>
        <v>RD3POOLE GENERAL HOSPITAL NHS TRUST HQ</v>
      </c>
      <c r="BS582" s="11" t="s">
        <v>1882</v>
      </c>
      <c r="BT582" s="11" t="s">
        <v>1883</v>
      </c>
      <c r="BU582" s="11" t="s">
        <v>1882</v>
      </c>
      <c r="BV582" s="11" t="s">
        <v>1883</v>
      </c>
      <c r="BW582" s="11" t="s">
        <v>1884</v>
      </c>
      <c r="BX582" s="11"/>
      <c r="BZ582" t="s">
        <v>1352</v>
      </c>
      <c r="CA582" s="13" t="s">
        <v>339</v>
      </c>
    </row>
    <row r="583" spans="4:79" ht="15">
      <c r="D583" s="1">
        <f t="shared" si="119"/>
        <v>0</v>
      </c>
      <c r="I583" s="5">
        <f t="shared" si="127"/>
        <v>0</v>
      </c>
      <c r="J583" s="5">
        <f t="shared" si="127"/>
        <v>0</v>
      </c>
      <c r="K583" s="5">
        <f t="shared" si="127"/>
        <v>0</v>
      </c>
      <c r="L583" s="5">
        <f t="shared" si="127"/>
        <v>0</v>
      </c>
      <c r="M583" s="5">
        <f t="shared" si="127"/>
        <v>0</v>
      </c>
      <c r="N583" s="5">
        <f t="shared" si="127"/>
        <v>0</v>
      </c>
      <c r="O583" s="5">
        <f t="shared" si="127"/>
        <v>0</v>
      </c>
      <c r="P583" s="5">
        <f t="shared" si="127"/>
        <v>0</v>
      </c>
      <c r="Q583" s="5">
        <f t="shared" si="127"/>
        <v>0</v>
      </c>
      <c r="R583" s="5">
        <f t="shared" si="127"/>
        <v>0</v>
      </c>
      <c r="S583" s="5">
        <f t="shared" si="127"/>
        <v>0</v>
      </c>
      <c r="T583" s="5">
        <f t="shared" si="127"/>
        <v>0</v>
      </c>
      <c r="U583" s="5">
        <f t="shared" si="127"/>
        <v>0</v>
      </c>
      <c r="V583" s="5">
        <f t="shared" si="127"/>
        <v>0</v>
      </c>
      <c r="W583" s="5">
        <f t="shared" si="127"/>
        <v>0</v>
      </c>
      <c r="X583" s="5">
        <f t="shared" si="127"/>
        <v>0</v>
      </c>
      <c r="Y583" s="5">
        <f t="shared" si="127"/>
        <v>0</v>
      </c>
      <c r="Z583" s="5">
        <f t="shared" si="127"/>
        <v>0</v>
      </c>
      <c r="AA583" s="5">
        <f t="shared" si="127"/>
        <v>0</v>
      </c>
      <c r="AB583" s="5">
        <f t="shared" si="127"/>
        <v>0</v>
      </c>
      <c r="AC583" s="5">
        <f t="shared" si="127"/>
        <v>0</v>
      </c>
      <c r="AK583" s="5">
        <f t="shared" si="127"/>
        <v>0</v>
      </c>
      <c r="AL583" s="5">
        <f t="shared" si="127"/>
        <v>0</v>
      </c>
      <c r="AM583" s="5">
        <f t="shared" si="127"/>
        <v>0</v>
      </c>
      <c r="AN583" s="5">
        <f t="shared" si="127"/>
        <v>0</v>
      </c>
      <c r="AO583" s="5">
        <f t="shared" si="127"/>
        <v>0</v>
      </c>
      <c r="AP583" s="5">
        <f t="shared" si="127"/>
        <v>0</v>
      </c>
      <c r="AQ583" s="5">
        <f t="shared" si="127"/>
        <v>0</v>
      </c>
      <c r="AR583" s="5">
        <f t="shared" si="127"/>
        <v>0</v>
      </c>
      <c r="AS583" s="5">
        <f t="shared" si="128"/>
        <v>0</v>
      </c>
      <c r="AT583" s="5">
        <f t="shared" si="128"/>
        <v>0</v>
      </c>
      <c r="BR583" t="str">
        <f t="shared" si="125"/>
        <v>RD7CHALFONT'S AND GERRARDS CROSS HOSPITAL</v>
      </c>
      <c r="BS583" s="11" t="s">
        <v>1885</v>
      </c>
      <c r="BT583" s="11" t="s">
        <v>1886</v>
      </c>
      <c r="BU583" s="11" t="s">
        <v>1885</v>
      </c>
      <c r="BV583" s="11" t="s">
        <v>1886</v>
      </c>
      <c r="BW583" s="11" t="s">
        <v>1887</v>
      </c>
      <c r="BX583" s="11"/>
      <c r="BZ583" t="s">
        <v>1352</v>
      </c>
      <c r="CA583" s="13" t="s">
        <v>1888</v>
      </c>
    </row>
    <row r="584" spans="4:79" ht="15">
      <c r="D584" s="1">
        <f t="shared" si="119"/>
        <v>0</v>
      </c>
      <c r="I584" s="5">
        <f t="shared" si="127"/>
        <v>0</v>
      </c>
      <c r="J584" s="5">
        <f t="shared" si="127"/>
        <v>0</v>
      </c>
      <c r="K584" s="5">
        <f t="shared" si="127"/>
        <v>0</v>
      </c>
      <c r="L584" s="5">
        <f t="shared" si="127"/>
        <v>0</v>
      </c>
      <c r="M584" s="5">
        <f t="shared" si="127"/>
        <v>0</v>
      </c>
      <c r="N584" s="5">
        <f t="shared" si="127"/>
        <v>0</v>
      </c>
      <c r="O584" s="5">
        <f t="shared" si="127"/>
        <v>0</v>
      </c>
      <c r="P584" s="5">
        <f t="shared" si="127"/>
        <v>0</v>
      </c>
      <c r="Q584" s="5">
        <f t="shared" si="127"/>
        <v>0</v>
      </c>
      <c r="R584" s="5">
        <f t="shared" si="127"/>
        <v>0</v>
      </c>
      <c r="S584" s="5">
        <f t="shared" si="127"/>
        <v>0</v>
      </c>
      <c r="T584" s="5">
        <f t="shared" si="127"/>
        <v>0</v>
      </c>
      <c r="U584" s="5">
        <f t="shared" si="127"/>
        <v>0</v>
      </c>
      <c r="V584" s="5">
        <f t="shared" si="127"/>
        <v>0</v>
      </c>
      <c r="W584" s="5">
        <f t="shared" si="127"/>
        <v>0</v>
      </c>
      <c r="X584" s="5">
        <f t="shared" si="127"/>
        <v>0</v>
      </c>
      <c r="Y584" s="5">
        <f t="shared" si="127"/>
        <v>0</v>
      </c>
      <c r="Z584" s="5">
        <f t="shared" si="127"/>
        <v>0</v>
      </c>
      <c r="AA584" s="5">
        <f t="shared" si="127"/>
        <v>0</v>
      </c>
      <c r="AB584" s="5">
        <f t="shared" si="127"/>
        <v>0</v>
      </c>
      <c r="AC584" s="5">
        <f t="shared" si="127"/>
        <v>0</v>
      </c>
      <c r="AK584" s="5">
        <f t="shared" si="127"/>
        <v>0</v>
      </c>
      <c r="AL584" s="5">
        <f t="shared" si="127"/>
        <v>0</v>
      </c>
      <c r="AM584" s="5">
        <f t="shared" si="127"/>
        <v>0</v>
      </c>
      <c r="AN584" s="5">
        <f t="shared" si="127"/>
        <v>0</v>
      </c>
      <c r="AO584" s="5">
        <f t="shared" si="127"/>
        <v>0</v>
      </c>
      <c r="AP584" s="5">
        <f t="shared" si="127"/>
        <v>0</v>
      </c>
      <c r="AQ584" s="5">
        <f t="shared" si="127"/>
        <v>0</v>
      </c>
      <c r="AR584" s="5">
        <f t="shared" si="127"/>
        <v>0</v>
      </c>
      <c r="AS584" s="5">
        <f t="shared" si="128"/>
        <v>0</v>
      </c>
      <c r="AT584" s="5">
        <f t="shared" si="128"/>
        <v>0</v>
      </c>
      <c r="BR584" t="str">
        <f t="shared" si="125"/>
        <v>RD7FARNHAM ROAD</v>
      </c>
      <c r="BS584" s="11" t="s">
        <v>1889</v>
      </c>
      <c r="BT584" s="11" t="s">
        <v>1890</v>
      </c>
      <c r="BU584" s="11" t="s">
        <v>1889</v>
      </c>
      <c r="BV584" s="11" t="s">
        <v>1890</v>
      </c>
      <c r="BW584" s="11" t="s">
        <v>1887</v>
      </c>
      <c r="BX584" s="11"/>
      <c r="BZ584" t="s">
        <v>1352</v>
      </c>
      <c r="CA584" s="13" t="s">
        <v>351</v>
      </c>
    </row>
    <row r="585" spans="4:79" ht="15">
      <c r="D585" s="1">
        <f t="shared" si="119"/>
        <v>0</v>
      </c>
      <c r="I585" s="5">
        <f t="shared" si="127"/>
        <v>0</v>
      </c>
      <c r="J585" s="5">
        <f t="shared" si="127"/>
        <v>0</v>
      </c>
      <c r="K585" s="5">
        <f t="shared" si="127"/>
        <v>0</v>
      </c>
      <c r="L585" s="5">
        <f t="shared" si="127"/>
        <v>0</v>
      </c>
      <c r="M585" s="5">
        <f t="shared" si="127"/>
        <v>0</v>
      </c>
      <c r="N585" s="5">
        <f t="shared" si="127"/>
        <v>0</v>
      </c>
      <c r="O585" s="5">
        <f t="shared" si="127"/>
        <v>0</v>
      </c>
      <c r="P585" s="5">
        <f t="shared" si="127"/>
        <v>0</v>
      </c>
      <c r="Q585" s="5">
        <f t="shared" si="127"/>
        <v>0</v>
      </c>
      <c r="R585" s="5">
        <f t="shared" si="127"/>
        <v>0</v>
      </c>
      <c r="S585" s="5">
        <f t="shared" si="127"/>
        <v>0</v>
      </c>
      <c r="T585" s="5">
        <f t="shared" si="127"/>
        <v>0</v>
      </c>
      <c r="U585" s="5">
        <f t="shared" si="127"/>
        <v>0</v>
      </c>
      <c r="V585" s="5">
        <f t="shared" si="127"/>
        <v>0</v>
      </c>
      <c r="W585" s="5">
        <f t="shared" si="127"/>
        <v>0</v>
      </c>
      <c r="X585" s="5">
        <f t="shared" si="127"/>
        <v>0</v>
      </c>
      <c r="Y585" s="5">
        <f t="shared" si="127"/>
        <v>0</v>
      </c>
      <c r="Z585" s="5">
        <f t="shared" si="127"/>
        <v>0</v>
      </c>
      <c r="AA585" s="5">
        <f t="shared" si="127"/>
        <v>0</v>
      </c>
      <c r="AB585" s="5">
        <f t="shared" si="127"/>
        <v>0</v>
      </c>
      <c r="AC585" s="5">
        <f t="shared" si="127"/>
        <v>0</v>
      </c>
      <c r="AK585" s="5">
        <f t="shared" si="127"/>
        <v>0</v>
      </c>
      <c r="AL585" s="5">
        <f t="shared" si="127"/>
        <v>0</v>
      </c>
      <c r="AM585" s="5">
        <f t="shared" si="127"/>
        <v>0</v>
      </c>
      <c r="AN585" s="5">
        <f t="shared" si="127"/>
        <v>0</v>
      </c>
      <c r="AO585" s="5">
        <f t="shared" si="127"/>
        <v>0</v>
      </c>
      <c r="AP585" s="5">
        <f t="shared" si="127"/>
        <v>0</v>
      </c>
      <c r="AQ585" s="5">
        <f t="shared" si="127"/>
        <v>0</v>
      </c>
      <c r="AR585" s="5">
        <f t="shared" si="127"/>
        <v>0</v>
      </c>
      <c r="AS585" s="5">
        <f t="shared" si="128"/>
        <v>0</v>
      </c>
      <c r="AT585" s="5">
        <f t="shared" si="128"/>
        <v>0</v>
      </c>
      <c r="BR585" t="str">
        <f t="shared" si="125"/>
        <v>RD7GREAT HOLLANDS</v>
      </c>
      <c r="BS585" s="11" t="s">
        <v>1891</v>
      </c>
      <c r="BT585" s="11" t="s">
        <v>1892</v>
      </c>
      <c r="BU585" s="11" t="s">
        <v>1891</v>
      </c>
      <c r="BV585" s="11" t="s">
        <v>1892</v>
      </c>
      <c r="BW585" s="11" t="s">
        <v>1887</v>
      </c>
      <c r="BX585" s="11"/>
      <c r="BZ585" t="s">
        <v>1352</v>
      </c>
      <c r="CA585" s="13" t="s">
        <v>213</v>
      </c>
    </row>
    <row r="586" spans="4:79" ht="15">
      <c r="D586" s="1">
        <f t="shared" si="119"/>
        <v>0</v>
      </c>
      <c r="I586" s="5">
        <f t="shared" si="127"/>
        <v>0</v>
      </c>
      <c r="J586" s="5">
        <f t="shared" si="127"/>
        <v>0</v>
      </c>
      <c r="K586" s="5">
        <f t="shared" si="127"/>
        <v>0</v>
      </c>
      <c r="L586" s="5">
        <f t="shared" si="127"/>
        <v>0</v>
      </c>
      <c r="M586" s="5">
        <f t="shared" si="127"/>
        <v>0</v>
      </c>
      <c r="N586" s="5">
        <f t="shared" si="127"/>
        <v>0</v>
      </c>
      <c r="O586" s="5">
        <f t="shared" si="127"/>
        <v>0</v>
      </c>
      <c r="P586" s="5">
        <f t="shared" si="127"/>
        <v>0</v>
      </c>
      <c r="Q586" s="5">
        <f t="shared" si="127"/>
        <v>0</v>
      </c>
      <c r="R586" s="5">
        <f t="shared" si="127"/>
        <v>0</v>
      </c>
      <c r="S586" s="5">
        <f t="shared" si="127"/>
        <v>0</v>
      </c>
      <c r="T586" s="5">
        <f t="shared" si="127"/>
        <v>0</v>
      </c>
      <c r="U586" s="5">
        <f t="shared" si="127"/>
        <v>0</v>
      </c>
      <c r="V586" s="5">
        <f t="shared" si="127"/>
        <v>0</v>
      </c>
      <c r="W586" s="5">
        <f t="shared" si="127"/>
        <v>0</v>
      </c>
      <c r="X586" s="5">
        <f t="shared" si="127"/>
        <v>0</v>
      </c>
      <c r="Y586" s="5">
        <f t="shared" si="127"/>
        <v>0</v>
      </c>
      <c r="Z586" s="5">
        <f t="shared" si="127"/>
        <v>0</v>
      </c>
      <c r="AA586" s="5">
        <f t="shared" si="127"/>
        <v>0</v>
      </c>
      <c r="AB586" s="5">
        <f t="shared" si="127"/>
        <v>0</v>
      </c>
      <c r="AC586" s="5">
        <f t="shared" si="127"/>
        <v>0</v>
      </c>
      <c r="AK586" s="5">
        <f t="shared" si="127"/>
        <v>0</v>
      </c>
      <c r="AL586" s="5">
        <f t="shared" si="127"/>
        <v>0</v>
      </c>
      <c r="AM586" s="5">
        <f t="shared" si="127"/>
        <v>0</v>
      </c>
      <c r="AN586" s="5">
        <f t="shared" si="127"/>
        <v>0</v>
      </c>
      <c r="AO586" s="5">
        <f t="shared" si="127"/>
        <v>0</v>
      </c>
      <c r="AP586" s="5">
        <f t="shared" si="127"/>
        <v>0</v>
      </c>
      <c r="AQ586" s="5">
        <f t="shared" si="127"/>
        <v>0</v>
      </c>
      <c r="AR586" s="5">
        <f t="shared" si="127"/>
        <v>0</v>
      </c>
      <c r="AS586" s="5">
        <f t="shared" si="128"/>
        <v>0</v>
      </c>
      <c r="AT586" s="5">
        <f t="shared" si="128"/>
        <v>0</v>
      </c>
      <c r="BR586" t="str">
        <f t="shared" si="125"/>
        <v>RD7HEATHERWOOD AND WEXHAM PARK HOSPITALS NHS TRUST</v>
      </c>
      <c r="BS586" s="11" t="s">
        <v>1893</v>
      </c>
      <c r="BT586" s="11" t="s">
        <v>1894</v>
      </c>
      <c r="BU586" s="11" t="s">
        <v>1893</v>
      </c>
      <c r="BV586" s="11" t="s">
        <v>1894</v>
      </c>
      <c r="BW586" s="11" t="s">
        <v>1887</v>
      </c>
      <c r="BX586" s="11"/>
      <c r="BZ586" t="s">
        <v>1352</v>
      </c>
      <c r="CA586" s="13" t="s">
        <v>218</v>
      </c>
    </row>
    <row r="587" spans="4:79" ht="15">
      <c r="D587" s="1">
        <f t="shared" si="119"/>
        <v>0</v>
      </c>
      <c r="I587" s="5">
        <f t="shared" si="127"/>
        <v>0</v>
      </c>
      <c r="J587" s="5">
        <f t="shared" si="127"/>
        <v>0</v>
      </c>
      <c r="K587" s="5">
        <f t="shared" si="127"/>
        <v>0</v>
      </c>
      <c r="L587" s="5">
        <f t="shared" si="127"/>
        <v>0</v>
      </c>
      <c r="M587" s="5">
        <f t="shared" si="127"/>
        <v>0</v>
      </c>
      <c r="N587" s="5">
        <f t="shared" si="127"/>
        <v>0</v>
      </c>
      <c r="O587" s="5">
        <f t="shared" si="127"/>
        <v>0</v>
      </c>
      <c r="P587" s="5">
        <f t="shared" si="127"/>
        <v>0</v>
      </c>
      <c r="Q587" s="5">
        <f t="shared" si="127"/>
        <v>0</v>
      </c>
      <c r="R587" s="5">
        <f t="shared" si="127"/>
        <v>0</v>
      </c>
      <c r="S587" s="5">
        <f t="shared" si="127"/>
        <v>0</v>
      </c>
      <c r="T587" s="5">
        <f t="shared" si="127"/>
        <v>0</v>
      </c>
      <c r="U587" s="5">
        <f t="shared" si="127"/>
        <v>0</v>
      </c>
      <c r="V587" s="5">
        <f t="shared" si="127"/>
        <v>0</v>
      </c>
      <c r="W587" s="5">
        <f t="shared" si="127"/>
        <v>0</v>
      </c>
      <c r="X587" s="5">
        <f t="shared" si="127"/>
        <v>0</v>
      </c>
      <c r="Y587" s="5">
        <f t="shared" si="127"/>
        <v>0</v>
      </c>
      <c r="Z587" s="5">
        <f t="shared" si="127"/>
        <v>0</v>
      </c>
      <c r="AA587" s="5">
        <f t="shared" si="127"/>
        <v>0</v>
      </c>
      <c r="AB587" s="5">
        <f t="shared" si="127"/>
        <v>0</v>
      </c>
      <c r="AC587" s="5">
        <f t="shared" si="127"/>
        <v>0</v>
      </c>
      <c r="AK587" s="5">
        <f t="shared" si="127"/>
        <v>0</v>
      </c>
      <c r="AL587" s="5">
        <f t="shared" si="127"/>
        <v>0</v>
      </c>
      <c r="AM587" s="5">
        <f t="shared" ref="AM587:AR587" si="129">IF(AM181&lt;0, 1, 0)</f>
        <v>0</v>
      </c>
      <c r="AN587" s="5">
        <f t="shared" si="129"/>
        <v>0</v>
      </c>
      <c r="AO587" s="5">
        <f t="shared" si="129"/>
        <v>0</v>
      </c>
      <c r="AP587" s="5">
        <f t="shared" si="129"/>
        <v>0</v>
      </c>
      <c r="AQ587" s="5">
        <f t="shared" si="129"/>
        <v>0</v>
      </c>
      <c r="AR587" s="5">
        <f t="shared" si="129"/>
        <v>0</v>
      </c>
      <c r="AS587" s="5">
        <f t="shared" si="128"/>
        <v>0</v>
      </c>
      <c r="AT587" s="5">
        <f t="shared" si="128"/>
        <v>0</v>
      </c>
      <c r="BR587" t="str">
        <f t="shared" si="125"/>
        <v>RD7HEATHERWOOD HOSPITAL</v>
      </c>
      <c r="BS587" s="11" t="s">
        <v>1895</v>
      </c>
      <c r="BT587" s="11" t="s">
        <v>1896</v>
      </c>
      <c r="BU587" s="11" t="s">
        <v>1895</v>
      </c>
      <c r="BV587" s="11" t="s">
        <v>1896</v>
      </c>
      <c r="BW587" s="11" t="s">
        <v>1887</v>
      </c>
      <c r="BX587" s="11"/>
      <c r="BZ587" t="s">
        <v>1352</v>
      </c>
      <c r="CA587" s="13" t="s">
        <v>1897</v>
      </c>
    </row>
    <row r="588" spans="4:79" ht="15">
      <c r="D588" s="1">
        <f t="shared" si="119"/>
        <v>0</v>
      </c>
      <c r="I588" s="5">
        <f t="shared" ref="I588:AR596" si="130">IF(I182&lt;0, 1, 0)</f>
        <v>0</v>
      </c>
      <c r="J588" s="5">
        <f t="shared" si="130"/>
        <v>0</v>
      </c>
      <c r="K588" s="5">
        <f t="shared" si="130"/>
        <v>0</v>
      </c>
      <c r="L588" s="5">
        <f t="shared" si="130"/>
        <v>0</v>
      </c>
      <c r="M588" s="5">
        <f t="shared" si="130"/>
        <v>0</v>
      </c>
      <c r="N588" s="5">
        <f t="shared" si="130"/>
        <v>0</v>
      </c>
      <c r="O588" s="5">
        <f t="shared" si="130"/>
        <v>0</v>
      </c>
      <c r="P588" s="5">
        <f t="shared" si="130"/>
        <v>0</v>
      </c>
      <c r="Q588" s="5">
        <f t="shared" si="130"/>
        <v>0</v>
      </c>
      <c r="R588" s="5">
        <f t="shared" si="130"/>
        <v>0</v>
      </c>
      <c r="S588" s="5">
        <f t="shared" si="130"/>
        <v>0</v>
      </c>
      <c r="T588" s="5">
        <f t="shared" si="130"/>
        <v>0</v>
      </c>
      <c r="U588" s="5">
        <f t="shared" si="130"/>
        <v>0</v>
      </c>
      <c r="V588" s="5">
        <f t="shared" si="130"/>
        <v>0</v>
      </c>
      <c r="W588" s="5">
        <f t="shared" si="130"/>
        <v>0</v>
      </c>
      <c r="X588" s="5">
        <f t="shared" si="130"/>
        <v>0</v>
      </c>
      <c r="Y588" s="5">
        <f t="shared" si="130"/>
        <v>0</v>
      </c>
      <c r="Z588" s="5">
        <f t="shared" si="130"/>
        <v>0</v>
      </c>
      <c r="AA588" s="5">
        <f t="shared" si="130"/>
        <v>0</v>
      </c>
      <c r="AB588" s="5">
        <f t="shared" si="130"/>
        <v>0</v>
      </c>
      <c r="AC588" s="5">
        <f t="shared" si="130"/>
        <v>0</v>
      </c>
      <c r="AK588" s="5">
        <f t="shared" si="130"/>
        <v>0</v>
      </c>
      <c r="AL588" s="5">
        <f t="shared" si="130"/>
        <v>0</v>
      </c>
      <c r="AM588" s="5">
        <f t="shared" si="130"/>
        <v>0</v>
      </c>
      <c r="AN588" s="5">
        <f t="shared" si="130"/>
        <v>0</v>
      </c>
      <c r="AO588" s="5">
        <f t="shared" si="130"/>
        <v>0</v>
      </c>
      <c r="AP588" s="5">
        <f t="shared" si="130"/>
        <v>0</v>
      </c>
      <c r="AQ588" s="5">
        <f t="shared" si="130"/>
        <v>0</v>
      </c>
      <c r="AR588" s="5">
        <f t="shared" si="130"/>
        <v>0</v>
      </c>
      <c r="AS588" s="5">
        <f t="shared" si="128"/>
        <v>0</v>
      </c>
      <c r="AT588" s="5">
        <f t="shared" si="128"/>
        <v>0</v>
      </c>
      <c r="BR588" t="str">
        <f t="shared" si="125"/>
        <v>RD7HSH BROADMOOR HOSPITAL</v>
      </c>
      <c r="BS588" s="11" t="s">
        <v>1898</v>
      </c>
      <c r="BT588" s="11" t="s">
        <v>1899</v>
      </c>
      <c r="BU588" s="11" t="s">
        <v>1898</v>
      </c>
      <c r="BV588" s="11" t="s">
        <v>1899</v>
      </c>
      <c r="BW588" s="11" t="s">
        <v>1887</v>
      </c>
      <c r="BX588" s="11"/>
      <c r="BZ588" t="s">
        <v>1352</v>
      </c>
      <c r="CA588" s="13" t="s">
        <v>227</v>
      </c>
    </row>
    <row r="589" spans="4:79" ht="15">
      <c r="D589" s="1">
        <f t="shared" si="119"/>
        <v>0</v>
      </c>
      <c r="I589" s="5">
        <f t="shared" si="130"/>
        <v>0</v>
      </c>
      <c r="J589" s="5">
        <f t="shared" si="130"/>
        <v>0</v>
      </c>
      <c r="K589" s="5">
        <f t="shared" si="130"/>
        <v>0</v>
      </c>
      <c r="L589" s="5">
        <f t="shared" si="130"/>
        <v>0</v>
      </c>
      <c r="M589" s="5">
        <f t="shared" si="130"/>
        <v>0</v>
      </c>
      <c r="N589" s="5">
        <f t="shared" si="130"/>
        <v>0</v>
      </c>
      <c r="O589" s="5">
        <f t="shared" si="130"/>
        <v>0</v>
      </c>
      <c r="P589" s="5">
        <f t="shared" si="130"/>
        <v>0</v>
      </c>
      <c r="Q589" s="5">
        <f t="shared" si="130"/>
        <v>0</v>
      </c>
      <c r="R589" s="5">
        <f t="shared" si="130"/>
        <v>0</v>
      </c>
      <c r="S589" s="5">
        <f t="shared" si="130"/>
        <v>0</v>
      </c>
      <c r="T589" s="5">
        <f t="shared" si="130"/>
        <v>0</v>
      </c>
      <c r="U589" s="5">
        <f t="shared" si="130"/>
        <v>0</v>
      </c>
      <c r="V589" s="5">
        <f t="shared" si="130"/>
        <v>0</v>
      </c>
      <c r="W589" s="5">
        <f t="shared" si="130"/>
        <v>0</v>
      </c>
      <c r="X589" s="5">
        <f t="shared" si="130"/>
        <v>0</v>
      </c>
      <c r="Y589" s="5">
        <f t="shared" si="130"/>
        <v>0</v>
      </c>
      <c r="Z589" s="5">
        <f t="shared" si="130"/>
        <v>0</v>
      </c>
      <c r="AA589" s="5">
        <f t="shared" si="130"/>
        <v>0</v>
      </c>
      <c r="AB589" s="5">
        <f t="shared" si="130"/>
        <v>0</v>
      </c>
      <c r="AC589" s="5">
        <f t="shared" si="130"/>
        <v>0</v>
      </c>
      <c r="AK589" s="5">
        <f t="shared" si="130"/>
        <v>0</v>
      </c>
      <c r="AL589" s="5">
        <f t="shared" si="130"/>
        <v>0</v>
      </c>
      <c r="AM589" s="5">
        <f t="shared" si="130"/>
        <v>0</v>
      </c>
      <c r="AN589" s="5">
        <f t="shared" si="130"/>
        <v>0</v>
      </c>
      <c r="AO589" s="5">
        <f t="shared" si="130"/>
        <v>0</v>
      </c>
      <c r="AP589" s="5">
        <f t="shared" si="130"/>
        <v>0</v>
      </c>
      <c r="AQ589" s="5">
        <f t="shared" si="130"/>
        <v>0</v>
      </c>
      <c r="AR589" s="5">
        <f t="shared" si="130"/>
        <v>0</v>
      </c>
      <c r="AS589" s="5">
        <f t="shared" si="128"/>
        <v>0</v>
      </c>
      <c r="AT589" s="5">
        <f t="shared" si="128"/>
        <v>0</v>
      </c>
      <c r="BR589" t="str">
        <f t="shared" si="125"/>
        <v>RD7KING EDWARD VII HOSPITAL</v>
      </c>
      <c r="BS589" s="11" t="s">
        <v>1900</v>
      </c>
      <c r="BT589" s="11" t="s">
        <v>1901</v>
      </c>
      <c r="BU589" s="11" t="s">
        <v>1900</v>
      </c>
      <c r="BV589" s="11" t="s">
        <v>1901</v>
      </c>
      <c r="BW589" s="11" t="s">
        <v>1887</v>
      </c>
      <c r="BX589" s="11"/>
      <c r="BZ589" t="s">
        <v>1352</v>
      </c>
      <c r="CA589" s="13" t="s">
        <v>1902</v>
      </c>
    </row>
    <row r="590" spans="4:79" ht="15">
      <c r="D590" s="1">
        <f t="shared" si="119"/>
        <v>0</v>
      </c>
      <c r="I590" s="5">
        <f t="shared" si="130"/>
        <v>0</v>
      </c>
      <c r="J590" s="5">
        <f t="shared" si="130"/>
        <v>0</v>
      </c>
      <c r="K590" s="5">
        <f t="shared" si="130"/>
        <v>0</v>
      </c>
      <c r="L590" s="5">
        <f t="shared" si="130"/>
        <v>0</v>
      </c>
      <c r="M590" s="5">
        <f t="shared" si="130"/>
        <v>0</v>
      </c>
      <c r="N590" s="5">
        <f t="shared" si="130"/>
        <v>0</v>
      </c>
      <c r="O590" s="5">
        <f t="shared" si="130"/>
        <v>0</v>
      </c>
      <c r="P590" s="5">
        <f t="shared" si="130"/>
        <v>0</v>
      </c>
      <c r="Q590" s="5">
        <f t="shared" si="130"/>
        <v>0</v>
      </c>
      <c r="R590" s="5">
        <f t="shared" si="130"/>
        <v>0</v>
      </c>
      <c r="S590" s="5">
        <f t="shared" si="130"/>
        <v>0</v>
      </c>
      <c r="T590" s="5">
        <f t="shared" si="130"/>
        <v>0</v>
      </c>
      <c r="U590" s="5">
        <f t="shared" si="130"/>
        <v>0</v>
      </c>
      <c r="V590" s="5">
        <f t="shared" si="130"/>
        <v>0</v>
      </c>
      <c r="W590" s="5">
        <f t="shared" si="130"/>
        <v>0</v>
      </c>
      <c r="X590" s="5">
        <f t="shared" si="130"/>
        <v>0</v>
      </c>
      <c r="Y590" s="5">
        <f t="shared" si="130"/>
        <v>0</v>
      </c>
      <c r="Z590" s="5">
        <f t="shared" si="130"/>
        <v>0</v>
      </c>
      <c r="AA590" s="5">
        <f t="shared" si="130"/>
        <v>0</v>
      </c>
      <c r="AB590" s="5">
        <f t="shared" si="130"/>
        <v>0</v>
      </c>
      <c r="AC590" s="5">
        <f t="shared" si="130"/>
        <v>0</v>
      </c>
      <c r="AK590" s="5">
        <f t="shared" si="130"/>
        <v>0</v>
      </c>
      <c r="AL590" s="5">
        <f t="shared" si="130"/>
        <v>0</v>
      </c>
      <c r="AM590" s="5">
        <f t="shared" si="130"/>
        <v>0</v>
      </c>
      <c r="AN590" s="5">
        <f t="shared" si="130"/>
        <v>0</v>
      </c>
      <c r="AO590" s="5">
        <f t="shared" si="130"/>
        <v>0</v>
      </c>
      <c r="AP590" s="5">
        <f t="shared" si="130"/>
        <v>0</v>
      </c>
      <c r="AQ590" s="5">
        <f t="shared" si="130"/>
        <v>0</v>
      </c>
      <c r="AR590" s="5">
        <f t="shared" si="130"/>
        <v>0</v>
      </c>
      <c r="AS590" s="5">
        <f t="shared" si="128"/>
        <v>0</v>
      </c>
      <c r="AT590" s="5">
        <f t="shared" si="128"/>
        <v>0</v>
      </c>
      <c r="BR590" t="str">
        <f t="shared" si="125"/>
        <v>RD7LANGLEY HEALTH CENTRE</v>
      </c>
      <c r="BS590" s="11" t="s">
        <v>1903</v>
      </c>
      <c r="BT590" s="11" t="s">
        <v>1904</v>
      </c>
      <c r="BU590" s="11" t="s">
        <v>1903</v>
      </c>
      <c r="BV590" s="11" t="s">
        <v>1904</v>
      </c>
      <c r="BW590" s="11" t="s">
        <v>1887</v>
      </c>
      <c r="BX590" s="11"/>
      <c r="BZ590" t="s">
        <v>1352</v>
      </c>
      <c r="CA590" s="13" t="s">
        <v>239</v>
      </c>
    </row>
    <row r="591" spans="4:79" ht="15">
      <c r="D591" s="1">
        <f t="shared" si="119"/>
        <v>0</v>
      </c>
      <c r="I591" s="5">
        <f t="shared" si="130"/>
        <v>0</v>
      </c>
      <c r="J591" s="5">
        <f t="shared" si="130"/>
        <v>0</v>
      </c>
      <c r="K591" s="5">
        <f t="shared" si="130"/>
        <v>0</v>
      </c>
      <c r="L591" s="5">
        <f t="shared" si="130"/>
        <v>0</v>
      </c>
      <c r="M591" s="5">
        <f t="shared" si="130"/>
        <v>0</v>
      </c>
      <c r="N591" s="5">
        <f t="shared" si="130"/>
        <v>0</v>
      </c>
      <c r="O591" s="5">
        <f t="shared" si="130"/>
        <v>0</v>
      </c>
      <c r="P591" s="5">
        <f t="shared" si="130"/>
        <v>0</v>
      </c>
      <c r="Q591" s="5">
        <f t="shared" si="130"/>
        <v>0</v>
      </c>
      <c r="R591" s="5">
        <f t="shared" si="130"/>
        <v>0</v>
      </c>
      <c r="S591" s="5">
        <f t="shared" si="130"/>
        <v>0</v>
      </c>
      <c r="T591" s="5">
        <f t="shared" si="130"/>
        <v>0</v>
      </c>
      <c r="U591" s="5">
        <f t="shared" si="130"/>
        <v>0</v>
      </c>
      <c r="V591" s="5">
        <f t="shared" si="130"/>
        <v>0</v>
      </c>
      <c r="W591" s="5">
        <f t="shared" si="130"/>
        <v>0</v>
      </c>
      <c r="X591" s="5">
        <f t="shared" si="130"/>
        <v>0</v>
      </c>
      <c r="Y591" s="5">
        <f t="shared" si="130"/>
        <v>0</v>
      </c>
      <c r="Z591" s="5">
        <f t="shared" si="130"/>
        <v>0</v>
      </c>
      <c r="AA591" s="5">
        <f t="shared" si="130"/>
        <v>0</v>
      </c>
      <c r="AB591" s="5">
        <f t="shared" si="130"/>
        <v>0</v>
      </c>
      <c r="AC591" s="5">
        <f t="shared" si="130"/>
        <v>0</v>
      </c>
      <c r="AK591" s="5">
        <f t="shared" si="130"/>
        <v>0</v>
      </c>
      <c r="AL591" s="5">
        <f t="shared" si="130"/>
        <v>0</v>
      </c>
      <c r="AM591" s="5">
        <f t="shared" si="130"/>
        <v>0</v>
      </c>
      <c r="AN591" s="5">
        <f t="shared" si="130"/>
        <v>0</v>
      </c>
      <c r="AO591" s="5">
        <f t="shared" si="130"/>
        <v>0</v>
      </c>
      <c r="AP591" s="5">
        <f t="shared" si="130"/>
        <v>0</v>
      </c>
      <c r="AQ591" s="5">
        <f t="shared" si="130"/>
        <v>0</v>
      </c>
      <c r="AR591" s="5">
        <f t="shared" si="130"/>
        <v>0</v>
      </c>
      <c r="AS591" s="5">
        <f t="shared" si="128"/>
        <v>0</v>
      </c>
      <c r="AT591" s="5">
        <f t="shared" si="128"/>
        <v>0</v>
      </c>
      <c r="BR591" t="str">
        <f t="shared" si="125"/>
        <v>RD7PAUL BEVAN HOUSE (THAMES HOSPICE CARE)</v>
      </c>
      <c r="BS591" s="11" t="s">
        <v>1905</v>
      </c>
      <c r="BT591" s="11" t="s">
        <v>1906</v>
      </c>
      <c r="BU591" s="11" t="s">
        <v>1905</v>
      </c>
      <c r="BV591" s="11" t="s">
        <v>1906</v>
      </c>
      <c r="BW591" s="11" t="s">
        <v>1887</v>
      </c>
      <c r="BX591" s="11"/>
      <c r="BZ591" t="s">
        <v>1352</v>
      </c>
      <c r="CA591" s="13" t="s">
        <v>1696</v>
      </c>
    </row>
    <row r="592" spans="4:79" ht="15">
      <c r="D592" s="1">
        <f t="shared" si="119"/>
        <v>0</v>
      </c>
      <c r="I592" s="5">
        <f t="shared" si="130"/>
        <v>0</v>
      </c>
      <c r="J592" s="5">
        <f t="shared" si="130"/>
        <v>0</v>
      </c>
      <c r="K592" s="5">
        <f t="shared" si="130"/>
        <v>0</v>
      </c>
      <c r="L592" s="5">
        <f t="shared" si="130"/>
        <v>0</v>
      </c>
      <c r="M592" s="5">
        <f t="shared" si="130"/>
        <v>0</v>
      </c>
      <c r="N592" s="5">
        <f t="shared" si="130"/>
        <v>0</v>
      </c>
      <c r="O592" s="5">
        <f t="shared" si="130"/>
        <v>0</v>
      </c>
      <c r="P592" s="5">
        <f t="shared" si="130"/>
        <v>0</v>
      </c>
      <c r="Q592" s="5">
        <f t="shared" si="130"/>
        <v>0</v>
      </c>
      <c r="R592" s="5">
        <f t="shared" si="130"/>
        <v>0</v>
      </c>
      <c r="S592" s="5">
        <f t="shared" si="130"/>
        <v>0</v>
      </c>
      <c r="T592" s="5">
        <f t="shared" si="130"/>
        <v>0</v>
      </c>
      <c r="U592" s="5">
        <f t="shared" si="130"/>
        <v>0</v>
      </c>
      <c r="V592" s="5">
        <f t="shared" si="130"/>
        <v>0</v>
      </c>
      <c r="W592" s="5">
        <f t="shared" si="130"/>
        <v>0</v>
      </c>
      <c r="X592" s="5">
        <f t="shared" si="130"/>
        <v>0</v>
      </c>
      <c r="Y592" s="5">
        <f t="shared" si="130"/>
        <v>0</v>
      </c>
      <c r="Z592" s="5">
        <f t="shared" si="130"/>
        <v>0</v>
      </c>
      <c r="AA592" s="5">
        <f t="shared" si="130"/>
        <v>0</v>
      </c>
      <c r="AB592" s="5">
        <f t="shared" si="130"/>
        <v>0</v>
      </c>
      <c r="AC592" s="5">
        <f t="shared" si="130"/>
        <v>0</v>
      </c>
      <c r="AK592" s="5">
        <f t="shared" si="130"/>
        <v>0</v>
      </c>
      <c r="AL592" s="5">
        <f t="shared" si="130"/>
        <v>0</v>
      </c>
      <c r="AM592" s="5">
        <f t="shared" si="130"/>
        <v>0</v>
      </c>
      <c r="AN592" s="5">
        <f t="shared" si="130"/>
        <v>0</v>
      </c>
      <c r="AO592" s="5">
        <f t="shared" si="130"/>
        <v>0</v>
      </c>
      <c r="AP592" s="5">
        <f t="shared" si="130"/>
        <v>0</v>
      </c>
      <c r="AQ592" s="5">
        <f t="shared" si="130"/>
        <v>0</v>
      </c>
      <c r="AR592" s="5">
        <f t="shared" si="130"/>
        <v>0</v>
      </c>
      <c r="AS592" s="5">
        <f t="shared" si="128"/>
        <v>0</v>
      </c>
      <c r="AT592" s="5">
        <f t="shared" si="128"/>
        <v>0</v>
      </c>
      <c r="BR592" t="str">
        <f t="shared" si="125"/>
        <v>RD7PINE LODGE (THAMES HOSPICE CARE)</v>
      </c>
      <c r="BS592" s="11" t="s">
        <v>1907</v>
      </c>
      <c r="BT592" s="11" t="s">
        <v>1908</v>
      </c>
      <c r="BU592" s="11" t="s">
        <v>1907</v>
      </c>
      <c r="BV592" s="11" t="s">
        <v>1908</v>
      </c>
      <c r="BW592" s="11" t="s">
        <v>1887</v>
      </c>
      <c r="BX592" s="11"/>
      <c r="BZ592" t="s">
        <v>1352</v>
      </c>
      <c r="CA592" s="13" t="s">
        <v>1909</v>
      </c>
    </row>
    <row r="593" spans="4:79" ht="15">
      <c r="D593" s="1">
        <f t="shared" si="119"/>
        <v>0</v>
      </c>
      <c r="I593" s="5">
        <f t="shared" si="130"/>
        <v>0</v>
      </c>
      <c r="J593" s="5">
        <f t="shared" si="130"/>
        <v>0</v>
      </c>
      <c r="K593" s="5">
        <f t="shared" si="130"/>
        <v>0</v>
      </c>
      <c r="L593" s="5">
        <f t="shared" si="130"/>
        <v>0</v>
      </c>
      <c r="M593" s="5">
        <f t="shared" si="130"/>
        <v>0</v>
      </c>
      <c r="N593" s="5">
        <f t="shared" si="130"/>
        <v>0</v>
      </c>
      <c r="O593" s="5">
        <f t="shared" si="130"/>
        <v>0</v>
      </c>
      <c r="P593" s="5">
        <f t="shared" si="130"/>
        <v>0</v>
      </c>
      <c r="Q593" s="5">
        <f t="shared" si="130"/>
        <v>0</v>
      </c>
      <c r="R593" s="5">
        <f t="shared" si="130"/>
        <v>0</v>
      </c>
      <c r="S593" s="5">
        <f t="shared" si="130"/>
        <v>0</v>
      </c>
      <c r="T593" s="5">
        <f t="shared" si="130"/>
        <v>0</v>
      </c>
      <c r="U593" s="5">
        <f t="shared" si="130"/>
        <v>0</v>
      </c>
      <c r="V593" s="5">
        <f t="shared" si="130"/>
        <v>0</v>
      </c>
      <c r="W593" s="5">
        <f t="shared" si="130"/>
        <v>0</v>
      </c>
      <c r="X593" s="5">
        <f t="shared" si="130"/>
        <v>0</v>
      </c>
      <c r="Y593" s="5">
        <f t="shared" si="130"/>
        <v>0</v>
      </c>
      <c r="Z593" s="5">
        <f t="shared" si="130"/>
        <v>0</v>
      </c>
      <c r="AA593" s="5">
        <f t="shared" si="130"/>
        <v>0</v>
      </c>
      <c r="AB593" s="5">
        <f t="shared" si="130"/>
        <v>0</v>
      </c>
      <c r="AC593" s="5">
        <f t="shared" si="130"/>
        <v>0</v>
      </c>
      <c r="AK593" s="5">
        <f t="shared" si="130"/>
        <v>0</v>
      </c>
      <c r="AL593" s="5">
        <f t="shared" si="130"/>
        <v>0</v>
      </c>
      <c r="AM593" s="5">
        <f t="shared" si="130"/>
        <v>0</v>
      </c>
      <c r="AN593" s="5">
        <f t="shared" si="130"/>
        <v>0</v>
      </c>
      <c r="AO593" s="5">
        <f t="shared" si="130"/>
        <v>0</v>
      </c>
      <c r="AP593" s="5">
        <f t="shared" si="130"/>
        <v>0</v>
      </c>
      <c r="AQ593" s="5">
        <f t="shared" si="130"/>
        <v>0</v>
      </c>
      <c r="AR593" s="5">
        <f t="shared" si="130"/>
        <v>0</v>
      </c>
      <c r="AS593" s="5">
        <f t="shared" si="128"/>
        <v>0</v>
      </c>
      <c r="AT593" s="5">
        <f t="shared" si="128"/>
        <v>0</v>
      </c>
      <c r="BR593" t="str">
        <f t="shared" si="125"/>
        <v>RD7ST MARK'S HOSPITAL</v>
      </c>
      <c r="BS593" s="11" t="s">
        <v>1910</v>
      </c>
      <c r="BT593" s="11" t="s">
        <v>1911</v>
      </c>
      <c r="BU593" s="11" t="s">
        <v>1910</v>
      </c>
      <c r="BV593" s="11" t="s">
        <v>1911</v>
      </c>
      <c r="BW593" s="11" t="s">
        <v>1887</v>
      </c>
      <c r="BX593" s="11"/>
      <c r="BZ593" t="s">
        <v>1352</v>
      </c>
      <c r="CA593" s="13" t="s">
        <v>244</v>
      </c>
    </row>
    <row r="594" spans="4:79" ht="15">
      <c r="D594" s="1">
        <f t="shared" si="119"/>
        <v>0</v>
      </c>
      <c r="I594" s="5">
        <f t="shared" si="130"/>
        <v>0</v>
      </c>
      <c r="J594" s="5">
        <f t="shared" si="130"/>
        <v>0</v>
      </c>
      <c r="K594" s="5">
        <f t="shared" si="130"/>
        <v>0</v>
      </c>
      <c r="L594" s="5">
        <f t="shared" si="130"/>
        <v>0</v>
      </c>
      <c r="M594" s="5">
        <f t="shared" si="130"/>
        <v>0</v>
      </c>
      <c r="N594" s="5">
        <f t="shared" si="130"/>
        <v>0</v>
      </c>
      <c r="O594" s="5">
        <f t="shared" si="130"/>
        <v>0</v>
      </c>
      <c r="P594" s="5">
        <f t="shared" si="130"/>
        <v>0</v>
      </c>
      <c r="Q594" s="5">
        <f t="shared" si="130"/>
        <v>0</v>
      </c>
      <c r="R594" s="5">
        <f t="shared" si="130"/>
        <v>0</v>
      </c>
      <c r="S594" s="5">
        <f t="shared" si="130"/>
        <v>0</v>
      </c>
      <c r="T594" s="5">
        <f t="shared" si="130"/>
        <v>0</v>
      </c>
      <c r="U594" s="5">
        <f t="shared" si="130"/>
        <v>0</v>
      </c>
      <c r="V594" s="5">
        <f t="shared" si="130"/>
        <v>0</v>
      </c>
      <c r="W594" s="5">
        <f t="shared" si="130"/>
        <v>0</v>
      </c>
      <c r="X594" s="5">
        <f t="shared" si="130"/>
        <v>0</v>
      </c>
      <c r="Y594" s="5">
        <f t="shared" si="130"/>
        <v>0</v>
      </c>
      <c r="Z594" s="5">
        <f t="shared" si="130"/>
        <v>0</v>
      </c>
      <c r="AA594" s="5">
        <f t="shared" si="130"/>
        <v>0</v>
      </c>
      <c r="AB594" s="5">
        <f t="shared" si="130"/>
        <v>0</v>
      </c>
      <c r="AC594" s="5">
        <f t="shared" si="130"/>
        <v>0</v>
      </c>
      <c r="AK594" s="5">
        <f t="shared" si="130"/>
        <v>0</v>
      </c>
      <c r="AL594" s="5">
        <f t="shared" si="130"/>
        <v>0</v>
      </c>
      <c r="AM594" s="5">
        <f t="shared" si="130"/>
        <v>0</v>
      </c>
      <c r="AN594" s="5">
        <f t="shared" si="130"/>
        <v>0</v>
      </c>
      <c r="AO594" s="5">
        <f t="shared" si="130"/>
        <v>0</v>
      </c>
      <c r="AP594" s="5">
        <f t="shared" si="130"/>
        <v>0</v>
      </c>
      <c r="AQ594" s="5">
        <f t="shared" si="130"/>
        <v>0</v>
      </c>
      <c r="AR594" s="5">
        <f t="shared" si="130"/>
        <v>0</v>
      </c>
      <c r="AS594" s="5">
        <f t="shared" si="128"/>
        <v>0</v>
      </c>
      <c r="AT594" s="5">
        <f t="shared" si="128"/>
        <v>0</v>
      </c>
      <c r="BR594" t="str">
        <f t="shared" si="125"/>
        <v>RD7UPTON HOSPITAL</v>
      </c>
      <c r="BS594" s="11" t="s">
        <v>1912</v>
      </c>
      <c r="BT594" s="11" t="s">
        <v>1269</v>
      </c>
      <c r="BU594" s="11" t="s">
        <v>1912</v>
      </c>
      <c r="BV594" s="11" t="s">
        <v>1269</v>
      </c>
      <c r="BW594" s="11" t="s">
        <v>1887</v>
      </c>
      <c r="BX594" s="11"/>
      <c r="BZ594" t="s">
        <v>1352</v>
      </c>
      <c r="CA594" s="13" t="s">
        <v>1913</v>
      </c>
    </row>
    <row r="595" spans="4:79" ht="15">
      <c r="D595" s="1">
        <f t="shared" si="119"/>
        <v>0</v>
      </c>
      <c r="I595" s="5">
        <f t="shared" si="130"/>
        <v>0</v>
      </c>
      <c r="J595" s="5">
        <f t="shared" si="130"/>
        <v>0</v>
      </c>
      <c r="K595" s="5">
        <f t="shared" si="130"/>
        <v>0</v>
      </c>
      <c r="L595" s="5">
        <f t="shared" si="130"/>
        <v>0</v>
      </c>
      <c r="M595" s="5">
        <f t="shared" si="130"/>
        <v>0</v>
      </c>
      <c r="N595" s="5">
        <f t="shared" si="130"/>
        <v>0</v>
      </c>
      <c r="O595" s="5">
        <f t="shared" si="130"/>
        <v>0</v>
      </c>
      <c r="P595" s="5">
        <f t="shared" si="130"/>
        <v>0</v>
      </c>
      <c r="Q595" s="5">
        <f t="shared" si="130"/>
        <v>0</v>
      </c>
      <c r="R595" s="5">
        <f t="shared" si="130"/>
        <v>0</v>
      </c>
      <c r="S595" s="5">
        <f t="shared" si="130"/>
        <v>0</v>
      </c>
      <c r="T595" s="5">
        <f t="shared" si="130"/>
        <v>0</v>
      </c>
      <c r="U595" s="5">
        <f t="shared" si="130"/>
        <v>0</v>
      </c>
      <c r="V595" s="5">
        <f t="shared" si="130"/>
        <v>0</v>
      </c>
      <c r="W595" s="5">
        <f t="shared" si="130"/>
        <v>0</v>
      </c>
      <c r="X595" s="5">
        <f t="shared" si="130"/>
        <v>0</v>
      </c>
      <c r="Y595" s="5">
        <f t="shared" si="130"/>
        <v>0</v>
      </c>
      <c r="Z595" s="5">
        <f t="shared" si="130"/>
        <v>0</v>
      </c>
      <c r="AA595" s="5">
        <f t="shared" si="130"/>
        <v>0</v>
      </c>
      <c r="AB595" s="5">
        <f t="shared" si="130"/>
        <v>0</v>
      </c>
      <c r="AC595" s="5">
        <f t="shared" si="130"/>
        <v>0</v>
      </c>
      <c r="AK595" s="5">
        <f t="shared" si="130"/>
        <v>0</v>
      </c>
      <c r="AL595" s="5">
        <f t="shared" si="130"/>
        <v>0</v>
      </c>
      <c r="AM595" s="5">
        <f t="shared" si="130"/>
        <v>0</v>
      </c>
      <c r="AN595" s="5">
        <f t="shared" si="130"/>
        <v>0</v>
      </c>
      <c r="AO595" s="5">
        <f t="shared" si="130"/>
        <v>0</v>
      </c>
      <c r="AP595" s="5">
        <f t="shared" si="130"/>
        <v>0</v>
      </c>
      <c r="AQ595" s="5">
        <f t="shared" si="130"/>
        <v>0</v>
      </c>
      <c r="AR595" s="5">
        <f t="shared" si="130"/>
        <v>0</v>
      </c>
      <c r="AS595" s="5">
        <f t="shared" si="128"/>
        <v>0</v>
      </c>
      <c r="AT595" s="5">
        <f t="shared" si="128"/>
        <v>0</v>
      </c>
      <c r="BR595" t="str">
        <f t="shared" si="125"/>
        <v>RD7WEXHAM PARK HOSPITAL</v>
      </c>
      <c r="BS595" s="11" t="s">
        <v>1914</v>
      </c>
      <c r="BT595" s="11" t="s">
        <v>1915</v>
      </c>
      <c r="BU595" s="11" t="s">
        <v>1914</v>
      </c>
      <c r="BV595" s="11" t="s">
        <v>1915</v>
      </c>
      <c r="BW595" s="11" t="s">
        <v>1887</v>
      </c>
      <c r="BX595" s="11"/>
      <c r="BZ595" t="s">
        <v>1352</v>
      </c>
      <c r="CA595" s="13" t="s">
        <v>254</v>
      </c>
    </row>
    <row r="596" spans="4:79" ht="15">
      <c r="D596" s="1">
        <f t="shared" si="119"/>
        <v>0</v>
      </c>
      <c r="I596" s="5">
        <f t="shared" si="130"/>
        <v>0</v>
      </c>
      <c r="J596" s="5">
        <f t="shared" si="130"/>
        <v>0</v>
      </c>
      <c r="K596" s="5">
        <f t="shared" si="130"/>
        <v>0</v>
      </c>
      <c r="L596" s="5">
        <f t="shared" si="130"/>
        <v>0</v>
      </c>
      <c r="M596" s="5">
        <f t="shared" si="130"/>
        <v>0</v>
      </c>
      <c r="N596" s="5">
        <f t="shared" si="130"/>
        <v>0</v>
      </c>
      <c r="O596" s="5">
        <f t="shared" si="130"/>
        <v>0</v>
      </c>
      <c r="P596" s="5">
        <f t="shared" si="130"/>
        <v>0</v>
      </c>
      <c r="Q596" s="5">
        <f t="shared" si="130"/>
        <v>0</v>
      </c>
      <c r="R596" s="5">
        <f t="shared" si="130"/>
        <v>0</v>
      </c>
      <c r="S596" s="5">
        <f t="shared" si="130"/>
        <v>0</v>
      </c>
      <c r="T596" s="5">
        <f t="shared" si="130"/>
        <v>0</v>
      </c>
      <c r="U596" s="5">
        <f t="shared" si="130"/>
        <v>0</v>
      </c>
      <c r="V596" s="5">
        <f t="shared" si="130"/>
        <v>0</v>
      </c>
      <c r="W596" s="5">
        <f t="shared" si="130"/>
        <v>0</v>
      </c>
      <c r="X596" s="5">
        <f t="shared" si="130"/>
        <v>0</v>
      </c>
      <c r="Y596" s="5">
        <f t="shared" si="130"/>
        <v>0</v>
      </c>
      <c r="Z596" s="5">
        <f t="shared" si="130"/>
        <v>0</v>
      </c>
      <c r="AA596" s="5">
        <f t="shared" si="130"/>
        <v>0</v>
      </c>
      <c r="AB596" s="5">
        <f t="shared" si="130"/>
        <v>0</v>
      </c>
      <c r="AC596" s="5">
        <f t="shared" si="130"/>
        <v>0</v>
      </c>
      <c r="AK596" s="5">
        <f t="shared" si="130"/>
        <v>0</v>
      </c>
      <c r="AL596" s="5">
        <f t="shared" si="130"/>
        <v>0</v>
      </c>
      <c r="AM596" s="5">
        <f t="shared" ref="AM596:AR596" si="131">IF(AM190&lt;0, 1, 0)</f>
        <v>0</v>
      </c>
      <c r="AN596" s="5">
        <f t="shared" si="131"/>
        <v>0</v>
      </c>
      <c r="AO596" s="5">
        <f t="shared" si="131"/>
        <v>0</v>
      </c>
      <c r="AP596" s="5">
        <f t="shared" si="131"/>
        <v>0</v>
      </c>
      <c r="AQ596" s="5">
        <f t="shared" si="131"/>
        <v>0</v>
      </c>
      <c r="AR596" s="5">
        <f t="shared" si="131"/>
        <v>0</v>
      </c>
      <c r="AS596" s="5">
        <f t="shared" si="128"/>
        <v>0</v>
      </c>
      <c r="AT596" s="5">
        <f t="shared" si="128"/>
        <v>0</v>
      </c>
      <c r="BR596" t="str">
        <f t="shared" si="125"/>
        <v>RD8MILTON KEYNES HOSPITAL</v>
      </c>
      <c r="BS596" s="11" t="s">
        <v>1916</v>
      </c>
      <c r="BT596" s="11" t="s">
        <v>1917</v>
      </c>
      <c r="BU596" s="11" t="s">
        <v>1916</v>
      </c>
      <c r="BV596" s="11" t="s">
        <v>1917</v>
      </c>
      <c r="BW596" s="11" t="s">
        <v>1918</v>
      </c>
      <c r="BX596" s="11"/>
      <c r="BZ596" t="s">
        <v>1352</v>
      </c>
      <c r="CA596" s="13" t="s">
        <v>1919</v>
      </c>
    </row>
    <row r="597" spans="4:79" ht="15">
      <c r="D597" s="1">
        <f t="shared" si="119"/>
        <v>0</v>
      </c>
      <c r="I597" s="5">
        <f t="shared" ref="I597:AT605" si="132">IF(I191&lt;0, 1, 0)</f>
        <v>0</v>
      </c>
      <c r="J597" s="5">
        <f t="shared" si="132"/>
        <v>0</v>
      </c>
      <c r="K597" s="5">
        <f t="shared" si="132"/>
        <v>0</v>
      </c>
      <c r="L597" s="5">
        <f t="shared" si="132"/>
        <v>0</v>
      </c>
      <c r="M597" s="5">
        <f t="shared" si="132"/>
        <v>0</v>
      </c>
      <c r="N597" s="5">
        <f t="shared" si="132"/>
        <v>0</v>
      </c>
      <c r="O597" s="5">
        <f t="shared" si="132"/>
        <v>0</v>
      </c>
      <c r="P597" s="5">
        <f t="shared" si="132"/>
        <v>0</v>
      </c>
      <c r="Q597" s="5">
        <f t="shared" si="132"/>
        <v>0</v>
      </c>
      <c r="R597" s="5">
        <f t="shared" si="132"/>
        <v>0</v>
      </c>
      <c r="S597" s="5">
        <f t="shared" si="132"/>
        <v>0</v>
      </c>
      <c r="T597" s="5">
        <f t="shared" si="132"/>
        <v>0</v>
      </c>
      <c r="U597" s="5">
        <f t="shared" si="132"/>
        <v>0</v>
      </c>
      <c r="V597" s="5">
        <f t="shared" si="132"/>
        <v>0</v>
      </c>
      <c r="W597" s="5">
        <f t="shared" si="132"/>
        <v>0</v>
      </c>
      <c r="X597" s="5">
        <f t="shared" si="132"/>
        <v>0</v>
      </c>
      <c r="Y597" s="5">
        <f t="shared" si="132"/>
        <v>0</v>
      </c>
      <c r="Z597" s="5">
        <f t="shared" si="132"/>
        <v>0</v>
      </c>
      <c r="AA597" s="5">
        <f t="shared" si="132"/>
        <v>0</v>
      </c>
      <c r="AB597" s="5">
        <f t="shared" si="132"/>
        <v>0</v>
      </c>
      <c r="AC597" s="5">
        <f t="shared" si="132"/>
        <v>0</v>
      </c>
      <c r="AK597" s="5">
        <f t="shared" si="132"/>
        <v>0</v>
      </c>
      <c r="AL597" s="5">
        <f t="shared" si="132"/>
        <v>0</v>
      </c>
      <c r="AM597" s="5">
        <f t="shared" si="132"/>
        <v>0</v>
      </c>
      <c r="AN597" s="5">
        <f t="shared" si="132"/>
        <v>0</v>
      </c>
      <c r="AO597" s="5">
        <f t="shared" si="132"/>
        <v>0</v>
      </c>
      <c r="AP597" s="5">
        <f t="shared" si="132"/>
        <v>0</v>
      </c>
      <c r="AQ597" s="5">
        <f t="shared" si="132"/>
        <v>0</v>
      </c>
      <c r="AR597" s="5">
        <f t="shared" si="132"/>
        <v>0</v>
      </c>
      <c r="AS597" s="5">
        <f t="shared" si="132"/>
        <v>0</v>
      </c>
      <c r="AT597" s="5">
        <f t="shared" si="132"/>
        <v>0</v>
      </c>
      <c r="BR597" t="str">
        <f t="shared" si="125"/>
        <v>RDDBASILDON UNIVERSITY HOSPITAL</v>
      </c>
      <c r="BS597" s="11" t="s">
        <v>1920</v>
      </c>
      <c r="BT597" s="11" t="s">
        <v>1093</v>
      </c>
      <c r="BU597" s="11" t="s">
        <v>1920</v>
      </c>
      <c r="BV597" s="11" t="s">
        <v>1093</v>
      </c>
      <c r="BW597" s="11" t="s">
        <v>1921</v>
      </c>
      <c r="BX597" s="11"/>
      <c r="BZ597" t="s">
        <v>1352</v>
      </c>
      <c r="CA597" s="13" t="s">
        <v>270</v>
      </c>
    </row>
    <row r="598" spans="4:79" ht="15">
      <c r="D598" s="1">
        <f t="shared" si="119"/>
        <v>0</v>
      </c>
      <c r="I598" s="5">
        <f t="shared" si="132"/>
        <v>0</v>
      </c>
      <c r="J598" s="5">
        <f t="shared" si="132"/>
        <v>0</v>
      </c>
      <c r="K598" s="5">
        <f t="shared" si="132"/>
        <v>0</v>
      </c>
      <c r="L598" s="5">
        <f t="shared" si="132"/>
        <v>0</v>
      </c>
      <c r="M598" s="5">
        <f t="shared" si="132"/>
        <v>0</v>
      </c>
      <c r="N598" s="5">
        <f t="shared" si="132"/>
        <v>0</v>
      </c>
      <c r="O598" s="5">
        <f t="shared" si="132"/>
        <v>0</v>
      </c>
      <c r="P598" s="5">
        <f t="shared" si="132"/>
        <v>0</v>
      </c>
      <c r="Q598" s="5">
        <f t="shared" si="132"/>
        <v>0</v>
      </c>
      <c r="R598" s="5">
        <f t="shared" si="132"/>
        <v>0</v>
      </c>
      <c r="S598" s="5">
        <f t="shared" si="132"/>
        <v>0</v>
      </c>
      <c r="T598" s="5">
        <f t="shared" si="132"/>
        <v>0</v>
      </c>
      <c r="U598" s="5">
        <f t="shared" si="132"/>
        <v>0</v>
      </c>
      <c r="V598" s="5">
        <f t="shared" si="132"/>
        <v>0</v>
      </c>
      <c r="W598" s="5">
        <f t="shared" si="132"/>
        <v>0</v>
      </c>
      <c r="X598" s="5">
        <f t="shared" si="132"/>
        <v>0</v>
      </c>
      <c r="Y598" s="5">
        <f t="shared" si="132"/>
        <v>0</v>
      </c>
      <c r="Z598" s="5">
        <f t="shared" si="132"/>
        <v>0</v>
      </c>
      <c r="AA598" s="5">
        <f t="shared" si="132"/>
        <v>0</v>
      </c>
      <c r="AB598" s="5">
        <f t="shared" si="132"/>
        <v>0</v>
      </c>
      <c r="AC598" s="5">
        <f t="shared" si="132"/>
        <v>0</v>
      </c>
      <c r="AK598" s="5">
        <f t="shared" si="132"/>
        <v>0</v>
      </c>
      <c r="AL598" s="5">
        <f t="shared" si="132"/>
        <v>0</v>
      </c>
      <c r="AM598" s="5">
        <f t="shared" si="132"/>
        <v>0</v>
      </c>
      <c r="AN598" s="5">
        <f t="shared" si="132"/>
        <v>0</v>
      </c>
      <c r="AO598" s="5">
        <f t="shared" si="132"/>
        <v>0</v>
      </c>
      <c r="AP598" s="5">
        <f t="shared" si="132"/>
        <v>0</v>
      </c>
      <c r="AQ598" s="5">
        <f t="shared" si="132"/>
        <v>0</v>
      </c>
      <c r="AR598" s="5">
        <f t="shared" si="132"/>
        <v>0</v>
      </c>
      <c r="AS598" s="5">
        <f t="shared" si="132"/>
        <v>0</v>
      </c>
      <c r="AT598" s="5">
        <f t="shared" si="132"/>
        <v>0</v>
      </c>
      <c r="BR598" t="str">
        <f t="shared" si="125"/>
        <v>RDDBRENTWOOD COMMUNITY HOSPITAL</v>
      </c>
      <c r="BS598" s="11" t="s">
        <v>1922</v>
      </c>
      <c r="BT598" s="11" t="s">
        <v>1364</v>
      </c>
      <c r="BU598" s="11" t="s">
        <v>1922</v>
      </c>
      <c r="BV598" s="11" t="s">
        <v>1364</v>
      </c>
      <c r="BW598" s="11" t="s">
        <v>1921</v>
      </c>
      <c r="BX598" s="11"/>
      <c r="BZ598" t="s">
        <v>1352</v>
      </c>
      <c r="CA598" s="13" t="s">
        <v>1716</v>
      </c>
    </row>
    <row r="599" spans="4:79" ht="15">
      <c r="D599" s="1">
        <f t="shared" si="119"/>
        <v>0</v>
      </c>
      <c r="I599" s="5">
        <f t="shared" si="132"/>
        <v>0</v>
      </c>
      <c r="J599" s="5">
        <f t="shared" si="132"/>
        <v>0</v>
      </c>
      <c r="K599" s="5">
        <f t="shared" si="132"/>
        <v>0</v>
      </c>
      <c r="L599" s="5">
        <f t="shared" si="132"/>
        <v>0</v>
      </c>
      <c r="M599" s="5">
        <f t="shared" si="132"/>
        <v>0</v>
      </c>
      <c r="N599" s="5">
        <f t="shared" si="132"/>
        <v>0</v>
      </c>
      <c r="O599" s="5">
        <f t="shared" si="132"/>
        <v>0</v>
      </c>
      <c r="P599" s="5">
        <f t="shared" si="132"/>
        <v>0</v>
      </c>
      <c r="Q599" s="5">
        <f t="shared" si="132"/>
        <v>0</v>
      </c>
      <c r="R599" s="5">
        <f t="shared" si="132"/>
        <v>0</v>
      </c>
      <c r="S599" s="5">
        <f t="shared" si="132"/>
        <v>0</v>
      </c>
      <c r="T599" s="5">
        <f t="shared" si="132"/>
        <v>0</v>
      </c>
      <c r="U599" s="5">
        <f t="shared" si="132"/>
        <v>0</v>
      </c>
      <c r="V599" s="5">
        <f t="shared" si="132"/>
        <v>0</v>
      </c>
      <c r="W599" s="5">
        <f t="shared" si="132"/>
        <v>0</v>
      </c>
      <c r="X599" s="5">
        <f t="shared" si="132"/>
        <v>0</v>
      </c>
      <c r="Y599" s="5">
        <f t="shared" si="132"/>
        <v>0</v>
      </c>
      <c r="Z599" s="5">
        <f t="shared" si="132"/>
        <v>0</v>
      </c>
      <c r="AA599" s="5">
        <f t="shared" si="132"/>
        <v>0</v>
      </c>
      <c r="AB599" s="5">
        <f t="shared" si="132"/>
        <v>0</v>
      </c>
      <c r="AC599" s="5">
        <f t="shared" si="132"/>
        <v>0</v>
      </c>
      <c r="AK599" s="5">
        <f t="shared" si="132"/>
        <v>0</v>
      </c>
      <c r="AL599" s="5">
        <f t="shared" si="132"/>
        <v>0</v>
      </c>
      <c r="AM599" s="5">
        <f t="shared" si="132"/>
        <v>0</v>
      </c>
      <c r="AN599" s="5">
        <f t="shared" si="132"/>
        <v>0</v>
      </c>
      <c r="AO599" s="5">
        <f t="shared" si="132"/>
        <v>0</v>
      </c>
      <c r="AP599" s="5">
        <f t="shared" si="132"/>
        <v>0</v>
      </c>
      <c r="AQ599" s="5">
        <f t="shared" si="132"/>
        <v>0</v>
      </c>
      <c r="AR599" s="5">
        <f t="shared" si="132"/>
        <v>0</v>
      </c>
      <c r="AS599" s="5">
        <f t="shared" si="132"/>
        <v>0</v>
      </c>
      <c r="AT599" s="5">
        <f t="shared" si="132"/>
        <v>0</v>
      </c>
      <c r="BR599" t="str">
        <f t="shared" si="125"/>
        <v>RDDORSETT HOSPITAL</v>
      </c>
      <c r="BS599" s="11" t="s">
        <v>1923</v>
      </c>
      <c r="BT599" s="11" t="s">
        <v>1545</v>
      </c>
      <c r="BU599" s="11" t="s">
        <v>1923</v>
      </c>
      <c r="BV599" s="11" t="s">
        <v>1545</v>
      </c>
      <c r="BW599" s="11" t="s">
        <v>1921</v>
      </c>
      <c r="BX599" s="11"/>
      <c r="BZ599" t="s">
        <v>1352</v>
      </c>
      <c r="CA599" s="13" t="s">
        <v>1924</v>
      </c>
    </row>
    <row r="600" spans="4:79" ht="15">
      <c r="D600" s="1">
        <f t="shared" si="119"/>
        <v>0</v>
      </c>
      <c r="I600" s="5">
        <f t="shared" si="132"/>
        <v>0</v>
      </c>
      <c r="J600" s="5">
        <f t="shared" si="132"/>
        <v>0</v>
      </c>
      <c r="K600" s="5">
        <f t="shared" si="132"/>
        <v>0</v>
      </c>
      <c r="L600" s="5">
        <f t="shared" si="132"/>
        <v>0</v>
      </c>
      <c r="M600" s="5">
        <f t="shared" si="132"/>
        <v>0</v>
      </c>
      <c r="N600" s="5">
        <f t="shared" si="132"/>
        <v>0</v>
      </c>
      <c r="O600" s="5">
        <f t="shared" si="132"/>
        <v>0</v>
      </c>
      <c r="P600" s="5">
        <f t="shared" si="132"/>
        <v>0</v>
      </c>
      <c r="Q600" s="5">
        <f t="shared" si="132"/>
        <v>0</v>
      </c>
      <c r="R600" s="5">
        <f t="shared" si="132"/>
        <v>0</v>
      </c>
      <c r="S600" s="5">
        <f t="shared" si="132"/>
        <v>0</v>
      </c>
      <c r="T600" s="5">
        <f t="shared" si="132"/>
        <v>0</v>
      </c>
      <c r="U600" s="5">
        <f t="shared" si="132"/>
        <v>0</v>
      </c>
      <c r="V600" s="5">
        <f t="shared" si="132"/>
        <v>0</v>
      </c>
      <c r="W600" s="5">
        <f t="shared" si="132"/>
        <v>0</v>
      </c>
      <c r="X600" s="5">
        <f t="shared" si="132"/>
        <v>0</v>
      </c>
      <c r="Y600" s="5">
        <f t="shared" si="132"/>
        <v>0</v>
      </c>
      <c r="Z600" s="5">
        <f t="shared" si="132"/>
        <v>0</v>
      </c>
      <c r="AA600" s="5">
        <f t="shared" si="132"/>
        <v>0</v>
      </c>
      <c r="AB600" s="5">
        <f t="shared" si="132"/>
        <v>0</v>
      </c>
      <c r="AC600" s="5">
        <f t="shared" si="132"/>
        <v>0</v>
      </c>
      <c r="AK600" s="5">
        <f t="shared" si="132"/>
        <v>0</v>
      </c>
      <c r="AL600" s="5">
        <f t="shared" si="132"/>
        <v>0</v>
      </c>
      <c r="AM600" s="5">
        <f t="shared" si="132"/>
        <v>0</v>
      </c>
      <c r="AN600" s="5">
        <f t="shared" si="132"/>
        <v>0</v>
      </c>
      <c r="AO600" s="5">
        <f t="shared" si="132"/>
        <v>0</v>
      </c>
      <c r="AP600" s="5">
        <f t="shared" si="132"/>
        <v>0</v>
      </c>
      <c r="AQ600" s="5">
        <f t="shared" si="132"/>
        <v>0</v>
      </c>
      <c r="AR600" s="5">
        <f t="shared" si="132"/>
        <v>0</v>
      </c>
      <c r="AS600" s="5">
        <f t="shared" si="132"/>
        <v>0</v>
      </c>
      <c r="AT600" s="5">
        <f t="shared" si="132"/>
        <v>0</v>
      </c>
      <c r="BR600" t="str">
        <f t="shared" si="125"/>
        <v>RDDTHE ESSEX CARDIOTHORACIC CENTRE</v>
      </c>
      <c r="BS600" s="11" t="s">
        <v>1925</v>
      </c>
      <c r="BT600" s="11" t="s">
        <v>1926</v>
      </c>
      <c r="BU600" s="11" t="s">
        <v>1925</v>
      </c>
      <c r="BV600" s="11" t="s">
        <v>1926</v>
      </c>
      <c r="BW600" s="11" t="s">
        <v>1921</v>
      </c>
      <c r="BX600" s="11"/>
      <c r="BZ600" t="s">
        <v>1352</v>
      </c>
      <c r="CA600" s="13" t="s">
        <v>290</v>
      </c>
    </row>
    <row r="601" spans="4:79" ht="15">
      <c r="D601" s="1">
        <f t="shared" si="119"/>
        <v>0</v>
      </c>
      <c r="I601" s="5">
        <f t="shared" si="132"/>
        <v>0</v>
      </c>
      <c r="J601" s="5">
        <f t="shared" si="132"/>
        <v>0</v>
      </c>
      <c r="K601" s="5">
        <f t="shared" si="132"/>
        <v>0</v>
      </c>
      <c r="L601" s="5">
        <f t="shared" si="132"/>
        <v>0</v>
      </c>
      <c r="M601" s="5">
        <f t="shared" si="132"/>
        <v>0</v>
      </c>
      <c r="N601" s="5">
        <f t="shared" si="132"/>
        <v>0</v>
      </c>
      <c r="O601" s="5">
        <f t="shared" si="132"/>
        <v>0</v>
      </c>
      <c r="P601" s="5">
        <f t="shared" si="132"/>
        <v>0</v>
      </c>
      <c r="Q601" s="5">
        <f t="shared" si="132"/>
        <v>0</v>
      </c>
      <c r="R601" s="5">
        <f t="shared" si="132"/>
        <v>0</v>
      </c>
      <c r="S601" s="5">
        <f t="shared" si="132"/>
        <v>0</v>
      </c>
      <c r="T601" s="5">
        <f t="shared" si="132"/>
        <v>0</v>
      </c>
      <c r="U601" s="5">
        <f t="shared" si="132"/>
        <v>0</v>
      </c>
      <c r="V601" s="5">
        <f t="shared" si="132"/>
        <v>0</v>
      </c>
      <c r="W601" s="5">
        <f t="shared" si="132"/>
        <v>0</v>
      </c>
      <c r="X601" s="5">
        <f t="shared" si="132"/>
        <v>0</v>
      </c>
      <c r="Y601" s="5">
        <f t="shared" si="132"/>
        <v>0</v>
      </c>
      <c r="Z601" s="5">
        <f t="shared" si="132"/>
        <v>0</v>
      </c>
      <c r="AA601" s="5">
        <f t="shared" si="132"/>
        <v>0</v>
      </c>
      <c r="AB601" s="5">
        <f t="shared" si="132"/>
        <v>0</v>
      </c>
      <c r="AC601" s="5">
        <f t="shared" si="132"/>
        <v>0</v>
      </c>
      <c r="AK601" s="5">
        <f t="shared" si="132"/>
        <v>0</v>
      </c>
      <c r="AL601" s="5">
        <f t="shared" si="132"/>
        <v>0</v>
      </c>
      <c r="AM601" s="5">
        <f t="shared" si="132"/>
        <v>0</v>
      </c>
      <c r="AN601" s="5">
        <f t="shared" si="132"/>
        <v>0</v>
      </c>
      <c r="AO601" s="5">
        <f t="shared" si="132"/>
        <v>0</v>
      </c>
      <c r="AP601" s="5">
        <f t="shared" si="132"/>
        <v>0</v>
      </c>
      <c r="AQ601" s="5">
        <f t="shared" si="132"/>
        <v>0</v>
      </c>
      <c r="AR601" s="5">
        <f t="shared" si="132"/>
        <v>0</v>
      </c>
      <c r="AS601" s="5">
        <f t="shared" si="132"/>
        <v>0</v>
      </c>
      <c r="AT601" s="5">
        <f t="shared" si="132"/>
        <v>0</v>
      </c>
      <c r="BR601" t="str">
        <f t="shared" si="125"/>
        <v>RDEALDEBURGH HOSPITAL</v>
      </c>
      <c r="BS601" s="11" t="s">
        <v>1927</v>
      </c>
      <c r="BT601" s="11" t="s">
        <v>1928</v>
      </c>
      <c r="BU601" s="11" t="s">
        <v>1927</v>
      </c>
      <c r="BV601" s="11" t="s">
        <v>1928</v>
      </c>
      <c r="BW601" s="11" t="s">
        <v>1929</v>
      </c>
      <c r="BX601" s="11"/>
      <c r="BZ601" t="s">
        <v>1352</v>
      </c>
      <c r="CA601" s="13" t="s">
        <v>1930</v>
      </c>
    </row>
    <row r="602" spans="4:79" ht="15">
      <c r="D602" s="1">
        <f t="shared" si="119"/>
        <v>0</v>
      </c>
      <c r="I602" s="5">
        <f t="shared" si="132"/>
        <v>0</v>
      </c>
      <c r="J602" s="5">
        <f t="shared" si="132"/>
        <v>0</v>
      </c>
      <c r="K602" s="5">
        <f t="shared" si="132"/>
        <v>0</v>
      </c>
      <c r="L602" s="5">
        <f t="shared" si="132"/>
        <v>0</v>
      </c>
      <c r="M602" s="5">
        <f t="shared" si="132"/>
        <v>0</v>
      </c>
      <c r="N602" s="5">
        <f t="shared" si="132"/>
        <v>0</v>
      </c>
      <c r="O602" s="5">
        <f t="shared" si="132"/>
        <v>0</v>
      </c>
      <c r="P602" s="5">
        <f t="shared" si="132"/>
        <v>0</v>
      </c>
      <c r="Q602" s="5">
        <f t="shared" si="132"/>
        <v>0</v>
      </c>
      <c r="R602" s="5">
        <f t="shared" si="132"/>
        <v>0</v>
      </c>
      <c r="S602" s="5">
        <f t="shared" si="132"/>
        <v>0</v>
      </c>
      <c r="T602" s="5">
        <f t="shared" si="132"/>
        <v>0</v>
      </c>
      <c r="U602" s="5">
        <f t="shared" si="132"/>
        <v>0</v>
      </c>
      <c r="V602" s="5">
        <f t="shared" si="132"/>
        <v>0</v>
      </c>
      <c r="W602" s="5">
        <f t="shared" si="132"/>
        <v>0</v>
      </c>
      <c r="X602" s="5">
        <f t="shared" si="132"/>
        <v>0</v>
      </c>
      <c r="Y602" s="5">
        <f t="shared" si="132"/>
        <v>0</v>
      </c>
      <c r="Z602" s="5">
        <f t="shared" si="132"/>
        <v>0</v>
      </c>
      <c r="AA602" s="5">
        <f t="shared" si="132"/>
        <v>0</v>
      </c>
      <c r="AB602" s="5">
        <f t="shared" si="132"/>
        <v>0</v>
      </c>
      <c r="AC602" s="5">
        <f t="shared" si="132"/>
        <v>0</v>
      </c>
      <c r="AK602" s="5">
        <f t="shared" si="132"/>
        <v>0</v>
      </c>
      <c r="AL602" s="5">
        <f t="shared" si="132"/>
        <v>0</v>
      </c>
      <c r="AM602" s="5">
        <f t="shared" si="132"/>
        <v>0</v>
      </c>
      <c r="AN602" s="5">
        <f t="shared" si="132"/>
        <v>0</v>
      </c>
      <c r="AO602" s="5">
        <f t="shared" si="132"/>
        <v>0</v>
      </c>
      <c r="AP602" s="5">
        <f t="shared" si="132"/>
        <v>0</v>
      </c>
      <c r="AQ602" s="5">
        <f t="shared" si="132"/>
        <v>0</v>
      </c>
      <c r="AR602" s="5">
        <f t="shared" si="132"/>
        <v>0</v>
      </c>
      <c r="AS602" s="5">
        <f t="shared" si="132"/>
        <v>0</v>
      </c>
      <c r="AT602" s="5">
        <f t="shared" si="132"/>
        <v>0</v>
      </c>
      <c r="BR602" t="str">
        <f t="shared" si="125"/>
        <v>RDEBLUEBIRD LODGE</v>
      </c>
      <c r="BS602" s="11" t="s">
        <v>1931</v>
      </c>
      <c r="BT602" s="11" t="s">
        <v>1932</v>
      </c>
      <c r="BU602" s="11" t="s">
        <v>1931</v>
      </c>
      <c r="BV602" s="11" t="s">
        <v>1932</v>
      </c>
      <c r="BW602" s="11" t="s">
        <v>1929</v>
      </c>
      <c r="BX602" s="11"/>
      <c r="BZ602" t="s">
        <v>1357</v>
      </c>
      <c r="CA602" s="13" t="s">
        <v>1933</v>
      </c>
    </row>
    <row r="603" spans="4:79" ht="15">
      <c r="D603" s="1">
        <f t="shared" si="119"/>
        <v>0</v>
      </c>
      <c r="I603" s="5">
        <f t="shared" si="132"/>
        <v>0</v>
      </c>
      <c r="J603" s="5">
        <f t="shared" si="132"/>
        <v>0</v>
      </c>
      <c r="K603" s="5">
        <f t="shared" si="132"/>
        <v>0</v>
      </c>
      <c r="L603" s="5">
        <f t="shared" si="132"/>
        <v>0</v>
      </c>
      <c r="M603" s="5">
        <f t="shared" si="132"/>
        <v>0</v>
      </c>
      <c r="N603" s="5">
        <f t="shared" si="132"/>
        <v>0</v>
      </c>
      <c r="O603" s="5">
        <f t="shared" si="132"/>
        <v>0</v>
      </c>
      <c r="P603" s="5">
        <f t="shared" si="132"/>
        <v>0</v>
      </c>
      <c r="Q603" s="5">
        <f t="shared" si="132"/>
        <v>0</v>
      </c>
      <c r="R603" s="5">
        <f t="shared" si="132"/>
        <v>0</v>
      </c>
      <c r="S603" s="5">
        <f t="shared" si="132"/>
        <v>0</v>
      </c>
      <c r="T603" s="5">
        <f t="shared" si="132"/>
        <v>0</v>
      </c>
      <c r="U603" s="5">
        <f t="shared" si="132"/>
        <v>0</v>
      </c>
      <c r="V603" s="5">
        <f t="shared" si="132"/>
        <v>0</v>
      </c>
      <c r="W603" s="5">
        <f t="shared" si="132"/>
        <v>0</v>
      </c>
      <c r="X603" s="5">
        <f t="shared" si="132"/>
        <v>0</v>
      </c>
      <c r="Y603" s="5">
        <f t="shared" si="132"/>
        <v>0</v>
      </c>
      <c r="Z603" s="5">
        <f t="shared" si="132"/>
        <v>0</v>
      </c>
      <c r="AA603" s="5">
        <f t="shared" si="132"/>
        <v>0</v>
      </c>
      <c r="AB603" s="5">
        <f t="shared" si="132"/>
        <v>0</v>
      </c>
      <c r="AC603" s="5">
        <f t="shared" si="132"/>
        <v>0</v>
      </c>
      <c r="AK603" s="5">
        <f t="shared" si="132"/>
        <v>0</v>
      </c>
      <c r="AL603" s="5">
        <f t="shared" si="132"/>
        <v>0</v>
      </c>
      <c r="AM603" s="5">
        <f t="shared" si="132"/>
        <v>0</v>
      </c>
      <c r="AN603" s="5">
        <f t="shared" si="132"/>
        <v>0</v>
      </c>
      <c r="AO603" s="5">
        <f t="shared" si="132"/>
        <v>0</v>
      </c>
      <c r="AP603" s="5">
        <f t="shared" si="132"/>
        <v>0</v>
      </c>
      <c r="AQ603" s="5">
        <f t="shared" si="132"/>
        <v>0</v>
      </c>
      <c r="AR603" s="5">
        <f t="shared" si="132"/>
        <v>0</v>
      </c>
      <c r="AS603" s="5">
        <f t="shared" si="132"/>
        <v>0</v>
      </c>
      <c r="AT603" s="5">
        <f t="shared" si="132"/>
        <v>0</v>
      </c>
      <c r="BR603" t="str">
        <f t="shared" si="125"/>
        <v>RDECAPIO OAKS HOSPITAL</v>
      </c>
      <c r="BS603" s="11" t="s">
        <v>1934</v>
      </c>
      <c r="BT603" s="11" t="s">
        <v>1935</v>
      </c>
      <c r="BU603" s="11" t="s">
        <v>1934</v>
      </c>
      <c r="BV603" s="11" t="s">
        <v>1935</v>
      </c>
      <c r="BW603" s="11" t="s">
        <v>1929</v>
      </c>
      <c r="BX603" s="11"/>
      <c r="BZ603" t="s">
        <v>1357</v>
      </c>
      <c r="CA603" s="13" t="s">
        <v>1936</v>
      </c>
    </row>
    <row r="604" spans="4:79" ht="15">
      <c r="D604" s="1">
        <f t="shared" si="119"/>
        <v>0</v>
      </c>
      <c r="I604" s="5">
        <f t="shared" si="132"/>
        <v>0</v>
      </c>
      <c r="J604" s="5">
        <f t="shared" si="132"/>
        <v>0</v>
      </c>
      <c r="K604" s="5">
        <f t="shared" si="132"/>
        <v>0</v>
      </c>
      <c r="L604" s="5">
        <f t="shared" si="132"/>
        <v>0</v>
      </c>
      <c r="M604" s="5">
        <f t="shared" si="132"/>
        <v>0</v>
      </c>
      <c r="N604" s="5">
        <f t="shared" si="132"/>
        <v>0</v>
      </c>
      <c r="O604" s="5">
        <f t="shared" si="132"/>
        <v>0</v>
      </c>
      <c r="P604" s="5">
        <f t="shared" si="132"/>
        <v>0</v>
      </c>
      <c r="Q604" s="5">
        <f t="shared" si="132"/>
        <v>0</v>
      </c>
      <c r="R604" s="5">
        <f t="shared" si="132"/>
        <v>0</v>
      </c>
      <c r="S604" s="5">
        <f t="shared" si="132"/>
        <v>0</v>
      </c>
      <c r="T604" s="5">
        <f t="shared" si="132"/>
        <v>0</v>
      </c>
      <c r="U604" s="5">
        <f t="shared" si="132"/>
        <v>0</v>
      </c>
      <c r="V604" s="5">
        <f t="shared" si="132"/>
        <v>0</v>
      </c>
      <c r="W604" s="5">
        <f t="shared" si="132"/>
        <v>0</v>
      </c>
      <c r="X604" s="5">
        <f t="shared" si="132"/>
        <v>0</v>
      </c>
      <c r="Y604" s="5">
        <f t="shared" si="132"/>
        <v>0</v>
      </c>
      <c r="Z604" s="5">
        <f t="shared" si="132"/>
        <v>0</v>
      </c>
      <c r="AA604" s="5">
        <f t="shared" si="132"/>
        <v>0</v>
      </c>
      <c r="AB604" s="5">
        <f t="shared" si="132"/>
        <v>0</v>
      </c>
      <c r="AC604" s="5">
        <f t="shared" si="132"/>
        <v>0</v>
      </c>
      <c r="AK604" s="5">
        <f t="shared" si="132"/>
        <v>0</v>
      </c>
      <c r="AL604" s="5">
        <f t="shared" si="132"/>
        <v>0</v>
      </c>
      <c r="AM604" s="5">
        <f t="shared" si="132"/>
        <v>0</v>
      </c>
      <c r="AN604" s="5">
        <f t="shared" si="132"/>
        <v>0</v>
      </c>
      <c r="AO604" s="5">
        <f t="shared" si="132"/>
        <v>0</v>
      </c>
      <c r="AP604" s="5">
        <f t="shared" si="132"/>
        <v>0</v>
      </c>
      <c r="AQ604" s="5">
        <f t="shared" si="132"/>
        <v>0</v>
      </c>
      <c r="AR604" s="5">
        <f t="shared" si="132"/>
        <v>0</v>
      </c>
      <c r="AS604" s="5">
        <f t="shared" si="132"/>
        <v>0</v>
      </c>
      <c r="AT604" s="5">
        <f t="shared" si="132"/>
        <v>0</v>
      </c>
      <c r="BR604" t="str">
        <f t="shared" si="125"/>
        <v>RDECAPIO SPRINGFIELD HOSPITAL</v>
      </c>
      <c r="BS604" s="11" t="s">
        <v>1937</v>
      </c>
      <c r="BT604" s="11" t="s">
        <v>1938</v>
      </c>
      <c r="BU604" s="11" t="s">
        <v>1937</v>
      </c>
      <c r="BV604" s="11" t="s">
        <v>1938</v>
      </c>
      <c r="BW604" s="11" t="s">
        <v>1929</v>
      </c>
      <c r="BX604" s="11"/>
      <c r="BZ604" t="s">
        <v>1357</v>
      </c>
      <c r="CA604" s="13" t="s">
        <v>1939</v>
      </c>
    </row>
    <row r="605" spans="4:79" ht="15">
      <c r="D605" s="1">
        <f t="shared" si="119"/>
        <v>0</v>
      </c>
      <c r="I605" s="5">
        <f t="shared" si="132"/>
        <v>0</v>
      </c>
      <c r="J605" s="5">
        <f t="shared" si="132"/>
        <v>0</v>
      </c>
      <c r="K605" s="5">
        <f t="shared" si="132"/>
        <v>0</v>
      </c>
      <c r="L605" s="5">
        <f t="shared" si="132"/>
        <v>0</v>
      </c>
      <c r="M605" s="5">
        <f t="shared" si="132"/>
        <v>0</v>
      </c>
      <c r="N605" s="5">
        <f t="shared" si="132"/>
        <v>0</v>
      </c>
      <c r="O605" s="5">
        <f t="shared" si="132"/>
        <v>0</v>
      </c>
      <c r="P605" s="5">
        <f t="shared" ref="P605:AT619" si="133">IF(P199&lt;0, 1, 0)</f>
        <v>0</v>
      </c>
      <c r="Q605" s="5">
        <f t="shared" si="133"/>
        <v>0</v>
      </c>
      <c r="R605" s="5">
        <f t="shared" si="133"/>
        <v>0</v>
      </c>
      <c r="S605" s="5">
        <f t="shared" si="133"/>
        <v>0</v>
      </c>
      <c r="T605" s="5">
        <f t="shared" si="133"/>
        <v>0</v>
      </c>
      <c r="U605" s="5">
        <f t="shared" si="133"/>
        <v>0</v>
      </c>
      <c r="V605" s="5">
        <f t="shared" si="133"/>
        <v>0</v>
      </c>
      <c r="W605" s="5">
        <f t="shared" si="133"/>
        <v>0</v>
      </c>
      <c r="X605" s="5">
        <f t="shared" si="133"/>
        <v>0</v>
      </c>
      <c r="Y605" s="5">
        <f t="shared" si="133"/>
        <v>0</v>
      </c>
      <c r="Z605" s="5">
        <f t="shared" si="133"/>
        <v>0</v>
      </c>
      <c r="AA605" s="5">
        <f t="shared" si="133"/>
        <v>0</v>
      </c>
      <c r="AB605" s="5">
        <f t="shared" si="133"/>
        <v>0</v>
      </c>
      <c r="AC605" s="5">
        <f t="shared" si="133"/>
        <v>0</v>
      </c>
      <c r="AK605" s="5">
        <f t="shared" si="133"/>
        <v>0</v>
      </c>
      <c r="AL605" s="5">
        <f t="shared" si="133"/>
        <v>0</v>
      </c>
      <c r="AM605" s="5">
        <f t="shared" si="133"/>
        <v>0</v>
      </c>
      <c r="AN605" s="5">
        <f t="shared" si="133"/>
        <v>0</v>
      </c>
      <c r="AO605" s="5">
        <f t="shared" si="133"/>
        <v>0</v>
      </c>
      <c r="AP605" s="5">
        <f t="shared" si="133"/>
        <v>0</v>
      </c>
      <c r="AQ605" s="5">
        <f t="shared" si="133"/>
        <v>0</v>
      </c>
      <c r="AR605" s="5">
        <f t="shared" si="133"/>
        <v>0</v>
      </c>
      <c r="AS605" s="5">
        <f t="shared" si="133"/>
        <v>0</v>
      </c>
      <c r="AT605" s="5">
        <f t="shared" si="133"/>
        <v>0</v>
      </c>
      <c r="BR605" t="str">
        <f t="shared" si="125"/>
        <v>RDECLACTON AND DISTRICT HOSPITAL</v>
      </c>
      <c r="BS605" s="11" t="s">
        <v>1940</v>
      </c>
      <c r="BT605" s="11" t="s">
        <v>1941</v>
      </c>
      <c r="BU605" s="11" t="s">
        <v>1940</v>
      </c>
      <c r="BV605" s="11" t="s">
        <v>1941</v>
      </c>
      <c r="BW605" s="11" t="s">
        <v>1929</v>
      </c>
      <c r="BX605" s="11"/>
      <c r="BZ605" t="s">
        <v>1357</v>
      </c>
      <c r="CA605" s="13" t="s">
        <v>1942</v>
      </c>
    </row>
    <row r="606" spans="4:79" ht="15">
      <c r="D606" s="1">
        <f t="shared" si="119"/>
        <v>0</v>
      </c>
      <c r="I606" s="5">
        <f t="shared" ref="I606:AR616" si="134">IF(I200&lt;0, 1, 0)</f>
        <v>0</v>
      </c>
      <c r="J606" s="5">
        <f t="shared" si="134"/>
        <v>0</v>
      </c>
      <c r="K606" s="5">
        <f t="shared" si="134"/>
        <v>0</v>
      </c>
      <c r="L606" s="5">
        <f t="shared" si="134"/>
        <v>0</v>
      </c>
      <c r="M606" s="5">
        <f t="shared" si="134"/>
        <v>0</v>
      </c>
      <c r="N606" s="5">
        <f t="shared" si="134"/>
        <v>0</v>
      </c>
      <c r="O606" s="5">
        <f t="shared" si="134"/>
        <v>0</v>
      </c>
      <c r="P606" s="5">
        <f t="shared" si="134"/>
        <v>0</v>
      </c>
      <c r="Q606" s="5">
        <f t="shared" si="134"/>
        <v>0</v>
      </c>
      <c r="R606" s="5">
        <f t="shared" si="134"/>
        <v>0</v>
      </c>
      <c r="S606" s="5">
        <f t="shared" si="134"/>
        <v>0</v>
      </c>
      <c r="T606" s="5">
        <f t="shared" si="134"/>
        <v>0</v>
      </c>
      <c r="U606" s="5">
        <f t="shared" si="134"/>
        <v>0</v>
      </c>
      <c r="V606" s="5">
        <f t="shared" si="134"/>
        <v>0</v>
      </c>
      <c r="W606" s="5">
        <f t="shared" si="134"/>
        <v>0</v>
      </c>
      <c r="X606" s="5">
        <f t="shared" si="134"/>
        <v>0</v>
      </c>
      <c r="Y606" s="5">
        <f t="shared" si="133"/>
        <v>0</v>
      </c>
      <c r="Z606" s="5">
        <f t="shared" si="133"/>
        <v>0</v>
      </c>
      <c r="AA606" s="5">
        <f t="shared" si="133"/>
        <v>0</v>
      </c>
      <c r="AB606" s="5">
        <f t="shared" si="133"/>
        <v>0</v>
      </c>
      <c r="AC606" s="5">
        <f t="shared" si="133"/>
        <v>0</v>
      </c>
      <c r="AK606" s="5">
        <f t="shared" si="134"/>
        <v>0</v>
      </c>
      <c r="AL606" s="5">
        <f t="shared" si="134"/>
        <v>0</v>
      </c>
      <c r="AM606" s="5">
        <f t="shared" si="134"/>
        <v>0</v>
      </c>
      <c r="AN606" s="5">
        <f t="shared" si="134"/>
        <v>0</v>
      </c>
      <c r="AO606" s="5">
        <f t="shared" si="134"/>
        <v>0</v>
      </c>
      <c r="AP606" s="5">
        <f t="shared" si="134"/>
        <v>0</v>
      </c>
      <c r="AQ606" s="5">
        <f t="shared" si="134"/>
        <v>0</v>
      </c>
      <c r="AR606" s="5">
        <f t="shared" si="134"/>
        <v>0</v>
      </c>
      <c r="AS606" s="5">
        <f t="shared" si="133"/>
        <v>0</v>
      </c>
      <c r="AT606" s="5">
        <f t="shared" si="133"/>
        <v>0</v>
      </c>
      <c r="BR606" t="str">
        <f t="shared" si="125"/>
        <v>RDECOLCHESTER GENERAL HOSPITAL</v>
      </c>
      <c r="BS606" s="11" t="s">
        <v>1943</v>
      </c>
      <c r="BT606" s="11" t="s">
        <v>170</v>
      </c>
      <c r="BU606" s="11" t="s">
        <v>1943</v>
      </c>
      <c r="BV606" s="11" t="s">
        <v>170</v>
      </c>
      <c r="BW606" s="11" t="s">
        <v>1929</v>
      </c>
      <c r="BX606" s="11"/>
      <c r="BZ606" t="s">
        <v>1944</v>
      </c>
      <c r="CA606" s="13" t="s">
        <v>1945</v>
      </c>
    </row>
    <row r="607" spans="4:79" ht="15">
      <c r="D607" s="1">
        <f t="shared" si="119"/>
        <v>0</v>
      </c>
      <c r="I607" s="5">
        <f t="shared" si="134"/>
        <v>0</v>
      </c>
      <c r="J607" s="5">
        <f t="shared" si="134"/>
        <v>0</v>
      </c>
      <c r="K607" s="5">
        <f t="shared" si="134"/>
        <v>0</v>
      </c>
      <c r="L607" s="5">
        <f t="shared" si="134"/>
        <v>0</v>
      </c>
      <c r="M607" s="5">
        <f t="shared" si="134"/>
        <v>0</v>
      </c>
      <c r="N607" s="5">
        <f t="shared" si="134"/>
        <v>0</v>
      </c>
      <c r="O607" s="5">
        <f t="shared" si="134"/>
        <v>0</v>
      </c>
      <c r="P607" s="5">
        <f t="shared" si="134"/>
        <v>0</v>
      </c>
      <c r="Q607" s="5">
        <f t="shared" si="134"/>
        <v>0</v>
      </c>
      <c r="R607" s="5">
        <f t="shared" si="134"/>
        <v>0</v>
      </c>
      <c r="S607" s="5">
        <f t="shared" si="134"/>
        <v>0</v>
      </c>
      <c r="T607" s="5">
        <f t="shared" si="134"/>
        <v>0</v>
      </c>
      <c r="U607" s="5">
        <f t="shared" si="134"/>
        <v>0</v>
      </c>
      <c r="V607" s="5">
        <f t="shared" si="134"/>
        <v>0</v>
      </c>
      <c r="W607" s="5">
        <f t="shared" si="134"/>
        <v>0</v>
      </c>
      <c r="X607" s="5">
        <f t="shared" si="134"/>
        <v>0</v>
      </c>
      <c r="Y607" s="5">
        <f t="shared" si="133"/>
        <v>0</v>
      </c>
      <c r="Z607" s="5">
        <f t="shared" si="133"/>
        <v>0</v>
      </c>
      <c r="AA607" s="5">
        <f t="shared" si="133"/>
        <v>0</v>
      </c>
      <c r="AB607" s="5">
        <f t="shared" si="133"/>
        <v>0</v>
      </c>
      <c r="AC607" s="5">
        <f t="shared" si="133"/>
        <v>0</v>
      </c>
      <c r="AK607" s="5">
        <f t="shared" si="134"/>
        <v>0</v>
      </c>
      <c r="AL607" s="5">
        <f t="shared" si="134"/>
        <v>0</v>
      </c>
      <c r="AM607" s="5">
        <f t="shared" si="134"/>
        <v>0</v>
      </c>
      <c r="AN607" s="5">
        <f t="shared" si="134"/>
        <v>0</v>
      </c>
      <c r="AO607" s="5">
        <f t="shared" si="134"/>
        <v>0</v>
      </c>
      <c r="AP607" s="5">
        <f t="shared" si="134"/>
        <v>0</v>
      </c>
      <c r="AQ607" s="5">
        <f t="shared" si="134"/>
        <v>0</v>
      </c>
      <c r="AR607" s="5">
        <f t="shared" si="134"/>
        <v>0</v>
      </c>
      <c r="AS607" s="5">
        <f t="shared" si="133"/>
        <v>0</v>
      </c>
      <c r="AT607" s="5">
        <f t="shared" si="133"/>
        <v>0</v>
      </c>
      <c r="BR607" t="str">
        <f t="shared" si="125"/>
        <v>RDECOLCHESTER PRIMARY CARE TREATMENT CENTRE</v>
      </c>
      <c r="BS607" s="11" t="s">
        <v>1946</v>
      </c>
      <c r="BT607" s="11" t="s">
        <v>1947</v>
      </c>
      <c r="BU607" s="11" t="s">
        <v>1946</v>
      </c>
      <c r="BV607" s="11" t="s">
        <v>1947</v>
      </c>
      <c r="BW607" s="11" t="s">
        <v>1929</v>
      </c>
      <c r="BX607" s="11"/>
      <c r="BZ607" t="s">
        <v>919</v>
      </c>
      <c r="CA607" s="13" t="s">
        <v>1948</v>
      </c>
    </row>
    <row r="608" spans="4:79" ht="15">
      <c r="D608" s="1">
        <f t="shared" si="119"/>
        <v>0</v>
      </c>
      <c r="I608" s="5">
        <f t="shared" si="134"/>
        <v>0</v>
      </c>
      <c r="J608" s="5">
        <f t="shared" si="134"/>
        <v>0</v>
      </c>
      <c r="K608" s="5">
        <f t="shared" si="134"/>
        <v>0</v>
      </c>
      <c r="L608" s="5">
        <f t="shared" si="134"/>
        <v>0</v>
      </c>
      <c r="M608" s="5">
        <f t="shared" si="134"/>
        <v>0</v>
      </c>
      <c r="N608" s="5">
        <f t="shared" si="134"/>
        <v>0</v>
      </c>
      <c r="O608" s="5">
        <f t="shared" si="134"/>
        <v>0</v>
      </c>
      <c r="P608" s="5">
        <f t="shared" si="134"/>
        <v>0</v>
      </c>
      <c r="Q608" s="5">
        <f t="shared" si="134"/>
        <v>0</v>
      </c>
      <c r="R608" s="5">
        <f t="shared" si="134"/>
        <v>0</v>
      </c>
      <c r="S608" s="5">
        <f t="shared" si="134"/>
        <v>0</v>
      </c>
      <c r="T608" s="5">
        <f t="shared" si="134"/>
        <v>0</v>
      </c>
      <c r="U608" s="5">
        <f t="shared" si="134"/>
        <v>0</v>
      </c>
      <c r="V608" s="5">
        <f t="shared" si="134"/>
        <v>0</v>
      </c>
      <c r="W608" s="5">
        <f t="shared" si="134"/>
        <v>0</v>
      </c>
      <c r="X608" s="5">
        <f t="shared" si="134"/>
        <v>0</v>
      </c>
      <c r="Y608" s="5">
        <f t="shared" si="133"/>
        <v>0</v>
      </c>
      <c r="Z608" s="5">
        <f t="shared" si="133"/>
        <v>0</v>
      </c>
      <c r="AA608" s="5">
        <f t="shared" si="133"/>
        <v>0</v>
      </c>
      <c r="AB608" s="5">
        <f t="shared" si="133"/>
        <v>0</v>
      </c>
      <c r="AC608" s="5">
        <f t="shared" si="133"/>
        <v>0</v>
      </c>
      <c r="AK608" s="5">
        <f t="shared" si="134"/>
        <v>0</v>
      </c>
      <c r="AL608" s="5">
        <f t="shared" si="134"/>
        <v>0</v>
      </c>
      <c r="AM608" s="5">
        <f t="shared" si="134"/>
        <v>0</v>
      </c>
      <c r="AN608" s="5">
        <f t="shared" si="134"/>
        <v>0</v>
      </c>
      <c r="AO608" s="5">
        <f t="shared" si="134"/>
        <v>0</v>
      </c>
      <c r="AP608" s="5">
        <f t="shared" si="134"/>
        <v>0</v>
      </c>
      <c r="AQ608" s="5">
        <f t="shared" si="134"/>
        <v>0</v>
      </c>
      <c r="AR608" s="5">
        <f t="shared" si="134"/>
        <v>0</v>
      </c>
      <c r="AS608" s="5">
        <f t="shared" si="133"/>
        <v>0</v>
      </c>
      <c r="AT608" s="5">
        <f t="shared" si="133"/>
        <v>0</v>
      </c>
      <c r="BR608" t="str">
        <f t="shared" si="125"/>
        <v>RDEESSEX COUNTY HOSPITAL</v>
      </c>
      <c r="BS608" s="11" t="s">
        <v>1949</v>
      </c>
      <c r="BT608" s="11" t="s">
        <v>1950</v>
      </c>
      <c r="BU608" s="11" t="s">
        <v>1949</v>
      </c>
      <c r="BV608" s="11" t="s">
        <v>1950</v>
      </c>
      <c r="BW608" s="11" t="s">
        <v>1929</v>
      </c>
      <c r="BX608" s="11"/>
      <c r="BZ608" t="s">
        <v>919</v>
      </c>
      <c r="CA608" s="13" t="s">
        <v>1951</v>
      </c>
    </row>
    <row r="609" spans="4:79" ht="15">
      <c r="D609" s="1">
        <f t="shared" si="119"/>
        <v>0</v>
      </c>
      <c r="I609" s="5">
        <f t="shared" si="134"/>
        <v>0</v>
      </c>
      <c r="J609" s="5">
        <f t="shared" si="134"/>
        <v>0</v>
      </c>
      <c r="K609" s="5">
        <f t="shared" si="134"/>
        <v>0</v>
      </c>
      <c r="L609" s="5">
        <f t="shared" si="134"/>
        <v>0</v>
      </c>
      <c r="M609" s="5">
        <f t="shared" si="134"/>
        <v>0</v>
      </c>
      <c r="N609" s="5">
        <f t="shared" si="134"/>
        <v>0</v>
      </c>
      <c r="O609" s="5">
        <f t="shared" si="134"/>
        <v>0</v>
      </c>
      <c r="P609" s="5">
        <f t="shared" si="134"/>
        <v>0</v>
      </c>
      <c r="Q609" s="5">
        <f t="shared" si="134"/>
        <v>0</v>
      </c>
      <c r="R609" s="5">
        <f t="shared" si="134"/>
        <v>0</v>
      </c>
      <c r="S609" s="5">
        <f t="shared" si="134"/>
        <v>0</v>
      </c>
      <c r="T609" s="5">
        <f t="shared" si="134"/>
        <v>0</v>
      </c>
      <c r="U609" s="5">
        <f t="shared" si="134"/>
        <v>0</v>
      </c>
      <c r="V609" s="5">
        <f t="shared" si="134"/>
        <v>0</v>
      </c>
      <c r="W609" s="5">
        <f t="shared" si="134"/>
        <v>0</v>
      </c>
      <c r="X609" s="5">
        <f t="shared" si="134"/>
        <v>0</v>
      </c>
      <c r="Y609" s="5">
        <f t="shared" si="133"/>
        <v>0</v>
      </c>
      <c r="Z609" s="5">
        <f t="shared" si="133"/>
        <v>0</v>
      </c>
      <c r="AA609" s="5">
        <f t="shared" si="133"/>
        <v>0</v>
      </c>
      <c r="AB609" s="5">
        <f t="shared" si="133"/>
        <v>0</v>
      </c>
      <c r="AC609" s="5">
        <f t="shared" si="133"/>
        <v>0</v>
      </c>
      <c r="AK609" s="5">
        <f t="shared" si="134"/>
        <v>0</v>
      </c>
      <c r="AL609" s="5">
        <f t="shared" si="134"/>
        <v>0</v>
      </c>
      <c r="AM609" s="5">
        <f t="shared" si="134"/>
        <v>0</v>
      </c>
      <c r="AN609" s="5">
        <f t="shared" si="134"/>
        <v>0</v>
      </c>
      <c r="AO609" s="5">
        <f t="shared" si="134"/>
        <v>0</v>
      </c>
      <c r="AP609" s="5">
        <f t="shared" si="134"/>
        <v>0</v>
      </c>
      <c r="AQ609" s="5">
        <f t="shared" si="134"/>
        <v>0</v>
      </c>
      <c r="AR609" s="5">
        <f t="shared" si="134"/>
        <v>0</v>
      </c>
      <c r="AS609" s="5">
        <f t="shared" si="133"/>
        <v>0</v>
      </c>
      <c r="AT609" s="5">
        <f t="shared" si="133"/>
        <v>0</v>
      </c>
      <c r="BR609" t="str">
        <f t="shared" si="125"/>
        <v>RDEFELIXSTOWE HOSPITAL</v>
      </c>
      <c r="BS609" s="11" t="s">
        <v>1952</v>
      </c>
      <c r="BT609" s="11" t="s">
        <v>1953</v>
      </c>
      <c r="BU609" s="11" t="s">
        <v>1952</v>
      </c>
      <c r="BV609" s="11" t="s">
        <v>1953</v>
      </c>
      <c r="BW609" s="11" t="s">
        <v>1929</v>
      </c>
      <c r="BX609" s="11"/>
      <c r="BZ609" t="s">
        <v>919</v>
      </c>
      <c r="CA609" s="13" t="s">
        <v>1954</v>
      </c>
    </row>
    <row r="610" spans="4:79" ht="15">
      <c r="D610" s="1">
        <f t="shared" si="119"/>
        <v>0</v>
      </c>
      <c r="I610" s="5">
        <f t="shared" si="134"/>
        <v>0</v>
      </c>
      <c r="J610" s="5">
        <f t="shared" si="134"/>
        <v>0</v>
      </c>
      <c r="K610" s="5">
        <f t="shared" si="134"/>
        <v>0</v>
      </c>
      <c r="L610" s="5">
        <f t="shared" si="134"/>
        <v>0</v>
      </c>
      <c r="M610" s="5">
        <f t="shared" si="134"/>
        <v>0</v>
      </c>
      <c r="N610" s="5">
        <f t="shared" si="134"/>
        <v>0</v>
      </c>
      <c r="O610" s="5">
        <f t="shared" si="134"/>
        <v>0</v>
      </c>
      <c r="P610" s="5">
        <f t="shared" si="134"/>
        <v>0</v>
      </c>
      <c r="Q610" s="5">
        <f t="shared" si="134"/>
        <v>0</v>
      </c>
      <c r="R610" s="5">
        <f t="shared" si="134"/>
        <v>0</v>
      </c>
      <c r="S610" s="5">
        <f t="shared" si="134"/>
        <v>0</v>
      </c>
      <c r="T610" s="5">
        <f t="shared" si="134"/>
        <v>0</v>
      </c>
      <c r="U610" s="5">
        <f t="shared" si="134"/>
        <v>0</v>
      </c>
      <c r="V610" s="5">
        <f t="shared" si="134"/>
        <v>0</v>
      </c>
      <c r="W610" s="5">
        <f t="shared" si="134"/>
        <v>0</v>
      </c>
      <c r="X610" s="5">
        <f t="shared" si="134"/>
        <v>0</v>
      </c>
      <c r="Y610" s="5">
        <f t="shared" si="133"/>
        <v>0</v>
      </c>
      <c r="Z610" s="5">
        <f t="shared" si="133"/>
        <v>0</v>
      </c>
      <c r="AA610" s="5">
        <f t="shared" si="133"/>
        <v>0</v>
      </c>
      <c r="AB610" s="5">
        <f t="shared" si="133"/>
        <v>0</v>
      </c>
      <c r="AC610" s="5">
        <f t="shared" si="133"/>
        <v>0</v>
      </c>
      <c r="AK610" s="5">
        <f t="shared" si="134"/>
        <v>0</v>
      </c>
      <c r="AL610" s="5">
        <f t="shared" si="134"/>
        <v>0</v>
      </c>
      <c r="AM610" s="5">
        <f t="shared" si="134"/>
        <v>0</v>
      </c>
      <c r="AN610" s="5">
        <f t="shared" si="134"/>
        <v>0</v>
      </c>
      <c r="AO610" s="5">
        <f t="shared" si="134"/>
        <v>0</v>
      </c>
      <c r="AP610" s="5">
        <f t="shared" si="134"/>
        <v>0</v>
      </c>
      <c r="AQ610" s="5">
        <f t="shared" si="134"/>
        <v>0</v>
      </c>
      <c r="AR610" s="5">
        <f t="shared" si="134"/>
        <v>0</v>
      </c>
      <c r="AS610" s="5">
        <f t="shared" si="133"/>
        <v>0</v>
      </c>
      <c r="AT610" s="5">
        <f t="shared" si="133"/>
        <v>0</v>
      </c>
      <c r="BR610" t="str">
        <f t="shared" si="125"/>
        <v>RDEHALSTEAD HOSPITAL</v>
      </c>
      <c r="BS610" s="11" t="s">
        <v>1955</v>
      </c>
      <c r="BT610" s="11" t="s">
        <v>1956</v>
      </c>
      <c r="BU610" s="11" t="s">
        <v>1955</v>
      </c>
      <c r="BV610" s="11" t="s">
        <v>1956</v>
      </c>
      <c r="BW610" s="11" t="s">
        <v>1929</v>
      </c>
      <c r="BX610" s="11"/>
      <c r="BZ610" t="s">
        <v>919</v>
      </c>
      <c r="CA610" s="13" t="s">
        <v>1957</v>
      </c>
    </row>
    <row r="611" spans="4:79" ht="15">
      <c r="D611" s="1">
        <f t="shared" si="119"/>
        <v>0</v>
      </c>
      <c r="I611" s="5">
        <f t="shared" si="134"/>
        <v>0</v>
      </c>
      <c r="J611" s="5">
        <f t="shared" si="134"/>
        <v>0</v>
      </c>
      <c r="K611" s="5">
        <f t="shared" si="134"/>
        <v>0</v>
      </c>
      <c r="L611" s="5">
        <f t="shared" si="134"/>
        <v>0</v>
      </c>
      <c r="M611" s="5">
        <f t="shared" si="134"/>
        <v>0</v>
      </c>
      <c r="N611" s="5">
        <f t="shared" si="134"/>
        <v>0</v>
      </c>
      <c r="O611" s="5">
        <f t="shared" si="134"/>
        <v>0</v>
      </c>
      <c r="P611" s="5">
        <f t="shared" si="134"/>
        <v>0</v>
      </c>
      <c r="Q611" s="5">
        <f t="shared" si="134"/>
        <v>0</v>
      </c>
      <c r="R611" s="5">
        <f t="shared" si="134"/>
        <v>0</v>
      </c>
      <c r="S611" s="5">
        <f t="shared" si="134"/>
        <v>0</v>
      </c>
      <c r="T611" s="5">
        <f t="shared" si="134"/>
        <v>0</v>
      </c>
      <c r="U611" s="5">
        <f t="shared" si="134"/>
        <v>0</v>
      </c>
      <c r="V611" s="5">
        <f t="shared" si="134"/>
        <v>0</v>
      </c>
      <c r="W611" s="5">
        <f t="shared" si="134"/>
        <v>0</v>
      </c>
      <c r="X611" s="5">
        <f t="shared" si="134"/>
        <v>0</v>
      </c>
      <c r="Y611" s="5">
        <f t="shared" si="133"/>
        <v>0</v>
      </c>
      <c r="Z611" s="5">
        <f t="shared" si="133"/>
        <v>0</v>
      </c>
      <c r="AA611" s="5">
        <f t="shared" si="133"/>
        <v>0</v>
      </c>
      <c r="AB611" s="5">
        <f t="shared" si="133"/>
        <v>0</v>
      </c>
      <c r="AC611" s="5">
        <f t="shared" si="133"/>
        <v>0</v>
      </c>
      <c r="AK611" s="5">
        <f t="shared" si="134"/>
        <v>0</v>
      </c>
      <c r="AL611" s="5">
        <f t="shared" si="134"/>
        <v>0</v>
      </c>
      <c r="AM611" s="5">
        <f t="shared" si="134"/>
        <v>0</v>
      </c>
      <c r="AN611" s="5">
        <f t="shared" si="134"/>
        <v>0</v>
      </c>
      <c r="AO611" s="5">
        <f t="shared" si="134"/>
        <v>0</v>
      </c>
      <c r="AP611" s="5">
        <f t="shared" si="134"/>
        <v>0</v>
      </c>
      <c r="AQ611" s="5">
        <f t="shared" si="134"/>
        <v>0</v>
      </c>
      <c r="AR611" s="5">
        <f t="shared" si="134"/>
        <v>0</v>
      </c>
      <c r="AS611" s="5">
        <f t="shared" si="133"/>
        <v>0</v>
      </c>
      <c r="AT611" s="5">
        <f t="shared" si="133"/>
        <v>0</v>
      </c>
      <c r="BR611" t="str">
        <f t="shared" si="125"/>
        <v>RDEIPSWICH HOSPITAL NHS TRUST</v>
      </c>
      <c r="BS611" s="11" t="s">
        <v>1958</v>
      </c>
      <c r="BT611" s="11" t="s">
        <v>1959</v>
      </c>
      <c r="BU611" s="11" t="s">
        <v>1958</v>
      </c>
      <c r="BV611" s="11" t="s">
        <v>1959</v>
      </c>
      <c r="BW611" s="11" t="s">
        <v>1929</v>
      </c>
      <c r="BX611" s="11"/>
      <c r="BZ611" t="s">
        <v>919</v>
      </c>
      <c r="CA611" s="13" t="s">
        <v>1960</v>
      </c>
    </row>
    <row r="612" spans="4:79" ht="15">
      <c r="D612" s="1">
        <f t="shared" si="119"/>
        <v>0</v>
      </c>
      <c r="I612" s="5">
        <f t="shared" si="134"/>
        <v>0</v>
      </c>
      <c r="J612" s="5">
        <f t="shared" si="134"/>
        <v>0</v>
      </c>
      <c r="K612" s="5">
        <f t="shared" si="134"/>
        <v>0</v>
      </c>
      <c r="L612" s="5">
        <f t="shared" si="134"/>
        <v>0</v>
      </c>
      <c r="M612" s="5">
        <f t="shared" si="134"/>
        <v>0</v>
      </c>
      <c r="N612" s="5">
        <f t="shared" si="134"/>
        <v>0</v>
      </c>
      <c r="O612" s="5">
        <f t="shared" si="134"/>
        <v>0</v>
      </c>
      <c r="P612" s="5">
        <f t="shared" si="134"/>
        <v>0</v>
      </c>
      <c r="Q612" s="5">
        <f t="shared" si="134"/>
        <v>0</v>
      </c>
      <c r="R612" s="5">
        <f t="shared" si="134"/>
        <v>0</v>
      </c>
      <c r="S612" s="5">
        <f t="shared" si="134"/>
        <v>0</v>
      </c>
      <c r="T612" s="5">
        <f t="shared" si="134"/>
        <v>0</v>
      </c>
      <c r="U612" s="5">
        <f t="shared" si="134"/>
        <v>0</v>
      </c>
      <c r="V612" s="5">
        <f t="shared" si="134"/>
        <v>0</v>
      </c>
      <c r="W612" s="5">
        <f t="shared" si="134"/>
        <v>0</v>
      </c>
      <c r="X612" s="5">
        <f t="shared" si="134"/>
        <v>0</v>
      </c>
      <c r="Y612" s="5">
        <f t="shared" si="133"/>
        <v>0</v>
      </c>
      <c r="Z612" s="5">
        <f t="shared" si="133"/>
        <v>0</v>
      </c>
      <c r="AA612" s="5">
        <f t="shared" si="133"/>
        <v>0</v>
      </c>
      <c r="AB612" s="5">
        <f t="shared" si="133"/>
        <v>0</v>
      </c>
      <c r="AC612" s="5">
        <f t="shared" si="133"/>
        <v>0</v>
      </c>
      <c r="AK612" s="5">
        <f t="shared" si="134"/>
        <v>0</v>
      </c>
      <c r="AL612" s="5">
        <f t="shared" si="134"/>
        <v>0</v>
      </c>
      <c r="AM612" s="5">
        <f t="shared" si="134"/>
        <v>0</v>
      </c>
      <c r="AN612" s="5">
        <f t="shared" si="134"/>
        <v>0</v>
      </c>
      <c r="AO612" s="5">
        <f t="shared" si="134"/>
        <v>0</v>
      </c>
      <c r="AP612" s="5">
        <f t="shared" si="134"/>
        <v>0</v>
      </c>
      <c r="AQ612" s="5">
        <f t="shared" si="134"/>
        <v>0</v>
      </c>
      <c r="AR612" s="5">
        <f t="shared" si="134"/>
        <v>0</v>
      </c>
      <c r="AS612" s="5">
        <f t="shared" si="133"/>
        <v>0</v>
      </c>
      <c r="AT612" s="5">
        <f t="shared" si="133"/>
        <v>0</v>
      </c>
      <c r="BR612" t="str">
        <f t="shared" si="125"/>
        <v>RDETHE FRYATT HOSPITAL AND MAYFLOWER MEDICAL CENTRE</v>
      </c>
      <c r="BS612" s="11" t="s">
        <v>1961</v>
      </c>
      <c r="BT612" s="11" t="s">
        <v>1962</v>
      </c>
      <c r="BU612" s="11" t="s">
        <v>1961</v>
      </c>
      <c r="BV612" s="11" t="s">
        <v>1962</v>
      </c>
      <c r="BW612" s="11" t="s">
        <v>1929</v>
      </c>
      <c r="BX612" s="11"/>
      <c r="BZ612" t="s">
        <v>919</v>
      </c>
      <c r="CA612" s="13" t="s">
        <v>1963</v>
      </c>
    </row>
    <row r="613" spans="4:79" ht="15">
      <c r="D613" s="1">
        <f t="shared" si="119"/>
        <v>0</v>
      </c>
      <c r="I613" s="5">
        <f t="shared" si="134"/>
        <v>0</v>
      </c>
      <c r="J613" s="5">
        <f t="shared" si="134"/>
        <v>0</v>
      </c>
      <c r="K613" s="5">
        <f t="shared" si="134"/>
        <v>0</v>
      </c>
      <c r="L613" s="5">
        <f t="shared" si="134"/>
        <v>0</v>
      </c>
      <c r="M613" s="5">
        <f t="shared" si="134"/>
        <v>0</v>
      </c>
      <c r="N613" s="5">
        <f t="shared" si="134"/>
        <v>0</v>
      </c>
      <c r="O613" s="5">
        <f t="shared" si="134"/>
        <v>0</v>
      </c>
      <c r="P613" s="5">
        <f t="shared" si="134"/>
        <v>0</v>
      </c>
      <c r="Q613" s="5">
        <f t="shared" si="134"/>
        <v>0</v>
      </c>
      <c r="R613" s="5">
        <f t="shared" si="134"/>
        <v>0</v>
      </c>
      <c r="S613" s="5">
        <f t="shared" si="134"/>
        <v>0</v>
      </c>
      <c r="T613" s="5">
        <f t="shared" si="134"/>
        <v>0</v>
      </c>
      <c r="U613" s="5">
        <f t="shared" si="134"/>
        <v>0</v>
      </c>
      <c r="V613" s="5">
        <f t="shared" si="134"/>
        <v>0</v>
      </c>
      <c r="W613" s="5">
        <f t="shared" si="134"/>
        <v>0</v>
      </c>
      <c r="X613" s="5">
        <f t="shared" si="134"/>
        <v>0</v>
      </c>
      <c r="Y613" s="5">
        <f t="shared" si="133"/>
        <v>0</v>
      </c>
      <c r="Z613" s="5">
        <f t="shared" si="133"/>
        <v>0</v>
      </c>
      <c r="AA613" s="5">
        <f t="shared" si="133"/>
        <v>0</v>
      </c>
      <c r="AB613" s="5">
        <f t="shared" si="133"/>
        <v>0</v>
      </c>
      <c r="AC613" s="5">
        <f t="shared" si="133"/>
        <v>0</v>
      </c>
      <c r="AK613" s="5">
        <f t="shared" si="134"/>
        <v>0</v>
      </c>
      <c r="AL613" s="5">
        <f t="shared" si="134"/>
        <v>0</v>
      </c>
      <c r="AM613" s="5">
        <f t="shared" si="134"/>
        <v>0</v>
      </c>
      <c r="AN613" s="5">
        <f t="shared" si="134"/>
        <v>0</v>
      </c>
      <c r="AO613" s="5">
        <f t="shared" si="134"/>
        <v>0</v>
      </c>
      <c r="AP613" s="5">
        <f t="shared" si="134"/>
        <v>0</v>
      </c>
      <c r="AQ613" s="5">
        <f t="shared" si="134"/>
        <v>0</v>
      </c>
      <c r="AR613" s="5">
        <f t="shared" si="134"/>
        <v>0</v>
      </c>
      <c r="AS613" s="5">
        <f t="shared" si="133"/>
        <v>0</v>
      </c>
      <c r="AT613" s="5">
        <f t="shared" si="133"/>
        <v>0</v>
      </c>
      <c r="BR613" t="str">
        <f t="shared" si="125"/>
        <v>RDRARUNDEL AND DISTRICT HOSPITAL</v>
      </c>
      <c r="BS613" s="11" t="s">
        <v>1964</v>
      </c>
      <c r="BT613" s="11" t="s">
        <v>1965</v>
      </c>
      <c r="BU613" s="11" t="s">
        <v>1964</v>
      </c>
      <c r="BV613" s="11" t="s">
        <v>1965</v>
      </c>
      <c r="BW613" s="11" t="s">
        <v>1966</v>
      </c>
      <c r="BX613" s="11"/>
      <c r="BZ613" t="s">
        <v>919</v>
      </c>
      <c r="CA613" s="13" t="s">
        <v>1967</v>
      </c>
    </row>
    <row r="614" spans="4:79" ht="15">
      <c r="D614" s="1">
        <f t="shared" si="119"/>
        <v>0</v>
      </c>
      <c r="I614" s="5">
        <f t="shared" si="134"/>
        <v>0</v>
      </c>
      <c r="J614" s="5">
        <f t="shared" si="134"/>
        <v>0</v>
      </c>
      <c r="K614" s="5">
        <f t="shared" si="134"/>
        <v>0</v>
      </c>
      <c r="L614" s="5">
        <f t="shared" si="134"/>
        <v>0</v>
      </c>
      <c r="M614" s="5">
        <f t="shared" si="134"/>
        <v>0</v>
      </c>
      <c r="N614" s="5">
        <f t="shared" si="134"/>
        <v>0</v>
      </c>
      <c r="O614" s="5">
        <f t="shared" si="134"/>
        <v>0</v>
      </c>
      <c r="P614" s="5">
        <f t="shared" si="134"/>
        <v>0</v>
      </c>
      <c r="Q614" s="5">
        <f t="shared" si="134"/>
        <v>0</v>
      </c>
      <c r="R614" s="5">
        <f t="shared" si="134"/>
        <v>0</v>
      </c>
      <c r="S614" s="5">
        <f t="shared" si="134"/>
        <v>0</v>
      </c>
      <c r="T614" s="5">
        <f t="shared" si="134"/>
        <v>0</v>
      </c>
      <c r="U614" s="5">
        <f t="shared" si="134"/>
        <v>0</v>
      </c>
      <c r="V614" s="5">
        <f t="shared" si="134"/>
        <v>0</v>
      </c>
      <c r="W614" s="5">
        <f t="shared" si="134"/>
        <v>0</v>
      </c>
      <c r="X614" s="5">
        <f t="shared" si="134"/>
        <v>0</v>
      </c>
      <c r="Y614" s="5">
        <f t="shared" si="133"/>
        <v>0</v>
      </c>
      <c r="Z614" s="5">
        <f t="shared" si="133"/>
        <v>0</v>
      </c>
      <c r="AA614" s="5">
        <f t="shared" si="133"/>
        <v>0</v>
      </c>
      <c r="AB614" s="5">
        <f t="shared" si="133"/>
        <v>0</v>
      </c>
      <c r="AC614" s="5">
        <f t="shared" si="133"/>
        <v>0</v>
      </c>
      <c r="AK614" s="5">
        <f t="shared" si="134"/>
        <v>0</v>
      </c>
      <c r="AL614" s="5">
        <f t="shared" si="134"/>
        <v>0</v>
      </c>
      <c r="AM614" s="5">
        <f t="shared" si="134"/>
        <v>0</v>
      </c>
      <c r="AN614" s="5">
        <f t="shared" si="134"/>
        <v>0</v>
      </c>
      <c r="AO614" s="5">
        <f t="shared" si="134"/>
        <v>0</v>
      </c>
      <c r="AP614" s="5">
        <f t="shared" si="134"/>
        <v>0</v>
      </c>
      <c r="AQ614" s="5">
        <f t="shared" si="134"/>
        <v>0</v>
      </c>
      <c r="AR614" s="5">
        <f t="shared" si="134"/>
        <v>0</v>
      </c>
      <c r="AS614" s="5">
        <f t="shared" si="133"/>
        <v>0</v>
      </c>
      <c r="AT614" s="5">
        <f t="shared" si="133"/>
        <v>0</v>
      </c>
      <c r="BR614" t="str">
        <f t="shared" si="125"/>
        <v>RDRBATTLE SCA</v>
      </c>
      <c r="BS614" s="11" t="s">
        <v>1968</v>
      </c>
      <c r="BT614" s="11" t="s">
        <v>1969</v>
      </c>
      <c r="BU614" s="11" t="s">
        <v>1968</v>
      </c>
      <c r="BV614" s="11" t="s">
        <v>1969</v>
      </c>
      <c r="BW614" s="11" t="s">
        <v>1966</v>
      </c>
      <c r="BX614" s="11"/>
      <c r="BZ614" t="s">
        <v>919</v>
      </c>
      <c r="CA614" s="13" t="s">
        <v>1970</v>
      </c>
    </row>
    <row r="615" spans="4:79" ht="15">
      <c r="D615" s="1">
        <f t="shared" si="119"/>
        <v>0</v>
      </c>
      <c r="I615" s="5">
        <f t="shared" si="134"/>
        <v>0</v>
      </c>
      <c r="J615" s="5">
        <f t="shared" si="134"/>
        <v>0</v>
      </c>
      <c r="K615" s="5">
        <f t="shared" si="134"/>
        <v>0</v>
      </c>
      <c r="L615" s="5">
        <f t="shared" si="134"/>
        <v>0</v>
      </c>
      <c r="M615" s="5">
        <f t="shared" si="134"/>
        <v>0</v>
      </c>
      <c r="N615" s="5">
        <f t="shared" si="134"/>
        <v>0</v>
      </c>
      <c r="O615" s="5">
        <f t="shared" si="134"/>
        <v>0</v>
      </c>
      <c r="P615" s="5">
        <f t="shared" si="134"/>
        <v>0</v>
      </c>
      <c r="Q615" s="5">
        <f t="shared" si="134"/>
        <v>0</v>
      </c>
      <c r="R615" s="5">
        <f t="shared" si="134"/>
        <v>0</v>
      </c>
      <c r="S615" s="5">
        <f t="shared" si="134"/>
        <v>0</v>
      </c>
      <c r="T615" s="5">
        <f t="shared" si="134"/>
        <v>0</v>
      </c>
      <c r="U615" s="5">
        <f t="shared" si="134"/>
        <v>0</v>
      </c>
      <c r="V615" s="5">
        <f t="shared" si="134"/>
        <v>0</v>
      </c>
      <c r="W615" s="5">
        <f t="shared" si="134"/>
        <v>0</v>
      </c>
      <c r="X615" s="5">
        <f t="shared" si="134"/>
        <v>0</v>
      </c>
      <c r="Y615" s="5">
        <f t="shared" si="133"/>
        <v>0</v>
      </c>
      <c r="Z615" s="5">
        <f t="shared" si="133"/>
        <v>0</v>
      </c>
      <c r="AA615" s="5">
        <f t="shared" si="133"/>
        <v>0</v>
      </c>
      <c r="AB615" s="5">
        <f t="shared" si="133"/>
        <v>0</v>
      </c>
      <c r="AC615" s="5">
        <f t="shared" si="133"/>
        <v>0</v>
      </c>
      <c r="AK615" s="5">
        <f t="shared" si="134"/>
        <v>0</v>
      </c>
      <c r="AL615" s="5">
        <f t="shared" si="134"/>
        <v>0</v>
      </c>
      <c r="AM615" s="5">
        <f t="shared" si="134"/>
        <v>0</v>
      </c>
      <c r="AN615" s="5">
        <f t="shared" si="134"/>
        <v>0</v>
      </c>
      <c r="AO615" s="5">
        <f t="shared" si="134"/>
        <v>0</v>
      </c>
      <c r="AP615" s="5">
        <f t="shared" si="134"/>
        <v>0</v>
      </c>
      <c r="AQ615" s="5">
        <f t="shared" si="134"/>
        <v>0</v>
      </c>
      <c r="AR615" s="5">
        <f t="shared" si="134"/>
        <v>0</v>
      </c>
      <c r="AS615" s="5">
        <f t="shared" si="133"/>
        <v>0</v>
      </c>
      <c r="AT615" s="5">
        <f t="shared" si="133"/>
        <v>0</v>
      </c>
      <c r="BR615" t="str">
        <f t="shared" si="125"/>
        <v>RDRBATTLE SCA</v>
      </c>
      <c r="BS615" s="11" t="s">
        <v>1971</v>
      </c>
      <c r="BT615" s="11" t="s">
        <v>1969</v>
      </c>
      <c r="BU615" s="11" t="s">
        <v>1971</v>
      </c>
      <c r="BV615" s="11" t="s">
        <v>1969</v>
      </c>
      <c r="BW615" s="11" t="s">
        <v>1966</v>
      </c>
      <c r="BX615" s="11"/>
      <c r="BZ615" t="s">
        <v>919</v>
      </c>
      <c r="CA615" s="13" t="s">
        <v>1972</v>
      </c>
    </row>
    <row r="616" spans="4:79" ht="15">
      <c r="D616" s="1">
        <f t="shared" si="119"/>
        <v>0</v>
      </c>
      <c r="I616" s="5">
        <f t="shared" si="134"/>
        <v>0</v>
      </c>
      <c r="J616" s="5">
        <f t="shared" si="134"/>
        <v>0</v>
      </c>
      <c r="K616" s="5">
        <f t="shared" si="134"/>
        <v>0</v>
      </c>
      <c r="L616" s="5">
        <f t="shared" si="134"/>
        <v>0</v>
      </c>
      <c r="M616" s="5">
        <f t="shared" si="134"/>
        <v>0</v>
      </c>
      <c r="N616" s="5">
        <f t="shared" si="134"/>
        <v>0</v>
      </c>
      <c r="O616" s="5">
        <f t="shared" si="134"/>
        <v>0</v>
      </c>
      <c r="P616" s="5">
        <f t="shared" si="134"/>
        <v>0</v>
      </c>
      <c r="Q616" s="5">
        <f t="shared" si="134"/>
        <v>0</v>
      </c>
      <c r="R616" s="5">
        <f t="shared" si="134"/>
        <v>0</v>
      </c>
      <c r="S616" s="5">
        <f t="shared" si="134"/>
        <v>0</v>
      </c>
      <c r="T616" s="5">
        <f t="shared" si="134"/>
        <v>0</v>
      </c>
      <c r="U616" s="5">
        <f t="shared" si="134"/>
        <v>0</v>
      </c>
      <c r="V616" s="5">
        <f t="shared" si="134"/>
        <v>0</v>
      </c>
      <c r="W616" s="5">
        <f t="shared" si="134"/>
        <v>0</v>
      </c>
      <c r="X616" s="5">
        <f t="shared" ref="X616:AR616" si="135">IF(X210&lt;0, 1, 0)</f>
        <v>0</v>
      </c>
      <c r="Y616" s="5">
        <f t="shared" si="133"/>
        <v>0</v>
      </c>
      <c r="Z616" s="5">
        <f t="shared" si="133"/>
        <v>0</v>
      </c>
      <c r="AA616" s="5">
        <f t="shared" si="133"/>
        <v>0</v>
      </c>
      <c r="AB616" s="5">
        <f t="shared" si="133"/>
        <v>0</v>
      </c>
      <c r="AC616" s="5">
        <f t="shared" si="133"/>
        <v>0</v>
      </c>
      <c r="AK616" s="5">
        <f t="shared" si="135"/>
        <v>0</v>
      </c>
      <c r="AL616" s="5">
        <f t="shared" si="135"/>
        <v>0</v>
      </c>
      <c r="AM616" s="5">
        <f t="shared" si="135"/>
        <v>0</v>
      </c>
      <c r="AN616" s="5">
        <f t="shared" si="135"/>
        <v>0</v>
      </c>
      <c r="AO616" s="5">
        <f t="shared" si="135"/>
        <v>0</v>
      </c>
      <c r="AP616" s="5">
        <f t="shared" si="135"/>
        <v>0</v>
      </c>
      <c r="AQ616" s="5">
        <f t="shared" si="135"/>
        <v>0</v>
      </c>
      <c r="AR616" s="5">
        <f t="shared" si="135"/>
        <v>0</v>
      </c>
      <c r="AS616" s="5">
        <f t="shared" si="133"/>
        <v>0</v>
      </c>
      <c r="AT616" s="5">
        <f t="shared" si="133"/>
        <v>0</v>
      </c>
      <c r="BR616" t="str">
        <f t="shared" si="125"/>
        <v>RDRBOGNOR REGIS WAR MEMORIAL HOSPITAL</v>
      </c>
      <c r="BS616" s="11" t="s">
        <v>1973</v>
      </c>
      <c r="BT616" s="11" t="s">
        <v>1974</v>
      </c>
      <c r="BU616" s="11" t="s">
        <v>1973</v>
      </c>
      <c r="BV616" s="11" t="s">
        <v>1974</v>
      </c>
      <c r="BW616" s="11" t="s">
        <v>1966</v>
      </c>
      <c r="BX616" s="11"/>
      <c r="BZ616" t="s">
        <v>919</v>
      </c>
      <c r="CA616" s="13" t="s">
        <v>1975</v>
      </c>
    </row>
    <row r="617" spans="4:79" ht="15">
      <c r="D617" s="1">
        <f t="shared" si="119"/>
        <v>0</v>
      </c>
      <c r="I617" s="5">
        <f t="shared" ref="I617:AR619" si="136">IF(I211&lt;0, 1, 0)</f>
        <v>0</v>
      </c>
      <c r="J617" s="5">
        <f t="shared" si="136"/>
        <v>0</v>
      </c>
      <c r="K617" s="5">
        <f t="shared" si="136"/>
        <v>0</v>
      </c>
      <c r="L617" s="5">
        <f t="shared" si="136"/>
        <v>0</v>
      </c>
      <c r="M617" s="5">
        <f t="shared" si="136"/>
        <v>0</v>
      </c>
      <c r="N617" s="5">
        <f t="shared" si="136"/>
        <v>0</v>
      </c>
      <c r="O617" s="5">
        <f t="shared" si="136"/>
        <v>0</v>
      </c>
      <c r="P617" s="5">
        <f t="shared" si="136"/>
        <v>0</v>
      </c>
      <c r="Q617" s="5">
        <f t="shared" si="136"/>
        <v>0</v>
      </c>
      <c r="R617" s="5">
        <f t="shared" si="136"/>
        <v>0</v>
      </c>
      <c r="S617" s="5">
        <f t="shared" si="136"/>
        <v>0</v>
      </c>
      <c r="T617" s="5">
        <f t="shared" si="136"/>
        <v>0</v>
      </c>
      <c r="U617" s="5">
        <f t="shared" si="136"/>
        <v>0</v>
      </c>
      <c r="V617" s="5">
        <f t="shared" si="136"/>
        <v>0</v>
      </c>
      <c r="W617" s="5">
        <f t="shared" si="136"/>
        <v>0</v>
      </c>
      <c r="X617" s="5">
        <f t="shared" si="136"/>
        <v>0</v>
      </c>
      <c r="Y617" s="5">
        <f t="shared" si="133"/>
        <v>0</v>
      </c>
      <c r="Z617" s="5">
        <f t="shared" si="133"/>
        <v>0</v>
      </c>
      <c r="AA617" s="5">
        <f t="shared" si="133"/>
        <v>0</v>
      </c>
      <c r="AB617" s="5">
        <f t="shared" si="133"/>
        <v>0</v>
      </c>
      <c r="AC617" s="5">
        <f t="shared" si="133"/>
        <v>0</v>
      </c>
      <c r="AK617" s="5">
        <f t="shared" si="136"/>
        <v>0</v>
      </c>
      <c r="AL617" s="5">
        <f t="shared" si="136"/>
        <v>0</v>
      </c>
      <c r="AM617" s="5">
        <f t="shared" si="136"/>
        <v>0</v>
      </c>
      <c r="AN617" s="5">
        <f t="shared" si="136"/>
        <v>0</v>
      </c>
      <c r="AO617" s="5">
        <f t="shared" si="136"/>
        <v>0</v>
      </c>
      <c r="AP617" s="5">
        <f t="shared" si="136"/>
        <v>0</v>
      </c>
      <c r="AQ617" s="5">
        <f t="shared" si="136"/>
        <v>0</v>
      </c>
      <c r="AR617" s="5">
        <f t="shared" si="136"/>
        <v>0</v>
      </c>
      <c r="AS617" s="5">
        <f t="shared" si="133"/>
        <v>0</v>
      </c>
      <c r="AT617" s="5">
        <f t="shared" si="133"/>
        <v>0</v>
      </c>
      <c r="BR617" t="str">
        <f t="shared" si="125"/>
        <v>RDRBRADBURY UNIT</v>
      </c>
      <c r="BS617" s="11" t="s">
        <v>1976</v>
      </c>
      <c r="BT617" s="11" t="s">
        <v>1977</v>
      </c>
      <c r="BU617" s="11" t="s">
        <v>1976</v>
      </c>
      <c r="BV617" s="11" t="s">
        <v>1977</v>
      </c>
      <c r="BW617" s="11" t="s">
        <v>1966</v>
      </c>
      <c r="BX617" s="11"/>
      <c r="BZ617" t="s">
        <v>919</v>
      </c>
      <c r="CA617" s="13" t="s">
        <v>1978</v>
      </c>
    </row>
    <row r="618" spans="4:79" ht="15">
      <c r="D618" s="1">
        <f t="shared" si="119"/>
        <v>0</v>
      </c>
      <c r="I618" s="5">
        <f t="shared" si="136"/>
        <v>0</v>
      </c>
      <c r="J618" s="5">
        <f t="shared" si="136"/>
        <v>0</v>
      </c>
      <c r="K618" s="5">
        <f t="shared" si="136"/>
        <v>0</v>
      </c>
      <c r="L618" s="5">
        <f t="shared" si="136"/>
        <v>0</v>
      </c>
      <c r="M618" s="5">
        <f t="shared" si="136"/>
        <v>0</v>
      </c>
      <c r="N618" s="5">
        <f t="shared" si="136"/>
        <v>0</v>
      </c>
      <c r="O618" s="5">
        <f t="shared" si="136"/>
        <v>0</v>
      </c>
      <c r="P618" s="5">
        <f t="shared" si="136"/>
        <v>0</v>
      </c>
      <c r="Q618" s="5">
        <f t="shared" si="136"/>
        <v>0</v>
      </c>
      <c r="R618" s="5">
        <f t="shared" si="136"/>
        <v>0</v>
      </c>
      <c r="S618" s="5">
        <f t="shared" si="136"/>
        <v>0</v>
      </c>
      <c r="T618" s="5">
        <f t="shared" si="136"/>
        <v>0</v>
      </c>
      <c r="U618" s="5">
        <f t="shared" si="136"/>
        <v>0</v>
      </c>
      <c r="V618" s="5">
        <f t="shared" si="136"/>
        <v>0</v>
      </c>
      <c r="W618" s="5">
        <f t="shared" si="136"/>
        <v>0</v>
      </c>
      <c r="X618" s="5">
        <f t="shared" si="136"/>
        <v>0</v>
      </c>
      <c r="Y618" s="5">
        <f t="shared" si="133"/>
        <v>0</v>
      </c>
      <c r="Z618" s="5">
        <f t="shared" si="133"/>
        <v>0</v>
      </c>
      <c r="AA618" s="5">
        <f t="shared" si="133"/>
        <v>0</v>
      </c>
      <c r="AB618" s="5">
        <f t="shared" si="133"/>
        <v>0</v>
      </c>
      <c r="AC618" s="5">
        <f t="shared" si="133"/>
        <v>0</v>
      </c>
      <c r="AK618" s="5">
        <f t="shared" si="136"/>
        <v>0</v>
      </c>
      <c r="AL618" s="5">
        <f t="shared" si="136"/>
        <v>0</v>
      </c>
      <c r="AM618" s="5">
        <f t="shared" si="136"/>
        <v>0</v>
      </c>
      <c r="AN618" s="5">
        <f t="shared" si="136"/>
        <v>0</v>
      </c>
      <c r="AO618" s="5">
        <f t="shared" si="136"/>
        <v>0</v>
      </c>
      <c r="AP618" s="5">
        <f t="shared" si="136"/>
        <v>0</v>
      </c>
      <c r="AQ618" s="5">
        <f t="shared" si="136"/>
        <v>0</v>
      </c>
      <c r="AR618" s="5">
        <f t="shared" si="136"/>
        <v>0</v>
      </c>
      <c r="AS618" s="5">
        <f t="shared" si="133"/>
        <v>0</v>
      </c>
      <c r="AT618" s="5">
        <f t="shared" si="133"/>
        <v>0</v>
      </c>
      <c r="BR618" t="str">
        <f t="shared" si="125"/>
        <v>RDRBRIGHTON GENERAL HOSPITAL</v>
      </c>
      <c r="BS618" s="11" t="s">
        <v>1979</v>
      </c>
      <c r="BT618" s="11" t="s">
        <v>1980</v>
      </c>
      <c r="BU618" s="11" t="s">
        <v>1979</v>
      </c>
      <c r="BV618" s="11" t="s">
        <v>1980</v>
      </c>
      <c r="BW618" s="11" t="s">
        <v>1966</v>
      </c>
      <c r="BX618" s="11"/>
      <c r="BZ618" t="s">
        <v>919</v>
      </c>
      <c r="CA618" s="13" t="s">
        <v>1981</v>
      </c>
    </row>
    <row r="619" spans="4:79" ht="15">
      <c r="D619" s="1">
        <f t="shared" ref="D619:D625" si="137">IF(D207="", IF(E207="", 0,1),0)</f>
        <v>0</v>
      </c>
      <c r="I619" s="5">
        <f t="shared" si="136"/>
        <v>0</v>
      </c>
      <c r="J619" s="5">
        <f t="shared" si="136"/>
        <v>0</v>
      </c>
      <c r="K619" s="5">
        <f t="shared" si="136"/>
        <v>0</v>
      </c>
      <c r="L619" s="5">
        <f t="shared" si="136"/>
        <v>0</v>
      </c>
      <c r="M619" s="5">
        <f t="shared" si="136"/>
        <v>0</v>
      </c>
      <c r="N619" s="5">
        <f t="shared" si="136"/>
        <v>0</v>
      </c>
      <c r="O619" s="5">
        <f t="shared" si="136"/>
        <v>0</v>
      </c>
      <c r="P619" s="5">
        <f t="shared" si="136"/>
        <v>0</v>
      </c>
      <c r="Q619" s="5">
        <f t="shared" si="136"/>
        <v>0</v>
      </c>
      <c r="R619" s="5">
        <f t="shared" si="136"/>
        <v>0</v>
      </c>
      <c r="S619" s="5">
        <f t="shared" si="136"/>
        <v>0</v>
      </c>
      <c r="T619" s="5">
        <f t="shared" si="136"/>
        <v>0</v>
      </c>
      <c r="U619" s="5">
        <f t="shared" si="136"/>
        <v>0</v>
      </c>
      <c r="V619" s="5">
        <f t="shared" si="136"/>
        <v>0</v>
      </c>
      <c r="W619" s="5">
        <f t="shared" si="136"/>
        <v>0</v>
      </c>
      <c r="X619" s="5">
        <f t="shared" si="136"/>
        <v>0</v>
      </c>
      <c r="Y619" s="5">
        <f t="shared" si="133"/>
        <v>0</v>
      </c>
      <c r="Z619" s="5">
        <f t="shared" si="133"/>
        <v>0</v>
      </c>
      <c r="AA619" s="5">
        <f t="shared" si="133"/>
        <v>0</v>
      </c>
      <c r="AB619" s="5">
        <f t="shared" si="133"/>
        <v>0</v>
      </c>
      <c r="AC619" s="5">
        <f t="shared" si="133"/>
        <v>0</v>
      </c>
      <c r="AK619" s="5">
        <f t="shared" si="136"/>
        <v>0</v>
      </c>
      <c r="AL619" s="5">
        <f t="shared" si="136"/>
        <v>0</v>
      </c>
      <c r="AM619" s="5">
        <f t="shared" si="136"/>
        <v>0</v>
      </c>
      <c r="AN619" s="5">
        <f t="shared" si="136"/>
        <v>0</v>
      </c>
      <c r="AO619" s="5">
        <f t="shared" si="136"/>
        <v>0</v>
      </c>
      <c r="AP619" s="5">
        <f t="shared" si="136"/>
        <v>0</v>
      </c>
      <c r="AQ619" s="5">
        <f t="shared" si="136"/>
        <v>0</v>
      </c>
      <c r="AR619" s="5">
        <f t="shared" si="136"/>
        <v>0</v>
      </c>
      <c r="AS619" s="5">
        <f t="shared" si="133"/>
        <v>0</v>
      </c>
      <c r="AT619" s="5">
        <f t="shared" si="133"/>
        <v>0</v>
      </c>
      <c r="BR619" t="str">
        <f t="shared" si="125"/>
        <v>RDRCHAILEY NEW HERITAGE</v>
      </c>
      <c r="BS619" s="11" t="s">
        <v>1982</v>
      </c>
      <c r="BT619" s="11" t="s">
        <v>1983</v>
      </c>
      <c r="BU619" s="11" t="s">
        <v>1982</v>
      </c>
      <c r="BV619" s="11" t="s">
        <v>1983</v>
      </c>
      <c r="BW619" s="11" t="s">
        <v>1966</v>
      </c>
      <c r="BX619" s="11"/>
      <c r="BZ619" t="s">
        <v>919</v>
      </c>
      <c r="CA619" s="13" t="s">
        <v>1984</v>
      </c>
    </row>
    <row r="620" spans="4:79" ht="15">
      <c r="D620" s="1">
        <f t="shared" si="137"/>
        <v>0</v>
      </c>
      <c r="I620" s="5">
        <f>SUM(I420:I619)</f>
        <v>0</v>
      </c>
      <c r="J620" s="5">
        <f>SUM(J420:J619)</f>
        <v>0</v>
      </c>
      <c r="K620" s="5">
        <f t="shared" ref="K620:AC620" si="138">SUM(K420:K619)</f>
        <v>0</v>
      </c>
      <c r="L620" s="5">
        <f t="shared" si="138"/>
        <v>0</v>
      </c>
      <c r="M620" s="5">
        <f t="shared" si="138"/>
        <v>0</v>
      </c>
      <c r="N620" s="5">
        <f t="shared" si="138"/>
        <v>0</v>
      </c>
      <c r="O620" s="5">
        <f t="shared" si="138"/>
        <v>0</v>
      </c>
      <c r="P620" s="5">
        <f t="shared" si="138"/>
        <v>0</v>
      </c>
      <c r="Q620" s="5">
        <f t="shared" si="138"/>
        <v>0</v>
      </c>
      <c r="R620" s="5">
        <f t="shared" si="138"/>
        <v>0</v>
      </c>
      <c r="S620" s="5">
        <f t="shared" si="138"/>
        <v>0</v>
      </c>
      <c r="T620" s="5">
        <f t="shared" si="138"/>
        <v>0</v>
      </c>
      <c r="U620" s="5">
        <f t="shared" si="138"/>
        <v>0</v>
      </c>
      <c r="V620" s="5">
        <f t="shared" si="138"/>
        <v>0</v>
      </c>
      <c r="W620" s="5">
        <f t="shared" si="138"/>
        <v>0</v>
      </c>
      <c r="X620" s="5">
        <f t="shared" si="138"/>
        <v>0</v>
      </c>
      <c r="Y620" s="5">
        <f t="shared" si="138"/>
        <v>0</v>
      </c>
      <c r="Z620" s="5">
        <f t="shared" si="138"/>
        <v>0</v>
      </c>
      <c r="AA620" s="5">
        <f t="shared" si="138"/>
        <v>0</v>
      </c>
      <c r="AB620" s="5">
        <f t="shared" si="138"/>
        <v>0</v>
      </c>
      <c r="AC620" s="5">
        <f t="shared" si="138"/>
        <v>0</v>
      </c>
      <c r="AK620" s="5">
        <f>SUM(AK420:AK619)</f>
        <v>0</v>
      </c>
      <c r="AL620" s="5">
        <f t="shared" ref="AL620:AT620" si="139">SUM(AL420:AL619)</f>
        <v>0</v>
      </c>
      <c r="AM620" s="5">
        <f t="shared" si="139"/>
        <v>0</v>
      </c>
      <c r="AN620" s="5">
        <f t="shared" si="139"/>
        <v>0</v>
      </c>
      <c r="AO620" s="5">
        <f t="shared" si="139"/>
        <v>0</v>
      </c>
      <c r="AP620" s="5">
        <f t="shared" si="139"/>
        <v>0</v>
      </c>
      <c r="AQ620" s="5">
        <f t="shared" si="139"/>
        <v>0</v>
      </c>
      <c r="AR620" s="5">
        <f t="shared" si="139"/>
        <v>0</v>
      </c>
      <c r="AS620" s="5">
        <f t="shared" si="139"/>
        <v>0</v>
      </c>
      <c r="AT620" s="5">
        <f t="shared" si="139"/>
        <v>0</v>
      </c>
      <c r="BR620" t="str">
        <f t="shared" si="125"/>
        <v>RDRCLERMONT CHILD PROTECTION UNIT</v>
      </c>
      <c r="BS620" s="11" t="s">
        <v>1985</v>
      </c>
      <c r="BT620" s="11" t="s">
        <v>1986</v>
      </c>
      <c r="BU620" s="11" t="s">
        <v>1985</v>
      </c>
      <c r="BV620" s="11" t="s">
        <v>1986</v>
      </c>
      <c r="BW620" s="11" t="s">
        <v>1966</v>
      </c>
      <c r="BX620" s="11"/>
      <c r="BZ620" t="s">
        <v>919</v>
      </c>
      <c r="CA620" s="13" t="s">
        <v>1987</v>
      </c>
    </row>
    <row r="621" spans="4:79" ht="15">
      <c r="D621" s="1">
        <f t="shared" si="137"/>
        <v>0</v>
      </c>
      <c r="BR621" t="str">
        <f t="shared" si="125"/>
        <v>RDRCOUNTY BUILDINGS</v>
      </c>
      <c r="BS621" s="11" t="s">
        <v>1988</v>
      </c>
      <c r="BT621" s="11" t="s">
        <v>1989</v>
      </c>
      <c r="BU621" s="11" t="s">
        <v>1988</v>
      </c>
      <c r="BV621" s="11" t="s">
        <v>1989</v>
      </c>
      <c r="BW621" s="11" t="s">
        <v>1966</v>
      </c>
      <c r="BX621" s="11"/>
      <c r="BZ621" t="s">
        <v>919</v>
      </c>
      <c r="CA621" s="13" t="s">
        <v>1990</v>
      </c>
    </row>
    <row r="622" spans="4:79" ht="15">
      <c r="D622" s="1">
        <f t="shared" si="137"/>
        <v>0</v>
      </c>
      <c r="J622" s="5">
        <f>SUM(I620:AT620)</f>
        <v>0</v>
      </c>
      <c r="BR622" t="str">
        <f t="shared" si="125"/>
        <v>RDRCRAWLEY HOSPITAL</v>
      </c>
      <c r="BS622" s="11" t="s">
        <v>1991</v>
      </c>
      <c r="BT622" s="11" t="s">
        <v>1992</v>
      </c>
      <c r="BU622" s="11" t="s">
        <v>1991</v>
      </c>
      <c r="BV622" s="11" t="s">
        <v>1992</v>
      </c>
      <c r="BW622" s="11" t="s">
        <v>1966</v>
      </c>
      <c r="BX622" s="11"/>
      <c r="BZ622" t="s">
        <v>1993</v>
      </c>
      <c r="CA622" s="13" t="s">
        <v>1994</v>
      </c>
    </row>
    <row r="623" spans="4:79" ht="15">
      <c r="D623" s="1">
        <f t="shared" si="137"/>
        <v>0</v>
      </c>
      <c r="BR623" t="str">
        <f t="shared" si="125"/>
        <v>RDRCROWBOROUGH WAR MEMORIAL HOSPITAL</v>
      </c>
      <c r="BS623" s="11" t="s">
        <v>1995</v>
      </c>
      <c r="BT623" s="11" t="s">
        <v>1996</v>
      </c>
      <c r="BU623" s="11" t="s">
        <v>1995</v>
      </c>
      <c r="BV623" s="11" t="s">
        <v>1996</v>
      </c>
      <c r="BW623" s="11" t="s">
        <v>1966</v>
      </c>
      <c r="BX623" s="11"/>
      <c r="BZ623" t="s">
        <v>1993</v>
      </c>
      <c r="CA623" s="13" t="s">
        <v>1997</v>
      </c>
    </row>
    <row r="624" spans="4:79" ht="15">
      <c r="D624" s="1">
        <f t="shared" si="137"/>
        <v>0</v>
      </c>
      <c r="I624" s="81" t="s">
        <v>1998</v>
      </c>
      <c r="J624" s="5">
        <f>IF($C$1="N",1,0)</f>
        <v>0</v>
      </c>
      <c r="BR624" t="str">
        <f t="shared" si="125"/>
        <v>RDRDOWNS VIEW</v>
      </c>
      <c r="BS624" s="11" t="s">
        <v>1999</v>
      </c>
      <c r="BT624" s="11" t="s">
        <v>2000</v>
      </c>
      <c r="BU624" s="11" t="s">
        <v>1999</v>
      </c>
      <c r="BV624" s="11" t="s">
        <v>2000</v>
      </c>
      <c r="BW624" s="11" t="s">
        <v>1966</v>
      </c>
      <c r="BX624" s="11"/>
      <c r="BZ624" t="s">
        <v>1993</v>
      </c>
      <c r="CA624" s="13" t="s">
        <v>2001</v>
      </c>
    </row>
    <row r="625" spans="4:79" ht="15">
      <c r="D625" s="1">
        <f t="shared" si="137"/>
        <v>0</v>
      </c>
      <c r="I625" s="81" t="s">
        <v>2002</v>
      </c>
      <c r="J625" s="5">
        <f>IF(AND($C$1="N",SUM($Y$214:$AB$214)&gt;0),1,0)</f>
        <v>0</v>
      </c>
      <c r="BR625" t="str">
        <f t="shared" si="125"/>
        <v>RDREASTBOURNE DISTRICT GENERAL HOSPITAL</v>
      </c>
      <c r="BS625" s="11" t="s">
        <v>2003</v>
      </c>
      <c r="BT625" s="11" t="s">
        <v>2004</v>
      </c>
      <c r="BU625" s="11" t="s">
        <v>2003</v>
      </c>
      <c r="BV625" s="11" t="s">
        <v>2004</v>
      </c>
      <c r="BW625" s="11" t="s">
        <v>1966</v>
      </c>
      <c r="BX625" s="11"/>
      <c r="BZ625" t="s">
        <v>1993</v>
      </c>
      <c r="CA625" s="13" t="s">
        <v>2005</v>
      </c>
    </row>
    <row r="626" spans="4:79" ht="15">
      <c r="D626" s="82" t="str">
        <f>IF(SUM(D426:D625)&gt;0, "Site Code Error. Do not use Drag and Drop or Cut and Paste","")</f>
        <v/>
      </c>
      <c r="BR626" t="str">
        <f t="shared" si="125"/>
        <v>RDRFINCHES</v>
      </c>
      <c r="BS626" s="11" t="s">
        <v>2006</v>
      </c>
      <c r="BT626" s="11" t="s">
        <v>2007</v>
      </c>
      <c r="BU626" s="11" t="s">
        <v>2006</v>
      </c>
      <c r="BV626" s="11" t="s">
        <v>2007</v>
      </c>
      <c r="BW626" s="11" t="s">
        <v>1966</v>
      </c>
      <c r="BX626" s="11"/>
      <c r="BZ626" t="s">
        <v>1993</v>
      </c>
      <c r="CA626" s="13" t="s">
        <v>2008</v>
      </c>
    </row>
    <row r="627" spans="4:79" ht="15">
      <c r="BR627" t="str">
        <f t="shared" si="125"/>
        <v>RDRGATWICK HEALTH CONTROL</v>
      </c>
      <c r="BS627" s="11" t="s">
        <v>2009</v>
      </c>
      <c r="BT627" s="11" t="s">
        <v>2010</v>
      </c>
      <c r="BU627" s="11" t="s">
        <v>2009</v>
      </c>
      <c r="BV627" s="11" t="s">
        <v>2010</v>
      </c>
      <c r="BW627" s="11" t="s">
        <v>1966</v>
      </c>
      <c r="BX627" s="11"/>
      <c r="BZ627" t="s">
        <v>1993</v>
      </c>
      <c r="CA627" s="13" t="s">
        <v>2011</v>
      </c>
    </row>
    <row r="628" spans="4:79" ht="15">
      <c r="BR628" t="str">
        <f t="shared" si="125"/>
        <v>RDRHAZEL COTTAGE</v>
      </c>
      <c r="BS628" s="11" t="s">
        <v>2012</v>
      </c>
      <c r="BT628" s="11" t="s">
        <v>2013</v>
      </c>
      <c r="BU628" s="11" t="s">
        <v>2012</v>
      </c>
      <c r="BV628" s="11" t="s">
        <v>2013</v>
      </c>
      <c r="BW628" s="11" t="s">
        <v>1966</v>
      </c>
      <c r="BX628" s="11"/>
      <c r="BZ628" t="s">
        <v>1993</v>
      </c>
      <c r="CA628" s="13" t="s">
        <v>2014</v>
      </c>
    </row>
    <row r="629" spans="4:79" ht="15">
      <c r="BR629" t="str">
        <f t="shared" si="125"/>
        <v>RDRHORIZON UNIT</v>
      </c>
      <c r="BS629" s="11" t="s">
        <v>2015</v>
      </c>
      <c r="BT629" s="11" t="s">
        <v>2016</v>
      </c>
      <c r="BU629" s="11" t="s">
        <v>2015</v>
      </c>
      <c r="BV629" s="11" t="s">
        <v>2016</v>
      </c>
      <c r="BW629" s="11" t="s">
        <v>1966</v>
      </c>
      <c r="BX629" s="11"/>
      <c r="BZ629" t="s">
        <v>1993</v>
      </c>
      <c r="CA629" s="13" t="s">
        <v>2017</v>
      </c>
    </row>
    <row r="630" spans="4:79" ht="15">
      <c r="D630" s="1" t="s">
        <v>2018</v>
      </c>
      <c r="BR630" t="str">
        <f t="shared" si="125"/>
        <v>RDRHORSHAM HOSPITAL</v>
      </c>
      <c r="BS630" s="11" t="s">
        <v>2019</v>
      </c>
      <c r="BT630" s="11" t="s">
        <v>2020</v>
      </c>
      <c r="BU630" s="11" t="s">
        <v>2019</v>
      </c>
      <c r="BV630" s="11" t="s">
        <v>2020</v>
      </c>
      <c r="BW630" s="11" t="s">
        <v>1966</v>
      </c>
      <c r="BX630" s="11"/>
      <c r="BZ630" t="s">
        <v>1993</v>
      </c>
      <c r="CA630" s="13" t="s">
        <v>2021</v>
      </c>
    </row>
    <row r="631" spans="4:79" ht="15">
      <c r="BR631" t="str">
        <f t="shared" si="125"/>
        <v>RDRHORSHAM MIU</v>
      </c>
      <c r="BS631" s="11" t="s">
        <v>2022</v>
      </c>
      <c r="BT631" s="11" t="s">
        <v>2023</v>
      </c>
      <c r="BU631" s="11" t="s">
        <v>2022</v>
      </c>
      <c r="BV631" s="11" t="s">
        <v>2023</v>
      </c>
      <c r="BW631" s="11" t="s">
        <v>1966</v>
      </c>
      <c r="BX631" s="11"/>
      <c r="BZ631" t="s">
        <v>1993</v>
      </c>
      <c r="CA631" s="13" t="s">
        <v>2024</v>
      </c>
    </row>
    <row r="632" spans="4:79" ht="15">
      <c r="D632" s="83">
        <f t="shared" ref="D632:E695" si="140">IF(G14="","",IF(ISERROR(VLOOKUP(G14,$AV$14:$AW$95,2,FALSE)),1,VLOOKUP(G14,$AV$14:$AW$95,2,FALSE)))</f>
        <v>0</v>
      </c>
      <c r="E632" s="83" t="str">
        <f t="shared" si="140"/>
        <v/>
      </c>
      <c r="BR632" t="str">
        <f t="shared" si="125"/>
        <v>RDRICATS CRAWLEY</v>
      </c>
      <c r="BS632" s="11" t="s">
        <v>2025</v>
      </c>
      <c r="BT632" s="11" t="s">
        <v>2026</v>
      </c>
      <c r="BU632" s="11" t="s">
        <v>2025</v>
      </c>
      <c r="BV632" s="11" t="s">
        <v>2026</v>
      </c>
      <c r="BW632" s="11" t="s">
        <v>1966</v>
      </c>
      <c r="BX632" s="11"/>
      <c r="BZ632" t="s">
        <v>1993</v>
      </c>
      <c r="CA632" s="13" t="s">
        <v>2027</v>
      </c>
    </row>
    <row r="633" spans="4:79" ht="15">
      <c r="D633" s="83">
        <f t="shared" si="140"/>
        <v>0</v>
      </c>
      <c r="E633" s="83" t="str">
        <f t="shared" si="140"/>
        <v/>
      </c>
      <c r="BR633" t="str">
        <f t="shared" si="125"/>
        <v>RDRICS CRAVEN VALE</v>
      </c>
      <c r="BS633" s="11" t="s">
        <v>2028</v>
      </c>
      <c r="BT633" s="11" t="s">
        <v>2029</v>
      </c>
      <c r="BU633" s="11" t="s">
        <v>2028</v>
      </c>
      <c r="BV633" s="11" t="s">
        <v>2029</v>
      </c>
      <c r="BW633" s="11" t="s">
        <v>1966</v>
      </c>
      <c r="BX633" s="11"/>
      <c r="BZ633" t="s">
        <v>1993</v>
      </c>
      <c r="CA633" s="13" t="s">
        <v>2030</v>
      </c>
    </row>
    <row r="634" spans="4:79" ht="15">
      <c r="D634" s="83">
        <f t="shared" si="140"/>
        <v>0</v>
      </c>
      <c r="E634" s="83" t="str">
        <f t="shared" si="140"/>
        <v/>
      </c>
      <c r="BR634" t="str">
        <f t="shared" si="125"/>
        <v>RDRICS QUEENS PARK VILLAS</v>
      </c>
      <c r="BS634" s="11" t="s">
        <v>2031</v>
      </c>
      <c r="BT634" s="11" t="s">
        <v>2032</v>
      </c>
      <c r="BU634" s="11" t="s">
        <v>2031</v>
      </c>
      <c r="BV634" s="11" t="s">
        <v>2032</v>
      </c>
      <c r="BW634" s="11" t="s">
        <v>1966</v>
      </c>
      <c r="BX634" s="11"/>
      <c r="BZ634" t="s">
        <v>1993</v>
      </c>
      <c r="CA634" s="13" t="s">
        <v>2033</v>
      </c>
    </row>
    <row r="635" spans="4:79" ht="15">
      <c r="D635" s="83">
        <f t="shared" si="140"/>
        <v>0</v>
      </c>
      <c r="E635" s="83" t="str">
        <f t="shared" si="140"/>
        <v/>
      </c>
      <c r="BR635" t="str">
        <f t="shared" si="125"/>
        <v>RDRLENS EMPLOYMENT REHABILITATION</v>
      </c>
      <c r="BS635" s="11" t="s">
        <v>2034</v>
      </c>
      <c r="BT635" s="11" t="s">
        <v>2035</v>
      </c>
      <c r="BU635" s="11" t="s">
        <v>2034</v>
      </c>
      <c r="BV635" s="11" t="s">
        <v>2035</v>
      </c>
      <c r="BW635" s="11" t="s">
        <v>1966</v>
      </c>
      <c r="BX635" s="11"/>
      <c r="BZ635" t="s">
        <v>1993</v>
      </c>
      <c r="CA635" s="13" t="s">
        <v>2036</v>
      </c>
    </row>
    <row r="636" spans="4:79" ht="15">
      <c r="D636" s="83">
        <f t="shared" si="140"/>
        <v>0</v>
      </c>
      <c r="E636" s="83" t="str">
        <f t="shared" si="140"/>
        <v/>
      </c>
      <c r="BR636" t="str">
        <f t="shared" si="125"/>
        <v>RDRLEWES INTERMEDIATE CARE</v>
      </c>
      <c r="BS636" s="11" t="s">
        <v>2037</v>
      </c>
      <c r="BT636" s="11" t="s">
        <v>2038</v>
      </c>
      <c r="BU636" s="11" t="s">
        <v>2037</v>
      </c>
      <c r="BV636" s="11" t="s">
        <v>2038</v>
      </c>
      <c r="BW636" s="11" t="s">
        <v>1966</v>
      </c>
      <c r="BX636" s="11"/>
      <c r="BZ636" t="s">
        <v>1993</v>
      </c>
      <c r="CA636" s="13" t="s">
        <v>2039</v>
      </c>
    </row>
    <row r="637" spans="4:79" ht="15">
      <c r="D637" s="83">
        <f t="shared" si="140"/>
        <v>0</v>
      </c>
      <c r="E637" s="83" t="str">
        <f t="shared" si="140"/>
        <v/>
      </c>
      <c r="BR637" t="str">
        <f t="shared" si="125"/>
        <v>RDRLITTLEHAMPTON HOSPITAL</v>
      </c>
      <c r="BS637" s="11" t="s">
        <v>2040</v>
      </c>
      <c r="BT637" s="11" t="s">
        <v>2041</v>
      </c>
      <c r="BU637" s="11" t="s">
        <v>2040</v>
      </c>
      <c r="BV637" s="11" t="s">
        <v>2041</v>
      </c>
      <c r="BW637" s="11" t="s">
        <v>1966</v>
      </c>
      <c r="BX637" s="11"/>
      <c r="BZ637" t="s">
        <v>1993</v>
      </c>
      <c r="CA637" s="13" t="s">
        <v>2042</v>
      </c>
    </row>
    <row r="638" spans="4:79" ht="15">
      <c r="D638" s="83">
        <f t="shared" si="140"/>
        <v>0</v>
      </c>
      <c r="E638" s="83" t="str">
        <f t="shared" si="140"/>
        <v/>
      </c>
      <c r="BR638" t="str">
        <f t="shared" si="125"/>
        <v>RDRMIDHURST COMMUNITY HOSPITAL</v>
      </c>
      <c r="BS638" s="11" t="s">
        <v>2043</v>
      </c>
      <c r="BT638" s="11" t="s">
        <v>2044</v>
      </c>
      <c r="BU638" s="11" t="s">
        <v>2043</v>
      </c>
      <c r="BV638" s="11" t="s">
        <v>2044</v>
      </c>
      <c r="BW638" s="11" t="s">
        <v>1966</v>
      </c>
      <c r="BX638" s="11"/>
      <c r="BZ638" t="s">
        <v>1993</v>
      </c>
      <c r="CA638" s="13" t="s">
        <v>2045</v>
      </c>
    </row>
    <row r="639" spans="4:79" ht="15">
      <c r="D639" s="83">
        <f t="shared" si="140"/>
        <v>0</v>
      </c>
      <c r="E639" s="83" t="str">
        <f t="shared" si="140"/>
        <v/>
      </c>
      <c r="BR639" t="str">
        <f t="shared" si="125"/>
        <v>RDRMILL VIEW HOSPITAL</v>
      </c>
      <c r="BS639" s="11" t="s">
        <v>2046</v>
      </c>
      <c r="BT639" s="11" t="s">
        <v>2047</v>
      </c>
      <c r="BU639" s="11" t="s">
        <v>2046</v>
      </c>
      <c r="BV639" s="11" t="s">
        <v>2047</v>
      </c>
      <c r="BW639" s="11" t="s">
        <v>1966</v>
      </c>
      <c r="BX639" s="11"/>
      <c r="BZ639" t="s">
        <v>1993</v>
      </c>
      <c r="CA639" s="13" t="s">
        <v>2048</v>
      </c>
    </row>
    <row r="640" spans="4:79" ht="15">
      <c r="D640" s="83">
        <f t="shared" si="140"/>
        <v>0</v>
      </c>
      <c r="E640" s="83" t="str">
        <f t="shared" si="140"/>
        <v/>
      </c>
      <c r="BR640" t="str">
        <f t="shared" si="125"/>
        <v>RDRMINOR INJURIES UNIT</v>
      </c>
      <c r="BS640" s="11" t="s">
        <v>2049</v>
      </c>
      <c r="BT640" s="11" t="s">
        <v>827</v>
      </c>
      <c r="BU640" s="11" t="s">
        <v>2049</v>
      </c>
      <c r="BV640" s="11" t="s">
        <v>827</v>
      </c>
      <c r="BW640" s="11" t="s">
        <v>1966</v>
      </c>
      <c r="BX640" s="11"/>
      <c r="BZ640" t="s">
        <v>1993</v>
      </c>
      <c r="CA640" s="13" t="s">
        <v>2050</v>
      </c>
    </row>
    <row r="641" spans="4:79" ht="15">
      <c r="D641" s="83">
        <f t="shared" si="140"/>
        <v>0</v>
      </c>
      <c r="E641" s="83" t="str">
        <f t="shared" si="140"/>
        <v/>
      </c>
      <c r="BR641" t="str">
        <f t="shared" ref="BR641:BR704" si="141">CONCATENATE(LEFT(BS641, 3),BT641)</f>
        <v>RDRNEVILL HOSPITAL</v>
      </c>
      <c r="BS641" s="11" t="s">
        <v>2051</v>
      </c>
      <c r="BT641" s="11" t="s">
        <v>2052</v>
      </c>
      <c r="BU641" s="11" t="s">
        <v>2051</v>
      </c>
      <c r="BV641" s="11" t="s">
        <v>2052</v>
      </c>
      <c r="BW641" s="11" t="s">
        <v>1966</v>
      </c>
      <c r="BX641" s="11"/>
      <c r="BZ641" t="s">
        <v>1993</v>
      </c>
      <c r="CA641" s="13" t="s">
        <v>2053</v>
      </c>
    </row>
    <row r="642" spans="4:79" ht="15">
      <c r="D642" s="83">
        <f t="shared" si="140"/>
        <v>0</v>
      </c>
      <c r="E642" s="83" t="str">
        <f t="shared" si="140"/>
        <v/>
      </c>
      <c r="BR642" t="str">
        <f t="shared" si="141"/>
        <v>RDRNEWHAVEN DOWNS</v>
      </c>
      <c r="BS642" s="11" t="s">
        <v>2054</v>
      </c>
      <c r="BT642" s="11" t="s">
        <v>2055</v>
      </c>
      <c r="BU642" s="11" t="s">
        <v>2054</v>
      </c>
      <c r="BV642" s="11" t="s">
        <v>2055</v>
      </c>
      <c r="BW642" s="11" t="s">
        <v>1966</v>
      </c>
      <c r="BX642" s="11"/>
      <c r="BZ642" t="s">
        <v>1993</v>
      </c>
      <c r="CA642" s="13" t="s">
        <v>2056</v>
      </c>
    </row>
    <row r="643" spans="4:79" ht="15">
      <c r="D643" s="83">
        <f t="shared" si="140"/>
        <v>0</v>
      </c>
      <c r="E643" s="83" t="str">
        <f t="shared" si="140"/>
        <v/>
      </c>
      <c r="BR643" t="str">
        <f t="shared" si="141"/>
        <v>RDRNEWHAVEN REHAB CENTRE</v>
      </c>
      <c r="BS643" s="11" t="s">
        <v>2057</v>
      </c>
      <c r="BT643" s="11" t="s">
        <v>2058</v>
      </c>
      <c r="BU643" s="11" t="s">
        <v>2057</v>
      </c>
      <c r="BV643" s="11" t="s">
        <v>2058</v>
      </c>
      <c r="BW643" s="11" t="s">
        <v>1966</v>
      </c>
      <c r="BX643" s="11"/>
      <c r="BZ643" t="s">
        <v>1993</v>
      </c>
      <c r="CA643" s="13" t="s">
        <v>2059</v>
      </c>
    </row>
    <row r="644" spans="4:79" ht="15">
      <c r="D644" s="83">
        <f t="shared" si="140"/>
        <v>0</v>
      </c>
      <c r="E644" s="83" t="str">
        <f t="shared" si="140"/>
        <v/>
      </c>
      <c r="BR644" t="str">
        <f t="shared" si="141"/>
        <v>RDRPRINCESS ROYAL HOSPITAL</v>
      </c>
      <c r="BS644" s="11" t="s">
        <v>2060</v>
      </c>
      <c r="BT644" s="11" t="s">
        <v>919</v>
      </c>
      <c r="BU644" s="11" t="s">
        <v>2060</v>
      </c>
      <c r="BV644" s="11" t="s">
        <v>919</v>
      </c>
      <c r="BW644" s="11" t="s">
        <v>1966</v>
      </c>
      <c r="BX644" s="11"/>
      <c r="BZ644" t="s">
        <v>1993</v>
      </c>
      <c r="CA644" s="13" t="s">
        <v>2061</v>
      </c>
    </row>
    <row r="645" spans="4:79" ht="15">
      <c r="D645" s="83">
        <f t="shared" si="140"/>
        <v>0</v>
      </c>
      <c r="E645" s="83" t="str">
        <f t="shared" si="140"/>
        <v/>
      </c>
      <c r="BR645" t="str">
        <f t="shared" si="141"/>
        <v>RDRPRINCESS ROYAL HOSPITAL</v>
      </c>
      <c r="BS645" s="11" t="s">
        <v>2062</v>
      </c>
      <c r="BT645" s="11" t="s">
        <v>919</v>
      </c>
      <c r="BU645" s="11" t="s">
        <v>2062</v>
      </c>
      <c r="BV645" s="11" t="s">
        <v>919</v>
      </c>
      <c r="BW645" s="11" t="s">
        <v>1966</v>
      </c>
      <c r="BX645" s="11"/>
      <c r="BZ645" t="s">
        <v>1993</v>
      </c>
      <c r="CA645" s="13" t="s">
        <v>2063</v>
      </c>
    </row>
    <row r="646" spans="4:79" ht="15">
      <c r="D646" s="83">
        <f t="shared" si="140"/>
        <v>0</v>
      </c>
      <c r="E646" s="83" t="str">
        <f t="shared" si="140"/>
        <v/>
      </c>
      <c r="BR646" t="str">
        <f t="shared" si="141"/>
        <v>RDRQUADRANT</v>
      </c>
      <c r="BS646" s="11" t="s">
        <v>2064</v>
      </c>
      <c r="BT646" s="11" t="s">
        <v>2065</v>
      </c>
      <c r="BU646" s="11" t="s">
        <v>2064</v>
      </c>
      <c r="BV646" s="11" t="s">
        <v>2065</v>
      </c>
      <c r="BW646" s="11" t="s">
        <v>1966</v>
      </c>
      <c r="BX646" s="11"/>
      <c r="BZ646" t="s">
        <v>1993</v>
      </c>
      <c r="CA646" s="13" t="s">
        <v>2066</v>
      </c>
    </row>
    <row r="647" spans="4:79" ht="15">
      <c r="D647" s="83">
        <f t="shared" si="140"/>
        <v>0</v>
      </c>
      <c r="E647" s="83" t="str">
        <f t="shared" si="140"/>
        <v/>
      </c>
      <c r="BR647" t="str">
        <f t="shared" si="141"/>
        <v>RDRQUEEN VICTORIA HOSPITAL</v>
      </c>
      <c r="BS647" s="11" t="s">
        <v>2067</v>
      </c>
      <c r="BT647" s="11" t="s">
        <v>2068</v>
      </c>
      <c r="BU647" s="11" t="s">
        <v>2067</v>
      </c>
      <c r="BV647" s="11" t="s">
        <v>2068</v>
      </c>
      <c r="BW647" s="11" t="s">
        <v>1966</v>
      </c>
      <c r="BX647" s="11"/>
      <c r="BZ647" t="s">
        <v>1993</v>
      </c>
      <c r="CA647" s="13" t="s">
        <v>2069</v>
      </c>
    </row>
    <row r="648" spans="4:79" ht="15">
      <c r="D648" s="83">
        <f t="shared" si="140"/>
        <v>0</v>
      </c>
      <c r="E648" s="83" t="str">
        <f t="shared" si="140"/>
        <v/>
      </c>
      <c r="BR648" t="str">
        <f t="shared" si="141"/>
        <v>RDRRHEUMATOLOGY</v>
      </c>
      <c r="BS648" s="11" t="s">
        <v>2070</v>
      </c>
      <c r="BT648" s="11" t="s">
        <v>2071</v>
      </c>
      <c r="BU648" s="11" t="s">
        <v>2070</v>
      </c>
      <c r="BV648" s="11" t="s">
        <v>2071</v>
      </c>
      <c r="BW648" s="11" t="s">
        <v>1966</v>
      </c>
      <c r="BX648" s="11"/>
      <c r="BZ648" t="s">
        <v>1993</v>
      </c>
      <c r="CA648" s="13" t="s">
        <v>2072</v>
      </c>
    </row>
    <row r="649" spans="4:79" ht="15">
      <c r="D649" s="83">
        <f t="shared" si="140"/>
        <v>0</v>
      </c>
      <c r="E649" s="83" t="str">
        <f t="shared" si="140"/>
        <v/>
      </c>
      <c r="BR649" t="str">
        <f t="shared" si="141"/>
        <v>RDRRHEUMATOLOGY VALE</v>
      </c>
      <c r="BS649" s="11" t="s">
        <v>2073</v>
      </c>
      <c r="BT649" s="11" t="s">
        <v>2074</v>
      </c>
      <c r="BU649" s="11" t="s">
        <v>2073</v>
      </c>
      <c r="BV649" s="11" t="s">
        <v>2074</v>
      </c>
      <c r="BW649" s="11" t="s">
        <v>1966</v>
      </c>
      <c r="BX649" s="11"/>
      <c r="BZ649" t="s">
        <v>1993</v>
      </c>
      <c r="CA649" s="13" t="s">
        <v>2075</v>
      </c>
    </row>
    <row r="650" spans="4:79" ht="15">
      <c r="D650" s="83">
        <f t="shared" si="140"/>
        <v>0</v>
      </c>
      <c r="E650" s="83" t="str">
        <f t="shared" si="140"/>
        <v/>
      </c>
      <c r="BR650" t="str">
        <f t="shared" si="141"/>
        <v>RDRROYAL ALEXANDRA</v>
      </c>
      <c r="BS650" s="11" t="s">
        <v>2076</v>
      </c>
      <c r="BT650" s="11" t="s">
        <v>2077</v>
      </c>
      <c r="BU650" s="11" t="s">
        <v>2076</v>
      </c>
      <c r="BV650" s="11" t="s">
        <v>2077</v>
      </c>
      <c r="BW650" s="11" t="s">
        <v>1966</v>
      </c>
      <c r="BX650" s="11"/>
      <c r="BZ650" t="s">
        <v>2078</v>
      </c>
      <c r="CA650" s="13" t="s">
        <v>2079</v>
      </c>
    </row>
    <row r="651" spans="4:79" ht="15">
      <c r="D651" s="83">
        <f t="shared" si="140"/>
        <v>0</v>
      </c>
      <c r="E651" s="83" t="str">
        <f t="shared" si="140"/>
        <v/>
      </c>
      <c r="BR651" t="str">
        <f t="shared" si="141"/>
        <v>RDRSALVINGTON LODGE</v>
      </c>
      <c r="BS651" s="11" t="s">
        <v>2080</v>
      </c>
      <c r="BT651" s="11" t="s">
        <v>2081</v>
      </c>
      <c r="BU651" s="11" t="s">
        <v>2080</v>
      </c>
      <c r="BV651" s="11" t="s">
        <v>2081</v>
      </c>
      <c r="BW651" s="11" t="s">
        <v>1966</v>
      </c>
      <c r="BX651" s="11"/>
      <c r="BZ651" t="s">
        <v>2078</v>
      </c>
      <c r="CA651" s="13" t="s">
        <v>2082</v>
      </c>
    </row>
    <row r="652" spans="4:79" ht="15">
      <c r="D652" s="83">
        <f t="shared" si="140"/>
        <v>0</v>
      </c>
      <c r="E652" s="83" t="str">
        <f t="shared" si="140"/>
        <v/>
      </c>
      <c r="BR652" t="str">
        <f t="shared" si="141"/>
        <v>RDRSOUTHLANDS HOSPITAL</v>
      </c>
      <c r="BS652" s="11" t="s">
        <v>2083</v>
      </c>
      <c r="BT652" s="11" t="s">
        <v>2084</v>
      </c>
      <c r="BU652" s="11" t="s">
        <v>2083</v>
      </c>
      <c r="BV652" s="11" t="s">
        <v>2084</v>
      </c>
      <c r="BW652" s="11" t="s">
        <v>1966</v>
      </c>
      <c r="BX652" s="11"/>
      <c r="BZ652" t="s">
        <v>2078</v>
      </c>
      <c r="CA652" s="13" t="s">
        <v>2085</v>
      </c>
    </row>
    <row r="653" spans="4:79" ht="15">
      <c r="D653" s="83">
        <f t="shared" si="140"/>
        <v>0</v>
      </c>
      <c r="E653" s="83" t="str">
        <f t="shared" si="140"/>
        <v/>
      </c>
      <c r="BR653" t="str">
        <f t="shared" si="141"/>
        <v>RDRSOUTHPOINT</v>
      </c>
      <c r="BS653" s="11" t="s">
        <v>2086</v>
      </c>
      <c r="BT653" s="11" t="s">
        <v>2087</v>
      </c>
      <c r="BU653" s="11" t="s">
        <v>2086</v>
      </c>
      <c r="BV653" s="11" t="s">
        <v>2087</v>
      </c>
      <c r="BW653" s="11" t="s">
        <v>1966</v>
      </c>
      <c r="BX653" s="11"/>
      <c r="BZ653" t="s">
        <v>2078</v>
      </c>
      <c r="CA653" s="13" t="s">
        <v>2088</v>
      </c>
    </row>
    <row r="654" spans="4:79" ht="15">
      <c r="D654" s="83">
        <f t="shared" si="140"/>
        <v>0</v>
      </c>
      <c r="E654" s="83" t="str">
        <f t="shared" si="140"/>
        <v/>
      </c>
      <c r="BR654" t="str">
        <f t="shared" si="141"/>
        <v>RDRST RICHARDS HOSPITAL</v>
      </c>
      <c r="BS654" s="11" t="s">
        <v>2089</v>
      </c>
      <c r="BT654" s="11" t="s">
        <v>2090</v>
      </c>
      <c r="BU654" s="11" t="s">
        <v>2089</v>
      </c>
      <c r="BV654" s="11" t="s">
        <v>2090</v>
      </c>
      <c r="BW654" s="11" t="s">
        <v>1966</v>
      </c>
      <c r="BX654" s="11"/>
      <c r="BZ654" t="s">
        <v>2078</v>
      </c>
      <c r="CA654" s="13" t="s">
        <v>2091</v>
      </c>
    </row>
    <row r="655" spans="4:79" ht="15">
      <c r="D655" s="83">
        <f t="shared" si="140"/>
        <v>0</v>
      </c>
      <c r="E655" s="83" t="str">
        <f t="shared" si="140"/>
        <v/>
      </c>
      <c r="BR655" t="str">
        <f t="shared" si="141"/>
        <v>RDRTHE ASHINGTON VILLAGE SPORTS PAVILION</v>
      </c>
      <c r="BS655" s="11" t="s">
        <v>2092</v>
      </c>
      <c r="BT655" s="11" t="s">
        <v>2093</v>
      </c>
      <c r="BU655" s="11" t="s">
        <v>2092</v>
      </c>
      <c r="BV655" s="11" t="s">
        <v>2093</v>
      </c>
      <c r="BW655" s="11" t="s">
        <v>1966</v>
      </c>
      <c r="BX655" s="11"/>
      <c r="BZ655" t="s">
        <v>2094</v>
      </c>
      <c r="CA655" s="13" t="s">
        <v>2095</v>
      </c>
    </row>
    <row r="656" spans="4:79" ht="15">
      <c r="D656" s="83">
        <f t="shared" si="140"/>
        <v>0</v>
      </c>
      <c r="E656" s="83" t="str">
        <f t="shared" si="140"/>
        <v/>
      </c>
      <c r="BR656" t="str">
        <f t="shared" si="141"/>
        <v>RDRTHE CHERRIES</v>
      </c>
      <c r="BS656" s="11" t="s">
        <v>2096</v>
      </c>
      <c r="BT656" s="11" t="s">
        <v>2097</v>
      </c>
      <c r="BU656" s="11" t="s">
        <v>2096</v>
      </c>
      <c r="BV656" s="11" t="s">
        <v>2097</v>
      </c>
      <c r="BW656" s="11" t="s">
        <v>1966</v>
      </c>
      <c r="BX656" s="11"/>
      <c r="BZ656" t="s">
        <v>2094</v>
      </c>
      <c r="CA656" s="13" t="s">
        <v>2098</v>
      </c>
    </row>
    <row r="657" spans="4:79" ht="15">
      <c r="D657" s="83">
        <f t="shared" si="140"/>
        <v>0</v>
      </c>
      <c r="E657" s="83" t="str">
        <f t="shared" si="140"/>
        <v/>
      </c>
      <c r="BR657" t="str">
        <f t="shared" si="141"/>
        <v>RDRTHE KLEINWORT CENTRE</v>
      </c>
      <c r="BS657" s="11" t="s">
        <v>2099</v>
      </c>
      <c r="BT657" s="11" t="s">
        <v>2100</v>
      </c>
      <c r="BU657" s="11" t="s">
        <v>2099</v>
      </c>
      <c r="BV657" s="11" t="s">
        <v>2100</v>
      </c>
      <c r="BW657" s="11" t="s">
        <v>1966</v>
      </c>
      <c r="BX657" s="11"/>
      <c r="BZ657" t="s">
        <v>2094</v>
      </c>
      <c r="CA657" s="13" t="s">
        <v>2101</v>
      </c>
    </row>
    <row r="658" spans="4:79" ht="15">
      <c r="D658" s="83">
        <f t="shared" si="140"/>
        <v>0</v>
      </c>
      <c r="E658" s="83" t="str">
        <f t="shared" si="140"/>
        <v/>
      </c>
      <c r="BR658" t="str">
        <f t="shared" si="141"/>
        <v>RDRTHE MARTLETS</v>
      </c>
      <c r="BS658" s="11" t="s">
        <v>2102</v>
      </c>
      <c r="BT658" s="11" t="s">
        <v>2103</v>
      </c>
      <c r="BU658" s="11" t="s">
        <v>2102</v>
      </c>
      <c r="BV658" s="11" t="s">
        <v>2103</v>
      </c>
      <c r="BW658" s="11" t="s">
        <v>1966</v>
      </c>
      <c r="BX658" s="11"/>
      <c r="BZ658" t="s">
        <v>2104</v>
      </c>
      <c r="CA658" s="13" t="s">
        <v>2105</v>
      </c>
    </row>
    <row r="659" spans="4:79" ht="15">
      <c r="D659" s="83">
        <f t="shared" si="140"/>
        <v>0</v>
      </c>
      <c r="E659" s="83" t="str">
        <f t="shared" si="140"/>
        <v/>
      </c>
      <c r="BR659" t="str">
        <f t="shared" si="141"/>
        <v>RDRTHE OLD MARKET</v>
      </c>
      <c r="BS659" s="11" t="s">
        <v>2106</v>
      </c>
      <c r="BT659" s="11" t="s">
        <v>2107</v>
      </c>
      <c r="BU659" s="11" t="s">
        <v>2106</v>
      </c>
      <c r="BV659" s="11" t="s">
        <v>2107</v>
      </c>
      <c r="BW659" s="11" t="s">
        <v>1966</v>
      </c>
      <c r="BX659" s="11"/>
      <c r="BZ659" t="s">
        <v>2108</v>
      </c>
      <c r="CA659" s="13" t="s">
        <v>1126</v>
      </c>
    </row>
    <row r="660" spans="4:79" ht="15">
      <c r="D660" s="83">
        <f t="shared" si="140"/>
        <v>0</v>
      </c>
      <c r="E660" s="83" t="str">
        <f t="shared" si="140"/>
        <v/>
      </c>
      <c r="BR660" t="str">
        <f t="shared" si="141"/>
        <v>RDRTHE PEARSON UNIT</v>
      </c>
      <c r="BS660" s="11" t="s">
        <v>2109</v>
      </c>
      <c r="BT660" s="11" t="s">
        <v>2110</v>
      </c>
      <c r="BU660" s="11" t="s">
        <v>2109</v>
      </c>
      <c r="BV660" s="11" t="s">
        <v>2110</v>
      </c>
      <c r="BW660" s="11" t="s">
        <v>1966</v>
      </c>
      <c r="BX660" s="11"/>
      <c r="BZ660" t="s">
        <v>2111</v>
      </c>
      <c r="CA660" s="13" t="s">
        <v>2112</v>
      </c>
    </row>
    <row r="661" spans="4:79" ht="15">
      <c r="D661" s="83">
        <f t="shared" si="140"/>
        <v>0</v>
      </c>
      <c r="E661" s="83" t="str">
        <f t="shared" si="140"/>
        <v/>
      </c>
      <c r="BR661" t="str">
        <f t="shared" si="141"/>
        <v>RDRTHE ROWANS</v>
      </c>
      <c r="BS661" s="11" t="s">
        <v>2113</v>
      </c>
      <c r="BT661" s="11" t="s">
        <v>2114</v>
      </c>
      <c r="BU661" s="11" t="s">
        <v>2113</v>
      </c>
      <c r="BV661" s="11" t="s">
        <v>2114</v>
      </c>
      <c r="BW661" s="11" t="s">
        <v>1966</v>
      </c>
      <c r="BX661" s="11"/>
      <c r="BZ661" t="s">
        <v>2111</v>
      </c>
      <c r="CA661" s="13" t="s">
        <v>2115</v>
      </c>
    </row>
    <row r="662" spans="4:79" ht="15">
      <c r="D662" s="83">
        <f t="shared" si="140"/>
        <v>0</v>
      </c>
      <c r="E662" s="83" t="str">
        <f t="shared" si="140"/>
        <v/>
      </c>
      <c r="BR662" t="str">
        <f t="shared" si="141"/>
        <v>RDRUCKFIELDS HOSPITAL</v>
      </c>
      <c r="BS662" s="11" t="s">
        <v>2116</v>
      </c>
      <c r="BT662" s="11" t="s">
        <v>2117</v>
      </c>
      <c r="BU662" s="11" t="s">
        <v>2116</v>
      </c>
      <c r="BV662" s="11" t="s">
        <v>2117</v>
      </c>
      <c r="BW662" s="11" t="s">
        <v>1966</v>
      </c>
      <c r="BX662" s="11"/>
      <c r="BZ662" t="s">
        <v>2111</v>
      </c>
      <c r="CA662" s="13" t="s">
        <v>2118</v>
      </c>
    </row>
    <row r="663" spans="4:79" ht="15">
      <c r="D663" s="83">
        <f t="shared" si="140"/>
        <v>0</v>
      </c>
      <c r="E663" s="83" t="str">
        <f t="shared" si="140"/>
        <v/>
      </c>
      <c r="BR663" t="str">
        <f t="shared" si="141"/>
        <v>RDRWORTHING HOSPITAL</v>
      </c>
      <c r="BS663" s="11" t="s">
        <v>2119</v>
      </c>
      <c r="BT663" s="11" t="s">
        <v>2120</v>
      </c>
      <c r="BU663" s="11" t="s">
        <v>2119</v>
      </c>
      <c r="BV663" s="11" t="s">
        <v>2120</v>
      </c>
      <c r="BW663" s="11" t="s">
        <v>1966</v>
      </c>
      <c r="BX663" s="11"/>
      <c r="BZ663" t="s">
        <v>2111</v>
      </c>
      <c r="CA663" s="13" t="s">
        <v>2121</v>
      </c>
    </row>
    <row r="664" spans="4:79" ht="15">
      <c r="D664" s="83" t="str">
        <f t="shared" si="140"/>
        <v/>
      </c>
      <c r="E664" s="83" t="str">
        <f t="shared" si="140"/>
        <v/>
      </c>
      <c r="BR664" t="str">
        <f t="shared" si="141"/>
        <v>RDRZACHARY MERTON HOSPITAL</v>
      </c>
      <c r="BS664" s="11" t="s">
        <v>2122</v>
      </c>
      <c r="BT664" s="11" t="s">
        <v>2123</v>
      </c>
      <c r="BU664" s="11" t="s">
        <v>2122</v>
      </c>
      <c r="BV664" s="11" t="s">
        <v>2123</v>
      </c>
      <c r="BW664" s="11" t="s">
        <v>1966</v>
      </c>
      <c r="BX664" s="11"/>
      <c r="BZ664" t="s">
        <v>2111</v>
      </c>
      <c r="CA664" s="13" t="s">
        <v>2124</v>
      </c>
    </row>
    <row r="665" spans="4:79" ht="15">
      <c r="D665" s="83" t="str">
        <f t="shared" si="140"/>
        <v/>
      </c>
      <c r="E665" s="83" t="str">
        <f t="shared" si="140"/>
        <v/>
      </c>
      <c r="BR665" t="str">
        <f t="shared" si="141"/>
        <v>RDU GREAT HOLLANDS</v>
      </c>
      <c r="BS665" s="84" t="s">
        <v>2125</v>
      </c>
      <c r="BT665" s="85" t="s">
        <v>2126</v>
      </c>
      <c r="BU665" s="84" t="s">
        <v>2125</v>
      </c>
      <c r="BV665" s="85" t="s">
        <v>2126</v>
      </c>
      <c r="BW665" s="11" t="s">
        <v>2127</v>
      </c>
      <c r="BX665" s="11"/>
      <c r="BZ665" t="s">
        <v>2111</v>
      </c>
      <c r="CA665" s="13" t="s">
        <v>2128</v>
      </c>
    </row>
    <row r="666" spans="4:79" ht="15">
      <c r="D666" s="83" t="str">
        <f t="shared" si="140"/>
        <v/>
      </c>
      <c r="E666" s="83" t="str">
        <f t="shared" si="140"/>
        <v/>
      </c>
      <c r="BR666" t="str">
        <f t="shared" si="141"/>
        <v>RDU PAUL BEVAN HOUSE (THAMES HOSPICE CARE)</v>
      </c>
      <c r="BS666" s="84" t="s">
        <v>2129</v>
      </c>
      <c r="BT666" s="85" t="s">
        <v>2130</v>
      </c>
      <c r="BU666" s="84" t="s">
        <v>2129</v>
      </c>
      <c r="BV666" s="85" t="s">
        <v>2130</v>
      </c>
      <c r="BW666" s="11" t="s">
        <v>2127</v>
      </c>
      <c r="BX666" s="11"/>
      <c r="BZ666" t="s">
        <v>2111</v>
      </c>
      <c r="CA666" s="13" t="s">
        <v>2131</v>
      </c>
    </row>
    <row r="667" spans="4:79" ht="15">
      <c r="D667" s="83" t="str">
        <f t="shared" si="140"/>
        <v/>
      </c>
      <c r="E667" s="83" t="str">
        <f t="shared" si="140"/>
        <v/>
      </c>
      <c r="BR667" t="str">
        <f t="shared" si="141"/>
        <v>RDUALDERSHOT NHS OUTPATIENTS</v>
      </c>
      <c r="BS667" s="11" t="s">
        <v>2132</v>
      </c>
      <c r="BT667" s="11" t="s">
        <v>2133</v>
      </c>
      <c r="BU667" s="11" t="s">
        <v>2132</v>
      </c>
      <c r="BV667" s="11" t="s">
        <v>2133</v>
      </c>
      <c r="BW667" s="11" t="s">
        <v>2127</v>
      </c>
      <c r="BX667" s="11"/>
      <c r="BZ667" t="s">
        <v>2111</v>
      </c>
      <c r="CA667" s="13" t="s">
        <v>2134</v>
      </c>
    </row>
    <row r="668" spans="4:79" ht="15">
      <c r="D668" s="83" t="str">
        <f t="shared" si="140"/>
        <v/>
      </c>
      <c r="E668" s="83" t="str">
        <f t="shared" si="140"/>
        <v/>
      </c>
      <c r="BR668" t="str">
        <f t="shared" si="141"/>
        <v>RDUBERKSHIRE INDEPENDENT HOSPITAL</v>
      </c>
      <c r="BS668" s="11" t="s">
        <v>2135</v>
      </c>
      <c r="BT668" s="11" t="s">
        <v>2136</v>
      </c>
      <c r="BU668" s="11" t="s">
        <v>2135</v>
      </c>
      <c r="BV668" s="11" t="s">
        <v>2136</v>
      </c>
      <c r="BW668" s="11" t="s">
        <v>2127</v>
      </c>
      <c r="BX668" s="11"/>
      <c r="BZ668" t="s">
        <v>2111</v>
      </c>
      <c r="CA668" s="13" t="s">
        <v>2137</v>
      </c>
    </row>
    <row r="669" spans="4:79" ht="15">
      <c r="D669" s="83" t="str">
        <f t="shared" si="140"/>
        <v/>
      </c>
      <c r="E669" s="83" t="str">
        <f t="shared" si="140"/>
        <v/>
      </c>
      <c r="BR669" t="str">
        <f t="shared" si="141"/>
        <v>RDUCHALFONT'S &amp; GERRARDS CROSS HOSPITAL</v>
      </c>
      <c r="BS669" s="84" t="s">
        <v>2138</v>
      </c>
      <c r="BT669" s="85" t="s">
        <v>2139</v>
      </c>
      <c r="BU669" s="84" t="s">
        <v>2138</v>
      </c>
      <c r="BV669" s="85" t="s">
        <v>2139</v>
      </c>
      <c r="BW669" s="11" t="s">
        <v>2127</v>
      </c>
      <c r="BX669" s="11"/>
      <c r="BZ669" t="s">
        <v>2111</v>
      </c>
      <c r="CA669" s="13" t="s">
        <v>2140</v>
      </c>
    </row>
    <row r="670" spans="4:79" ht="15">
      <c r="D670" s="83" t="str">
        <f t="shared" si="140"/>
        <v/>
      </c>
      <c r="E670" s="83" t="str">
        <f t="shared" si="140"/>
        <v/>
      </c>
      <c r="BR670" t="str">
        <f t="shared" si="141"/>
        <v>RDUDUNEDIN HOSPITAL</v>
      </c>
      <c r="BS670" s="11" t="s">
        <v>2141</v>
      </c>
      <c r="BT670" s="11" t="s">
        <v>2142</v>
      </c>
      <c r="BU670" s="11" t="s">
        <v>2141</v>
      </c>
      <c r="BV670" s="11" t="s">
        <v>2142</v>
      </c>
      <c r="BW670" s="11" t="s">
        <v>2127</v>
      </c>
      <c r="BX670" s="11"/>
      <c r="BZ670" t="s">
        <v>2111</v>
      </c>
      <c r="CA670" s="13" t="s">
        <v>2143</v>
      </c>
    </row>
    <row r="671" spans="4:79" ht="15">
      <c r="D671" s="83" t="str">
        <f t="shared" si="140"/>
        <v/>
      </c>
      <c r="E671" s="83" t="str">
        <f t="shared" si="140"/>
        <v/>
      </c>
      <c r="BR671" t="str">
        <f t="shared" si="141"/>
        <v>RDUFARNHAM HOSPITAL OUTPATIENTS DEPARTMENT</v>
      </c>
      <c r="BS671" s="11" t="s">
        <v>2144</v>
      </c>
      <c r="BT671" s="11" t="s">
        <v>2145</v>
      </c>
      <c r="BU671" s="11" t="s">
        <v>2144</v>
      </c>
      <c r="BV671" s="11" t="s">
        <v>2145</v>
      </c>
      <c r="BW671" s="11" t="s">
        <v>2127</v>
      </c>
      <c r="BX671" s="11"/>
      <c r="BZ671" t="s">
        <v>2111</v>
      </c>
      <c r="CA671" s="13" t="s">
        <v>2146</v>
      </c>
    </row>
    <row r="672" spans="4:79" ht="15">
      <c r="D672" s="83" t="str">
        <f t="shared" si="140"/>
        <v/>
      </c>
      <c r="E672" s="83" t="str">
        <f t="shared" si="140"/>
        <v/>
      </c>
      <c r="BR672" t="str">
        <f t="shared" si="141"/>
        <v>RDUFARNHAM LANE SURGERY</v>
      </c>
      <c r="BS672" s="84" t="s">
        <v>2147</v>
      </c>
      <c r="BT672" s="85" t="s">
        <v>2148</v>
      </c>
      <c r="BU672" s="84" t="s">
        <v>2147</v>
      </c>
      <c r="BV672" s="85" t="s">
        <v>2148</v>
      </c>
      <c r="BW672" s="11" t="s">
        <v>2127</v>
      </c>
      <c r="BX672" s="11"/>
      <c r="BZ672" t="s">
        <v>2111</v>
      </c>
      <c r="CA672" s="13" t="s">
        <v>2149</v>
      </c>
    </row>
    <row r="673" spans="4:79" ht="15">
      <c r="D673" s="83" t="str">
        <f t="shared" si="140"/>
        <v/>
      </c>
      <c r="E673" s="83" t="str">
        <f t="shared" si="140"/>
        <v/>
      </c>
      <c r="BR673" t="str">
        <f t="shared" si="141"/>
        <v>RDUFITZWILLIAM HOUSE OUTPATIENT CENTRE</v>
      </c>
      <c r="BS673" s="84" t="s">
        <v>2150</v>
      </c>
      <c r="BT673" s="85" t="s">
        <v>2151</v>
      </c>
      <c r="BU673" s="84" t="s">
        <v>2150</v>
      </c>
      <c r="BV673" s="85" t="s">
        <v>2151</v>
      </c>
      <c r="BW673" s="11" t="s">
        <v>2127</v>
      </c>
      <c r="BX673" s="11"/>
      <c r="BZ673" t="s">
        <v>2111</v>
      </c>
      <c r="CA673" s="13" t="s">
        <v>2152</v>
      </c>
    </row>
    <row r="674" spans="4:79" ht="15">
      <c r="D674" s="83" t="str">
        <f t="shared" si="140"/>
        <v/>
      </c>
      <c r="E674" s="83" t="str">
        <f t="shared" si="140"/>
        <v/>
      </c>
      <c r="BR674" t="str">
        <f t="shared" si="141"/>
        <v>RDUFLEET HOSPITAL OUTPATIENTS DEPARTMENT</v>
      </c>
      <c r="BS674" s="11" t="s">
        <v>2153</v>
      </c>
      <c r="BT674" s="11" t="s">
        <v>2154</v>
      </c>
      <c r="BU674" s="11" t="s">
        <v>2153</v>
      </c>
      <c r="BV674" s="11" t="s">
        <v>2154</v>
      </c>
      <c r="BW674" s="11" t="s">
        <v>2127</v>
      </c>
      <c r="BX674" s="11"/>
      <c r="BZ674" t="s">
        <v>2111</v>
      </c>
      <c r="CA674" s="13" t="s">
        <v>2155</v>
      </c>
    </row>
    <row r="675" spans="4:79" ht="15">
      <c r="D675" s="83" t="str">
        <f t="shared" si="140"/>
        <v/>
      </c>
      <c r="E675" s="83" t="str">
        <f t="shared" si="140"/>
        <v/>
      </c>
      <c r="BR675" t="str">
        <f t="shared" si="141"/>
        <v>RDUFRIMLEY CHILDREN'S CENTRE</v>
      </c>
      <c r="BS675" s="11" t="s">
        <v>2156</v>
      </c>
      <c r="BT675" s="11" t="s">
        <v>2157</v>
      </c>
      <c r="BU675" s="11" t="s">
        <v>2156</v>
      </c>
      <c r="BV675" s="11" t="s">
        <v>2157</v>
      </c>
      <c r="BW675" s="11" t="s">
        <v>2127</v>
      </c>
      <c r="BX675" s="11"/>
      <c r="BZ675" t="s">
        <v>2111</v>
      </c>
      <c r="CA675" s="13" t="s">
        <v>2158</v>
      </c>
    </row>
    <row r="676" spans="4:79" ht="15">
      <c r="D676" s="83" t="str">
        <f t="shared" si="140"/>
        <v/>
      </c>
      <c r="E676" s="83" t="str">
        <f t="shared" si="140"/>
        <v/>
      </c>
      <c r="BR676" t="str">
        <f t="shared" si="141"/>
        <v>RDUFRIMLEY PARK HOSPITAL</v>
      </c>
      <c r="BS676" s="11" t="s">
        <v>2159</v>
      </c>
      <c r="BT676" s="11" t="s">
        <v>1264</v>
      </c>
      <c r="BU676" s="11" t="s">
        <v>2159</v>
      </c>
      <c r="BV676" s="11" t="s">
        <v>1264</v>
      </c>
      <c r="BW676" s="11" t="s">
        <v>2127</v>
      </c>
      <c r="BX676" s="11"/>
      <c r="BZ676" t="s">
        <v>2111</v>
      </c>
      <c r="CA676" s="13" t="s">
        <v>2160</v>
      </c>
    </row>
    <row r="677" spans="4:79" ht="15">
      <c r="D677" s="83" t="str">
        <f t="shared" si="140"/>
        <v/>
      </c>
      <c r="E677" s="83" t="str">
        <f t="shared" si="140"/>
        <v/>
      </c>
      <c r="BR677" t="str">
        <f t="shared" si="141"/>
        <v>RDUGUILDFORD NUFFIELD</v>
      </c>
      <c r="BS677" s="11" t="s">
        <v>2161</v>
      </c>
      <c r="BT677" s="11" t="s">
        <v>2162</v>
      </c>
      <c r="BU677" s="11" t="s">
        <v>2161</v>
      </c>
      <c r="BV677" s="11" t="s">
        <v>2162</v>
      </c>
      <c r="BW677" s="11" t="s">
        <v>2127</v>
      </c>
      <c r="BX677" s="11"/>
      <c r="BZ677" t="s">
        <v>2111</v>
      </c>
      <c r="CA677" s="13" t="s">
        <v>2163</v>
      </c>
    </row>
    <row r="678" spans="4:79" ht="15">
      <c r="D678" s="83" t="str">
        <f t="shared" si="140"/>
        <v/>
      </c>
      <c r="E678" s="83" t="str">
        <f t="shared" si="140"/>
        <v/>
      </c>
      <c r="BR678" t="str">
        <f t="shared" si="141"/>
        <v>RDUHEATHERWOOD HOSPITAL</v>
      </c>
      <c r="BS678" t="s">
        <v>2164</v>
      </c>
      <c r="BT678" t="s">
        <v>1896</v>
      </c>
      <c r="BU678" t="s">
        <v>2164</v>
      </c>
      <c r="BV678" t="s">
        <v>1896</v>
      </c>
      <c r="BW678" s="11" t="s">
        <v>2127</v>
      </c>
      <c r="BX678" s="11"/>
      <c r="BZ678" t="s">
        <v>2111</v>
      </c>
      <c r="CA678" s="13" t="s">
        <v>2165</v>
      </c>
    </row>
    <row r="679" spans="4:79" ht="15">
      <c r="D679" s="83" t="str">
        <f t="shared" si="140"/>
        <v/>
      </c>
      <c r="E679" s="83" t="str">
        <f t="shared" si="140"/>
        <v/>
      </c>
      <c r="BR679" t="str">
        <f t="shared" si="141"/>
        <v>RDUKING EDWARD VII HOSPITAL</v>
      </c>
      <c r="BS679" s="11" t="s">
        <v>2166</v>
      </c>
      <c r="BT679" s="11" t="s">
        <v>1901</v>
      </c>
      <c r="BU679" s="11" t="s">
        <v>2166</v>
      </c>
      <c r="BV679" s="11" t="s">
        <v>1901</v>
      </c>
      <c r="BW679" s="11" t="s">
        <v>2127</v>
      </c>
      <c r="BX679" s="11"/>
      <c r="BZ679" t="s">
        <v>2111</v>
      </c>
      <c r="CA679" s="13" t="s">
        <v>2167</v>
      </c>
    </row>
    <row r="680" spans="4:79" ht="15">
      <c r="D680" s="83" t="str">
        <f t="shared" si="140"/>
        <v/>
      </c>
      <c r="E680" s="83" t="str">
        <f t="shared" si="140"/>
        <v/>
      </c>
      <c r="BR680" t="str">
        <f t="shared" si="141"/>
        <v>RDULANGLEY HEALTH CENTRE</v>
      </c>
      <c r="BS680" s="84" t="s">
        <v>2168</v>
      </c>
      <c r="BT680" s="85" t="s">
        <v>1904</v>
      </c>
      <c r="BU680" s="84" t="s">
        <v>2168</v>
      </c>
      <c r="BV680" s="85" t="s">
        <v>1904</v>
      </c>
      <c r="BW680" s="11" t="s">
        <v>2127</v>
      </c>
      <c r="BX680" s="11"/>
      <c r="BZ680" t="s">
        <v>2111</v>
      </c>
      <c r="CA680" s="13" t="s">
        <v>2169</v>
      </c>
    </row>
    <row r="681" spans="4:79" ht="15">
      <c r="D681" s="83" t="str">
        <f t="shared" si="140"/>
        <v/>
      </c>
      <c r="E681" s="83" t="str">
        <f t="shared" si="140"/>
        <v/>
      </c>
      <c r="BR681" t="str">
        <f t="shared" si="141"/>
        <v>RDUPINE LODGE (THAMES HOSPICE CARE)</v>
      </c>
      <c r="BS681" s="84" t="s">
        <v>2170</v>
      </c>
      <c r="BT681" s="85" t="s">
        <v>1908</v>
      </c>
      <c r="BU681" s="84" t="s">
        <v>2170</v>
      </c>
      <c r="BV681" s="85" t="s">
        <v>1908</v>
      </c>
      <c r="BW681" s="11" t="s">
        <v>2127</v>
      </c>
      <c r="BX681" s="11"/>
      <c r="BZ681" t="s">
        <v>2111</v>
      </c>
      <c r="CA681" s="13" t="s">
        <v>2171</v>
      </c>
    </row>
    <row r="682" spans="4:79" ht="15">
      <c r="D682" s="83" t="str">
        <f t="shared" si="140"/>
        <v/>
      </c>
      <c r="E682" s="83" t="str">
        <f t="shared" si="140"/>
        <v/>
      </c>
      <c r="BR682" t="str">
        <f t="shared" si="141"/>
        <v>RDUTHE ROYAL HOSPITAL HASLAR</v>
      </c>
      <c r="BS682" s="11" t="s">
        <v>2172</v>
      </c>
      <c r="BT682" s="11" t="s">
        <v>2173</v>
      </c>
      <c r="BU682" s="11" t="s">
        <v>2172</v>
      </c>
      <c r="BV682" s="11" t="s">
        <v>2173</v>
      </c>
      <c r="BW682" s="11" t="s">
        <v>2127</v>
      </c>
      <c r="BX682" s="11"/>
      <c r="BZ682" t="s">
        <v>2111</v>
      </c>
      <c r="CA682" s="13" t="s">
        <v>2174</v>
      </c>
    </row>
    <row r="683" spans="4:79" ht="15">
      <c r="D683" s="83" t="str">
        <f t="shared" si="140"/>
        <v/>
      </c>
      <c r="E683" s="83" t="str">
        <f t="shared" si="140"/>
        <v/>
      </c>
      <c r="BR683" t="str">
        <f t="shared" si="141"/>
        <v>RDUWEXHAM PARK HOSPITAL</v>
      </c>
      <c r="BS683" t="s">
        <v>2175</v>
      </c>
      <c r="BT683" t="s">
        <v>1915</v>
      </c>
      <c r="BU683" t="s">
        <v>2175</v>
      </c>
      <c r="BV683" t="s">
        <v>1915</v>
      </c>
      <c r="BW683" s="11" t="s">
        <v>2127</v>
      </c>
      <c r="BX683" s="11"/>
      <c r="BZ683" t="s">
        <v>2176</v>
      </c>
      <c r="CA683" s="13" t="s">
        <v>2177</v>
      </c>
    </row>
    <row r="684" spans="4:79" ht="15">
      <c r="D684" s="83" t="str">
        <f t="shared" si="140"/>
        <v/>
      </c>
      <c r="E684" s="83" t="str">
        <f t="shared" si="140"/>
        <v/>
      </c>
      <c r="BR684" t="str">
        <f t="shared" si="141"/>
        <v>RDUWOKING NUFFIELD HOSPITAL</v>
      </c>
      <c r="BS684" s="11" t="s">
        <v>2178</v>
      </c>
      <c r="BT684" s="11" t="s">
        <v>2179</v>
      </c>
      <c r="BU684" s="11" t="s">
        <v>2178</v>
      </c>
      <c r="BV684" s="11" t="s">
        <v>2179</v>
      </c>
      <c r="BW684" s="11" t="s">
        <v>2127</v>
      </c>
      <c r="BX684" s="11"/>
      <c r="BZ684" t="s">
        <v>2176</v>
      </c>
      <c r="CA684" s="13" t="s">
        <v>2180</v>
      </c>
    </row>
    <row r="685" spans="4:79" ht="15">
      <c r="D685" s="83" t="str">
        <f t="shared" si="140"/>
        <v/>
      </c>
      <c r="E685" s="83" t="str">
        <f t="shared" si="140"/>
        <v/>
      </c>
      <c r="BR685" t="str">
        <f t="shared" si="141"/>
        <v>RDYADDINGTON UNIT</v>
      </c>
      <c r="BS685" s="11" t="s">
        <v>2181</v>
      </c>
      <c r="BT685" s="11" t="s">
        <v>2182</v>
      </c>
      <c r="BU685" s="11" t="s">
        <v>2181</v>
      </c>
      <c r="BV685" s="11" t="s">
        <v>2182</v>
      </c>
      <c r="BW685" s="11" t="s">
        <v>2183</v>
      </c>
      <c r="BX685" s="11"/>
      <c r="BZ685" t="s">
        <v>2176</v>
      </c>
      <c r="CA685" s="13" t="s">
        <v>2184</v>
      </c>
    </row>
    <row r="686" spans="4:79" ht="15">
      <c r="D686" s="83" t="str">
        <f t="shared" si="140"/>
        <v/>
      </c>
      <c r="E686" s="83" t="str">
        <f t="shared" si="140"/>
        <v/>
      </c>
      <c r="BR686" t="str">
        <f t="shared" si="141"/>
        <v>RDYADULT MH - FORSTON UNIT AE</v>
      </c>
      <c r="BS686" s="11" t="s">
        <v>2185</v>
      </c>
      <c r="BT686" s="11" t="s">
        <v>2186</v>
      </c>
      <c r="BU686" s="11" t="s">
        <v>2185</v>
      </c>
      <c r="BV686" s="11" t="s">
        <v>2186</v>
      </c>
      <c r="BW686" s="11" t="s">
        <v>2183</v>
      </c>
      <c r="BX686" s="11"/>
      <c r="BZ686" t="s">
        <v>2176</v>
      </c>
      <c r="CA686" s="13" t="s">
        <v>2187</v>
      </c>
    </row>
    <row r="687" spans="4:79" ht="15">
      <c r="D687" s="83" t="str">
        <f t="shared" si="140"/>
        <v/>
      </c>
      <c r="E687" s="83" t="str">
        <f t="shared" si="140"/>
        <v/>
      </c>
      <c r="BR687" t="str">
        <f t="shared" si="141"/>
        <v>RDYALDERNEY HOSPITAL</v>
      </c>
      <c r="BS687" s="11" t="s">
        <v>2188</v>
      </c>
      <c r="BT687" s="11" t="s">
        <v>2189</v>
      </c>
      <c r="BU687" s="11" t="s">
        <v>2188</v>
      </c>
      <c r="BV687" s="11" t="s">
        <v>2189</v>
      </c>
      <c r="BW687" s="11" t="s">
        <v>2183</v>
      </c>
      <c r="BX687" s="11"/>
      <c r="BZ687" t="s">
        <v>2176</v>
      </c>
      <c r="CA687" s="13" t="s">
        <v>2190</v>
      </c>
    </row>
    <row r="688" spans="4:79" ht="15">
      <c r="D688" s="83" t="str">
        <f t="shared" si="140"/>
        <v/>
      </c>
      <c r="E688" s="83" t="str">
        <f t="shared" si="140"/>
        <v/>
      </c>
      <c r="BR688" t="str">
        <f t="shared" si="141"/>
        <v>RDYBELLE VUE</v>
      </c>
      <c r="BS688" s="11" t="s">
        <v>2191</v>
      </c>
      <c r="BT688" s="11" t="s">
        <v>2192</v>
      </c>
      <c r="BU688" s="11" t="s">
        <v>2191</v>
      </c>
      <c r="BV688" s="11" t="s">
        <v>2192</v>
      </c>
      <c r="BW688" s="11" t="s">
        <v>2183</v>
      </c>
      <c r="BX688" s="11"/>
      <c r="BZ688" t="s">
        <v>2176</v>
      </c>
      <c r="CA688" s="13" t="s">
        <v>2193</v>
      </c>
    </row>
    <row r="689" spans="4:79" ht="15">
      <c r="D689" s="83" t="str">
        <f t="shared" si="140"/>
        <v/>
      </c>
      <c r="E689" s="83" t="str">
        <f t="shared" si="140"/>
        <v/>
      </c>
      <c r="BR689" t="str">
        <f t="shared" si="141"/>
        <v>RDYBLANDFORD BETTY HIGHWOOD</v>
      </c>
      <c r="BS689" s="11" t="s">
        <v>2194</v>
      </c>
      <c r="BT689" s="11" t="s">
        <v>2195</v>
      </c>
      <c r="BU689" s="11" t="s">
        <v>2194</v>
      </c>
      <c r="BV689" s="11" t="s">
        <v>2195</v>
      </c>
      <c r="BW689" s="11" t="s">
        <v>2183</v>
      </c>
      <c r="BX689" s="11"/>
      <c r="BZ689" t="s">
        <v>2176</v>
      </c>
      <c r="CA689" s="13" t="s">
        <v>2196</v>
      </c>
    </row>
    <row r="690" spans="4:79" ht="15">
      <c r="D690" s="83" t="str">
        <f t="shared" si="140"/>
        <v/>
      </c>
      <c r="E690" s="83" t="str">
        <f t="shared" si="140"/>
        <v/>
      </c>
      <c r="BR690" t="str">
        <f t="shared" si="141"/>
        <v>RDYBLANDFORD COMMUNITY HOSPITAL</v>
      </c>
      <c r="BS690" s="11" t="s">
        <v>2197</v>
      </c>
      <c r="BT690" s="11" t="s">
        <v>1611</v>
      </c>
      <c r="BU690" s="11" t="s">
        <v>2197</v>
      </c>
      <c r="BV690" s="11" t="s">
        <v>1611</v>
      </c>
      <c r="BW690" s="11" t="s">
        <v>2183</v>
      </c>
      <c r="BX690" s="11"/>
      <c r="BZ690" t="s">
        <v>2198</v>
      </c>
      <c r="CA690" s="13" t="s">
        <v>2199</v>
      </c>
    </row>
    <row r="691" spans="4:79" ht="15">
      <c r="D691" s="83" t="str">
        <f t="shared" si="140"/>
        <v/>
      </c>
      <c r="E691" s="83" t="str">
        <f t="shared" si="140"/>
        <v/>
      </c>
      <c r="BR691" t="str">
        <f t="shared" si="141"/>
        <v>RDYBLANDFORD DERMATOLOGY</v>
      </c>
      <c r="BS691" s="11" t="s">
        <v>2200</v>
      </c>
      <c r="BT691" s="11" t="s">
        <v>2201</v>
      </c>
      <c r="BU691" s="11" t="s">
        <v>2200</v>
      </c>
      <c r="BV691" s="11" t="s">
        <v>2201</v>
      </c>
      <c r="BW691" s="11" t="s">
        <v>2183</v>
      </c>
      <c r="BX691" s="11"/>
      <c r="BZ691" t="s">
        <v>2198</v>
      </c>
      <c r="CA691" s="13" t="s">
        <v>2202</v>
      </c>
    </row>
    <row r="692" spans="4:79" ht="15">
      <c r="D692" s="83" t="str">
        <f t="shared" si="140"/>
        <v/>
      </c>
      <c r="E692" s="83" t="str">
        <f t="shared" si="140"/>
        <v/>
      </c>
      <c r="BR692" t="str">
        <f t="shared" si="141"/>
        <v>RDYBLANDFORD ENT</v>
      </c>
      <c r="BS692" s="11" t="s">
        <v>2203</v>
      </c>
      <c r="BT692" s="11" t="s">
        <v>2204</v>
      </c>
      <c r="BU692" s="11" t="s">
        <v>2203</v>
      </c>
      <c r="BV692" s="11" t="s">
        <v>2204</v>
      </c>
      <c r="BW692" s="11" t="s">
        <v>2183</v>
      </c>
      <c r="BX692" s="11"/>
      <c r="BZ692" t="s">
        <v>2198</v>
      </c>
      <c r="CA692" s="13" t="s">
        <v>2205</v>
      </c>
    </row>
    <row r="693" spans="4:79" ht="15">
      <c r="D693" s="83" t="str">
        <f t="shared" si="140"/>
        <v/>
      </c>
      <c r="E693" s="83" t="str">
        <f t="shared" si="140"/>
        <v/>
      </c>
      <c r="BR693" t="str">
        <f t="shared" si="141"/>
        <v>RDYBLANDFORD HEALTH</v>
      </c>
      <c r="BS693" s="11" t="s">
        <v>2206</v>
      </c>
      <c r="BT693" s="11" t="s">
        <v>2207</v>
      </c>
      <c r="BU693" s="11" t="s">
        <v>2206</v>
      </c>
      <c r="BV693" s="11" t="s">
        <v>2207</v>
      </c>
      <c r="BW693" s="11" t="s">
        <v>2183</v>
      </c>
      <c r="BX693" s="11"/>
      <c r="BZ693" t="s">
        <v>2198</v>
      </c>
      <c r="CA693" s="13" t="s">
        <v>2208</v>
      </c>
    </row>
    <row r="694" spans="4:79" ht="15">
      <c r="D694" s="83" t="str">
        <f t="shared" si="140"/>
        <v/>
      </c>
      <c r="E694" s="83" t="str">
        <f t="shared" si="140"/>
        <v/>
      </c>
      <c r="BR694" t="str">
        <f t="shared" si="141"/>
        <v>RDYBLANDFORD MIU</v>
      </c>
      <c r="BS694" s="11" t="s">
        <v>2209</v>
      </c>
      <c r="BT694" s="11" t="s">
        <v>2210</v>
      </c>
      <c r="BU694" s="11" t="s">
        <v>2209</v>
      </c>
      <c r="BV694" s="11" t="s">
        <v>2210</v>
      </c>
      <c r="BW694" s="11" t="s">
        <v>2183</v>
      </c>
      <c r="BX694" s="11"/>
      <c r="BZ694" t="s">
        <v>2198</v>
      </c>
      <c r="CA694" s="13" t="s">
        <v>2211</v>
      </c>
    </row>
    <row r="695" spans="4:79" ht="15">
      <c r="D695" s="83" t="str">
        <f t="shared" si="140"/>
        <v/>
      </c>
      <c r="E695" s="83" t="str">
        <f t="shared" si="140"/>
        <v/>
      </c>
      <c r="BR695" t="str">
        <f t="shared" si="141"/>
        <v>RDYBLANDFORD TARRANT WARD</v>
      </c>
      <c r="BS695" s="11" t="s">
        <v>2212</v>
      </c>
      <c r="BT695" s="11" t="s">
        <v>2213</v>
      </c>
      <c r="BU695" s="11" t="s">
        <v>2212</v>
      </c>
      <c r="BV695" s="11" t="s">
        <v>2213</v>
      </c>
      <c r="BW695" s="11" t="s">
        <v>2183</v>
      </c>
      <c r="BX695" s="11"/>
      <c r="BZ695" t="s">
        <v>2198</v>
      </c>
      <c r="CA695" s="13" t="s">
        <v>2214</v>
      </c>
    </row>
    <row r="696" spans="4:79" ht="15">
      <c r="D696" s="83" t="str">
        <f t="shared" ref="D696:E759" si="142">IF(G78="","",IF(ISERROR(VLOOKUP(G78,$AV$14:$AW$95,2,FALSE)),1,VLOOKUP(G78,$AV$14:$AW$95,2,FALSE)))</f>
        <v/>
      </c>
      <c r="E696" s="83" t="str">
        <f t="shared" si="142"/>
        <v/>
      </c>
      <c r="BR696" t="str">
        <f t="shared" si="141"/>
        <v>RDYBLANDFORD THEATRE</v>
      </c>
      <c r="BS696" s="11" t="s">
        <v>2215</v>
      </c>
      <c r="BT696" s="11" t="s">
        <v>2216</v>
      </c>
      <c r="BU696" s="11" t="s">
        <v>2215</v>
      </c>
      <c r="BV696" s="11" t="s">
        <v>2216</v>
      </c>
      <c r="BW696" s="11" t="s">
        <v>2183</v>
      </c>
      <c r="BX696" s="11"/>
      <c r="BZ696" t="s">
        <v>2198</v>
      </c>
      <c r="CA696" s="13" t="s">
        <v>2217</v>
      </c>
    </row>
    <row r="697" spans="4:79" ht="15">
      <c r="D697" s="83" t="str">
        <f t="shared" si="142"/>
        <v/>
      </c>
      <c r="E697" s="83" t="str">
        <f t="shared" si="142"/>
        <v/>
      </c>
      <c r="BR697" t="str">
        <f t="shared" si="141"/>
        <v>RDYBOSCOMBE COMMUNITY HOSPITAL</v>
      </c>
      <c r="BS697" s="11" t="s">
        <v>2218</v>
      </c>
      <c r="BT697" s="11" t="s">
        <v>2219</v>
      </c>
      <c r="BU697" s="11" t="s">
        <v>2218</v>
      </c>
      <c r="BV697" s="11" t="s">
        <v>2219</v>
      </c>
      <c r="BW697" s="11" t="s">
        <v>2183</v>
      </c>
      <c r="BX697" s="11"/>
      <c r="BZ697" t="s">
        <v>2198</v>
      </c>
      <c r="CA697" s="13" t="s">
        <v>2220</v>
      </c>
    </row>
    <row r="698" spans="4:79" ht="15">
      <c r="D698" s="83" t="str">
        <f t="shared" si="142"/>
        <v/>
      </c>
      <c r="E698" s="83" t="str">
        <f t="shared" si="142"/>
        <v/>
      </c>
      <c r="BR698" t="str">
        <f t="shared" si="141"/>
        <v>RDYBOURNEMOUTH HOSPITAL</v>
      </c>
      <c r="BS698" s="11" t="s">
        <v>2221</v>
      </c>
      <c r="BT698" s="11" t="s">
        <v>2222</v>
      </c>
      <c r="BU698" s="11" t="s">
        <v>2221</v>
      </c>
      <c r="BV698" s="11" t="s">
        <v>2222</v>
      </c>
      <c r="BW698" s="11" t="s">
        <v>2183</v>
      </c>
      <c r="BX698" s="11"/>
      <c r="BZ698" t="s">
        <v>2198</v>
      </c>
      <c r="CA698" s="13" t="s">
        <v>2223</v>
      </c>
    </row>
    <row r="699" spans="4:79" ht="15">
      <c r="D699" s="83" t="str">
        <f t="shared" si="142"/>
        <v/>
      </c>
      <c r="E699" s="83" t="str">
        <f t="shared" si="142"/>
        <v/>
      </c>
      <c r="BR699" t="str">
        <f t="shared" si="141"/>
        <v>RDYBRIDPORT COMMUNITY HOSPITAL</v>
      </c>
      <c r="BS699" s="11" t="s">
        <v>2224</v>
      </c>
      <c r="BT699" s="11" t="s">
        <v>1616</v>
      </c>
      <c r="BU699" s="11" t="s">
        <v>2224</v>
      </c>
      <c r="BV699" s="11" t="s">
        <v>1616</v>
      </c>
      <c r="BW699" s="11" t="s">
        <v>2183</v>
      </c>
      <c r="BX699" s="11"/>
      <c r="BZ699" t="s">
        <v>2198</v>
      </c>
      <c r="CA699" s="13" t="s">
        <v>2225</v>
      </c>
    </row>
    <row r="700" spans="4:79" ht="15">
      <c r="D700" s="83" t="str">
        <f t="shared" si="142"/>
        <v/>
      </c>
      <c r="E700" s="83" t="str">
        <f t="shared" si="142"/>
        <v/>
      </c>
      <c r="BR700" t="str">
        <f t="shared" si="141"/>
        <v>RDYBRIDPORT DERMATOLOGY</v>
      </c>
      <c r="BS700" s="11" t="s">
        <v>2226</v>
      </c>
      <c r="BT700" s="11" t="s">
        <v>2227</v>
      </c>
      <c r="BU700" s="11" t="s">
        <v>2226</v>
      </c>
      <c r="BV700" s="11" t="s">
        <v>2227</v>
      </c>
      <c r="BW700" s="11" t="s">
        <v>2183</v>
      </c>
      <c r="BX700" s="11"/>
      <c r="BZ700" t="s">
        <v>2198</v>
      </c>
      <c r="CA700" s="13" t="s">
        <v>2228</v>
      </c>
    </row>
    <row r="701" spans="4:79" ht="15">
      <c r="D701" s="83" t="str">
        <f t="shared" si="142"/>
        <v/>
      </c>
      <c r="E701" s="83" t="str">
        <f t="shared" si="142"/>
        <v/>
      </c>
      <c r="BR701" t="str">
        <f t="shared" si="141"/>
        <v>RDYBRIDPORT HOSPITAL THEATRE</v>
      </c>
      <c r="BS701" s="11" t="s">
        <v>2229</v>
      </c>
      <c r="BT701" s="11" t="s">
        <v>2230</v>
      </c>
      <c r="BU701" s="11" t="s">
        <v>2229</v>
      </c>
      <c r="BV701" s="11" t="s">
        <v>2230</v>
      </c>
      <c r="BW701" s="11" t="s">
        <v>2183</v>
      </c>
      <c r="BX701" s="11"/>
      <c r="BZ701" t="s">
        <v>2198</v>
      </c>
      <c r="CA701" s="13" t="s">
        <v>2231</v>
      </c>
    </row>
    <row r="702" spans="4:79" ht="15">
      <c r="D702" s="83" t="str">
        <f t="shared" si="142"/>
        <v/>
      </c>
      <c r="E702" s="83" t="str">
        <f t="shared" si="142"/>
        <v/>
      </c>
      <c r="BR702" t="str">
        <f t="shared" si="141"/>
        <v>RDYBRIDPORT HOSPITAL WARDS</v>
      </c>
      <c r="BS702" s="11" t="s">
        <v>2232</v>
      </c>
      <c r="BT702" s="11" t="s">
        <v>2233</v>
      </c>
      <c r="BU702" s="11" t="s">
        <v>2232</v>
      </c>
      <c r="BV702" s="11" t="s">
        <v>2233</v>
      </c>
      <c r="BW702" s="11" t="s">
        <v>2183</v>
      </c>
      <c r="BX702" s="11"/>
      <c r="BZ702" t="s">
        <v>2198</v>
      </c>
      <c r="CA702" s="13" t="s">
        <v>2234</v>
      </c>
    </row>
    <row r="703" spans="4:79" ht="15">
      <c r="D703" s="83" t="str">
        <f t="shared" si="142"/>
        <v/>
      </c>
      <c r="E703" s="83" t="str">
        <f t="shared" si="142"/>
        <v/>
      </c>
      <c r="BR703" t="str">
        <f t="shared" si="141"/>
        <v>RDYBRIDPORT HUGHES UNIT</v>
      </c>
      <c r="BS703" s="11" t="s">
        <v>2235</v>
      </c>
      <c r="BT703" s="11" t="s">
        <v>2236</v>
      </c>
      <c r="BU703" s="11" t="s">
        <v>2235</v>
      </c>
      <c r="BV703" s="11" t="s">
        <v>2236</v>
      </c>
      <c r="BW703" s="11" t="s">
        <v>2183</v>
      </c>
      <c r="BX703" s="11"/>
      <c r="BZ703" t="s">
        <v>2237</v>
      </c>
      <c r="CA703" s="13" t="s">
        <v>2238</v>
      </c>
    </row>
    <row r="704" spans="4:79" ht="15">
      <c r="D704" s="83" t="str">
        <f t="shared" si="142"/>
        <v/>
      </c>
      <c r="E704" s="83" t="str">
        <f t="shared" si="142"/>
        <v/>
      </c>
      <c r="BR704" t="str">
        <f t="shared" si="141"/>
        <v>RDYBRIDPORT MIU</v>
      </c>
      <c r="BS704" s="11" t="s">
        <v>2239</v>
      </c>
      <c r="BT704" s="11" t="s">
        <v>2240</v>
      </c>
      <c r="BU704" s="11" t="s">
        <v>2239</v>
      </c>
      <c r="BV704" s="11" t="s">
        <v>2240</v>
      </c>
      <c r="BW704" s="11" t="s">
        <v>2183</v>
      </c>
      <c r="BX704" s="11"/>
      <c r="BZ704" t="s">
        <v>2237</v>
      </c>
      <c r="CA704" s="13" t="s">
        <v>1859</v>
      </c>
    </row>
    <row r="705" spans="4:79" ht="15">
      <c r="D705" s="83" t="str">
        <f t="shared" si="142"/>
        <v/>
      </c>
      <c r="E705" s="83" t="str">
        <f t="shared" si="142"/>
        <v/>
      </c>
      <c r="BR705" t="str">
        <f t="shared" ref="BR705:BR768" si="143">CONCATENATE(LEFT(BS705, 3),BT705)</f>
        <v>RDYBRIDPORT RHEUMATOLOGY</v>
      </c>
      <c r="BS705" s="11" t="s">
        <v>2241</v>
      </c>
      <c r="BT705" s="11" t="s">
        <v>2242</v>
      </c>
      <c r="BU705" s="11" t="s">
        <v>2241</v>
      </c>
      <c r="BV705" s="11" t="s">
        <v>2242</v>
      </c>
      <c r="BW705" s="11" t="s">
        <v>2183</v>
      </c>
      <c r="BX705" s="11"/>
      <c r="BZ705" t="s">
        <v>2237</v>
      </c>
      <c r="CA705" s="13" t="s">
        <v>2243</v>
      </c>
    </row>
    <row r="706" spans="4:79" ht="15">
      <c r="D706" s="83" t="str">
        <f t="shared" si="142"/>
        <v/>
      </c>
      <c r="E706" s="83" t="str">
        <f t="shared" si="142"/>
        <v/>
      </c>
      <c r="BR706" t="str">
        <f t="shared" si="143"/>
        <v>RDYCADAS</v>
      </c>
      <c r="BS706" s="11" t="s">
        <v>2244</v>
      </c>
      <c r="BT706" s="11" t="s">
        <v>2245</v>
      </c>
      <c r="BU706" s="11" t="s">
        <v>2244</v>
      </c>
      <c r="BV706" s="11" t="s">
        <v>2245</v>
      </c>
      <c r="BW706" s="11" t="s">
        <v>2183</v>
      </c>
      <c r="BX706" s="11"/>
      <c r="BZ706" t="s">
        <v>2237</v>
      </c>
      <c r="CA706" s="13" t="s">
        <v>2246</v>
      </c>
    </row>
    <row r="707" spans="4:79" ht="15">
      <c r="D707" s="83" t="str">
        <f t="shared" si="142"/>
        <v/>
      </c>
      <c r="E707" s="83" t="str">
        <f t="shared" si="142"/>
        <v/>
      </c>
      <c r="BR707" t="str">
        <f t="shared" si="143"/>
        <v>RDYCAFMHS COMMUNITY HUB, WIMBORNE</v>
      </c>
      <c r="BS707" s="11" t="s">
        <v>2247</v>
      </c>
      <c r="BT707" s="11" t="s">
        <v>2248</v>
      </c>
      <c r="BU707" s="11" t="s">
        <v>2247</v>
      </c>
      <c r="BV707" s="11" t="s">
        <v>2248</v>
      </c>
      <c r="BW707" s="11" t="s">
        <v>2183</v>
      </c>
      <c r="BX707" s="11"/>
      <c r="BZ707" t="s">
        <v>2237</v>
      </c>
      <c r="CA707" s="13" t="s">
        <v>2249</v>
      </c>
    </row>
    <row r="708" spans="4:79" ht="15">
      <c r="D708" s="83" t="str">
        <f t="shared" si="142"/>
        <v/>
      </c>
      <c r="E708" s="83" t="str">
        <f t="shared" si="142"/>
        <v/>
      </c>
      <c r="BR708" t="str">
        <f t="shared" si="143"/>
        <v>RDYCHAT</v>
      </c>
      <c r="BS708" s="11" t="s">
        <v>2250</v>
      </c>
      <c r="BT708" s="11" t="s">
        <v>2251</v>
      </c>
      <c r="BU708" s="11" t="s">
        <v>2250</v>
      </c>
      <c r="BV708" s="11" t="s">
        <v>2251</v>
      </c>
      <c r="BW708" s="11" t="s">
        <v>2183</v>
      </c>
      <c r="BX708" s="11"/>
      <c r="BZ708" t="s">
        <v>2237</v>
      </c>
      <c r="CA708" s="13" t="s">
        <v>2252</v>
      </c>
    </row>
    <row r="709" spans="4:79" ht="15">
      <c r="D709" s="83" t="str">
        <f t="shared" si="142"/>
        <v/>
      </c>
      <c r="E709" s="83" t="str">
        <f t="shared" si="142"/>
        <v/>
      </c>
      <c r="BR709" t="str">
        <f t="shared" si="143"/>
        <v>RDYCONIFERS</v>
      </c>
      <c r="BS709" s="11" t="s">
        <v>2253</v>
      </c>
      <c r="BT709" s="11" t="s">
        <v>2254</v>
      </c>
      <c r="BU709" s="11" t="s">
        <v>2253</v>
      </c>
      <c r="BV709" s="11" t="s">
        <v>2254</v>
      </c>
      <c r="BW709" s="11" t="s">
        <v>2183</v>
      </c>
      <c r="BX709" s="11"/>
      <c r="BZ709" t="s">
        <v>2237</v>
      </c>
      <c r="CA709" s="13" t="s">
        <v>2255</v>
      </c>
    </row>
    <row r="710" spans="4:79" ht="15">
      <c r="D710" s="83" t="str">
        <f t="shared" si="142"/>
        <v/>
      </c>
      <c r="E710" s="83" t="str">
        <f t="shared" si="142"/>
        <v/>
      </c>
      <c r="BR710" t="str">
        <f t="shared" si="143"/>
        <v>RDYCONNECTIONS</v>
      </c>
      <c r="BS710" s="11" t="s">
        <v>2256</v>
      </c>
      <c r="BT710" s="11" t="s">
        <v>2257</v>
      </c>
      <c r="BU710" s="11" t="s">
        <v>2256</v>
      </c>
      <c r="BV710" s="11" t="s">
        <v>2257</v>
      </c>
      <c r="BW710" s="11" t="s">
        <v>2183</v>
      </c>
      <c r="BX710" s="11"/>
      <c r="BZ710" t="s">
        <v>2237</v>
      </c>
      <c r="CA710" s="13" t="s">
        <v>2258</v>
      </c>
    </row>
    <row r="711" spans="4:79" ht="15">
      <c r="D711" s="83" t="str">
        <f t="shared" si="142"/>
        <v/>
      </c>
      <c r="E711" s="83" t="str">
        <f t="shared" si="142"/>
        <v/>
      </c>
      <c r="BR711" t="str">
        <f t="shared" si="143"/>
        <v>RDYCONTRACEPTION &amp; SHS</v>
      </c>
      <c r="BS711" s="11" t="s">
        <v>2259</v>
      </c>
      <c r="BT711" s="11" t="s">
        <v>2260</v>
      </c>
      <c r="BU711" s="11" t="s">
        <v>2259</v>
      </c>
      <c r="BV711" s="11" t="s">
        <v>2260</v>
      </c>
      <c r="BW711" s="11" t="s">
        <v>2183</v>
      </c>
      <c r="BX711" s="11"/>
      <c r="BZ711" t="s">
        <v>2237</v>
      </c>
      <c r="CA711" s="13" t="s">
        <v>2261</v>
      </c>
    </row>
    <row r="712" spans="4:79" ht="15">
      <c r="D712" s="83" t="str">
        <f t="shared" si="142"/>
        <v/>
      </c>
      <c r="E712" s="83" t="str">
        <f t="shared" si="142"/>
        <v/>
      </c>
      <c r="BR712" t="str">
        <f t="shared" si="143"/>
        <v>RDYDELPHWOOD</v>
      </c>
      <c r="BS712" s="11" t="s">
        <v>2262</v>
      </c>
      <c r="BT712" s="11" t="s">
        <v>2263</v>
      </c>
      <c r="BU712" s="11" t="s">
        <v>2262</v>
      </c>
      <c r="BV712" s="11" t="s">
        <v>2263</v>
      </c>
      <c r="BW712" s="11" t="s">
        <v>2183</v>
      </c>
      <c r="BX712" s="11"/>
      <c r="BZ712" t="s">
        <v>2237</v>
      </c>
      <c r="CA712" s="13" t="s">
        <v>2264</v>
      </c>
    </row>
    <row r="713" spans="4:79" ht="15">
      <c r="D713" s="83" t="str">
        <f t="shared" si="142"/>
        <v/>
      </c>
      <c r="E713" s="83" t="str">
        <f t="shared" si="142"/>
        <v/>
      </c>
      <c r="BR713" t="str">
        <f t="shared" si="143"/>
        <v>RDYDORCHESTER MINTERNE WARD</v>
      </c>
      <c r="BS713" s="11" t="s">
        <v>2265</v>
      </c>
      <c r="BT713" s="11" t="s">
        <v>2266</v>
      </c>
      <c r="BU713" s="11" t="s">
        <v>2265</v>
      </c>
      <c r="BV713" s="11" t="s">
        <v>2266</v>
      </c>
      <c r="BW713" s="11" t="s">
        <v>2183</v>
      </c>
      <c r="BX713" s="11"/>
      <c r="BZ713" t="s">
        <v>2237</v>
      </c>
      <c r="CA713" s="13" t="s">
        <v>2267</v>
      </c>
    </row>
    <row r="714" spans="4:79" ht="15">
      <c r="D714" s="83" t="str">
        <f t="shared" si="142"/>
        <v/>
      </c>
      <c r="E714" s="83" t="str">
        <f t="shared" si="142"/>
        <v/>
      </c>
      <c r="BR714" t="str">
        <f t="shared" si="143"/>
        <v>RDYDORSET COUNTY HOSPITAL</v>
      </c>
      <c r="BS714" s="11" t="s">
        <v>2268</v>
      </c>
      <c r="BT714" s="11" t="s">
        <v>1619</v>
      </c>
      <c r="BU714" s="11" t="s">
        <v>2268</v>
      </c>
      <c r="BV714" s="11" t="s">
        <v>1619</v>
      </c>
      <c r="BW714" s="11" t="s">
        <v>2183</v>
      </c>
      <c r="BX714" s="11"/>
      <c r="BZ714" t="s">
        <v>2237</v>
      </c>
      <c r="CA714" s="13" t="s">
        <v>2269</v>
      </c>
    </row>
    <row r="715" spans="4:79" ht="15">
      <c r="D715" s="83" t="str">
        <f t="shared" si="142"/>
        <v/>
      </c>
      <c r="E715" s="83" t="str">
        <f t="shared" si="142"/>
        <v/>
      </c>
      <c r="BR715" t="str">
        <f t="shared" si="143"/>
        <v>RDYFAIRMILE HOUSE (ACUTE MENTAL ILLNESS)</v>
      </c>
      <c r="BS715" s="80" t="s">
        <v>2270</v>
      </c>
      <c r="BT715" s="70" t="s">
        <v>2271</v>
      </c>
      <c r="BU715" s="80" t="s">
        <v>2270</v>
      </c>
      <c r="BV715" s="70" t="s">
        <v>2271</v>
      </c>
      <c r="BW715" s="11" t="s">
        <v>2183</v>
      </c>
      <c r="BX715" s="11"/>
      <c r="BZ715" t="s">
        <v>2237</v>
      </c>
      <c r="CA715" s="13" t="s">
        <v>2272</v>
      </c>
    </row>
    <row r="716" spans="4:79" ht="15">
      <c r="D716" s="83" t="str">
        <f t="shared" si="142"/>
        <v/>
      </c>
      <c r="E716" s="83" t="str">
        <f t="shared" si="142"/>
        <v/>
      </c>
      <c r="BR716" t="str">
        <f t="shared" si="143"/>
        <v>RDYFINIGAN UNIT</v>
      </c>
      <c r="BS716" s="11" t="s">
        <v>2273</v>
      </c>
      <c r="BT716" s="11" t="s">
        <v>2274</v>
      </c>
      <c r="BU716" s="11" t="s">
        <v>2273</v>
      </c>
      <c r="BV716" s="11" t="s">
        <v>2274</v>
      </c>
      <c r="BW716" s="11" t="s">
        <v>2183</v>
      </c>
      <c r="BX716" s="11"/>
      <c r="BZ716" t="s">
        <v>2237</v>
      </c>
      <c r="CA716" s="13" t="s">
        <v>2275</v>
      </c>
    </row>
    <row r="717" spans="4:79" ht="15">
      <c r="D717" s="83" t="str">
        <f t="shared" si="142"/>
        <v/>
      </c>
      <c r="E717" s="83" t="str">
        <f t="shared" si="142"/>
        <v/>
      </c>
      <c r="BR717" t="str">
        <f t="shared" si="143"/>
        <v>RDYFLAGHEAD UNIT</v>
      </c>
      <c r="BS717" s="11" t="s">
        <v>2276</v>
      </c>
      <c r="BT717" s="11" t="s">
        <v>2277</v>
      </c>
      <c r="BU717" s="11" t="s">
        <v>2276</v>
      </c>
      <c r="BV717" s="11" t="s">
        <v>2277</v>
      </c>
      <c r="BW717" s="11" t="s">
        <v>2183</v>
      </c>
      <c r="BX717" s="11"/>
      <c r="BZ717" t="s">
        <v>2237</v>
      </c>
      <c r="CA717" s="13" t="s">
        <v>2278</v>
      </c>
    </row>
    <row r="718" spans="4:79" ht="15">
      <c r="D718" s="83" t="str">
        <f t="shared" si="142"/>
        <v/>
      </c>
      <c r="E718" s="83" t="str">
        <f t="shared" si="142"/>
        <v/>
      </c>
      <c r="BR718" t="str">
        <f t="shared" si="143"/>
        <v>RDYFOREST HOLME (PALLIATIVE CARE)</v>
      </c>
      <c r="BS718" s="11" t="s">
        <v>2279</v>
      </c>
      <c r="BT718" s="11" t="s">
        <v>2280</v>
      </c>
      <c r="BU718" s="11" t="s">
        <v>2279</v>
      </c>
      <c r="BV718" s="11" t="s">
        <v>2280</v>
      </c>
      <c r="BW718" s="11" t="s">
        <v>2183</v>
      </c>
      <c r="BX718" s="11"/>
      <c r="BZ718" t="s">
        <v>2237</v>
      </c>
      <c r="CA718" s="13" t="s">
        <v>2281</v>
      </c>
    </row>
    <row r="719" spans="4:79" ht="15">
      <c r="D719" s="83" t="str">
        <f t="shared" si="142"/>
        <v/>
      </c>
      <c r="E719" s="83" t="str">
        <f t="shared" si="142"/>
        <v/>
      </c>
      <c r="BR719" t="str">
        <f t="shared" si="143"/>
        <v>RDYFORSTON CLINIC</v>
      </c>
      <c r="BS719" s="80" t="s">
        <v>2282</v>
      </c>
      <c r="BT719" s="70" t="s">
        <v>2283</v>
      </c>
      <c r="BU719" s="80" t="s">
        <v>2282</v>
      </c>
      <c r="BV719" s="70" t="s">
        <v>2283</v>
      </c>
      <c r="BW719" s="11" t="s">
        <v>2183</v>
      </c>
      <c r="BX719" s="11"/>
      <c r="BZ719" t="s">
        <v>2284</v>
      </c>
      <c r="CA719" s="13" t="s">
        <v>2285</v>
      </c>
    </row>
    <row r="720" spans="4:79" ht="15">
      <c r="D720" s="83" t="str">
        <f t="shared" si="142"/>
        <v/>
      </c>
      <c r="E720" s="83" t="str">
        <f t="shared" si="142"/>
        <v/>
      </c>
      <c r="BR720" t="str">
        <f t="shared" si="143"/>
        <v>RDYHERBERT HOSPITAL</v>
      </c>
      <c r="BS720" s="11" t="s">
        <v>2286</v>
      </c>
      <c r="BT720" s="11" t="s">
        <v>2287</v>
      </c>
      <c r="BU720" s="11" t="s">
        <v>2286</v>
      </c>
      <c r="BV720" s="11" t="s">
        <v>2287</v>
      </c>
      <c r="BW720" s="11" t="s">
        <v>2183</v>
      </c>
      <c r="BX720" s="11"/>
      <c r="BZ720" t="s">
        <v>2284</v>
      </c>
      <c r="CA720" s="13" t="s">
        <v>2288</v>
      </c>
    </row>
    <row r="721" spans="4:79" ht="15">
      <c r="D721" s="83" t="str">
        <f t="shared" si="142"/>
        <v/>
      </c>
      <c r="E721" s="83" t="str">
        <f t="shared" si="142"/>
        <v/>
      </c>
      <c r="BR721" t="str">
        <f t="shared" si="143"/>
        <v>RDYHILLCREST</v>
      </c>
      <c r="BS721" s="11" t="s">
        <v>2289</v>
      </c>
      <c r="BT721" s="11" t="s">
        <v>2290</v>
      </c>
      <c r="BU721" s="11" t="s">
        <v>2289</v>
      </c>
      <c r="BV721" s="11" t="s">
        <v>2290</v>
      </c>
      <c r="BW721" s="11" t="s">
        <v>2183</v>
      </c>
      <c r="BX721" s="11"/>
      <c r="BZ721" t="s">
        <v>2284</v>
      </c>
      <c r="CA721" s="13" t="s">
        <v>2291</v>
      </c>
    </row>
    <row r="722" spans="4:79" ht="15">
      <c r="D722" s="83" t="str">
        <f t="shared" si="142"/>
        <v/>
      </c>
      <c r="E722" s="83" t="str">
        <f t="shared" si="142"/>
        <v/>
      </c>
      <c r="BR722" t="str">
        <f t="shared" si="143"/>
        <v>RDYINPATIENT EMERGENCY - ALDERNEY</v>
      </c>
      <c r="BS722" s="11" t="s">
        <v>2292</v>
      </c>
      <c r="BT722" s="11" t="s">
        <v>2293</v>
      </c>
      <c r="BU722" s="11" t="s">
        <v>2292</v>
      </c>
      <c r="BV722" s="11" t="s">
        <v>2293</v>
      </c>
      <c r="BW722" s="11" t="s">
        <v>2183</v>
      </c>
      <c r="BX722" s="11"/>
      <c r="BZ722" t="s">
        <v>2284</v>
      </c>
      <c r="CA722" s="13" t="s">
        <v>2294</v>
      </c>
    </row>
    <row r="723" spans="4:79" ht="15">
      <c r="D723" s="83" t="str">
        <f t="shared" si="142"/>
        <v/>
      </c>
      <c r="E723" s="83" t="str">
        <f t="shared" si="142"/>
        <v/>
      </c>
      <c r="BR723" t="str">
        <f t="shared" si="143"/>
        <v>RDYINPATIENT EMERGENCY - KINGS PARK</v>
      </c>
      <c r="BS723" s="11" t="s">
        <v>2295</v>
      </c>
      <c r="BT723" s="11" t="s">
        <v>2296</v>
      </c>
      <c r="BU723" s="11" t="s">
        <v>2295</v>
      </c>
      <c r="BV723" s="11" t="s">
        <v>2296</v>
      </c>
      <c r="BW723" s="11" t="s">
        <v>2183</v>
      </c>
      <c r="BX723" s="11"/>
      <c r="BZ723" t="s">
        <v>2284</v>
      </c>
      <c r="CA723" s="13" t="s">
        <v>2297</v>
      </c>
    </row>
    <row r="724" spans="4:79" ht="15">
      <c r="D724" s="83" t="str">
        <f t="shared" si="142"/>
        <v/>
      </c>
      <c r="E724" s="83" t="str">
        <f t="shared" si="142"/>
        <v/>
      </c>
      <c r="BR724" t="str">
        <f t="shared" si="143"/>
        <v>RDYINPATIENT EMERGENCY - ST ANNS</v>
      </c>
      <c r="BS724" s="11" t="s">
        <v>2298</v>
      </c>
      <c r="BT724" s="11" t="s">
        <v>2299</v>
      </c>
      <c r="BU724" s="11" t="s">
        <v>2298</v>
      </c>
      <c r="BV724" s="11" t="s">
        <v>2299</v>
      </c>
      <c r="BW724" s="11" t="s">
        <v>2183</v>
      </c>
      <c r="BX724" s="11"/>
      <c r="BZ724" t="s">
        <v>2284</v>
      </c>
      <c r="CA724" s="13" t="s">
        <v>2300</v>
      </c>
    </row>
    <row r="725" spans="4:79" ht="15">
      <c r="D725" s="83" t="str">
        <f t="shared" si="142"/>
        <v/>
      </c>
      <c r="E725" s="83" t="str">
        <f t="shared" si="142"/>
        <v/>
      </c>
      <c r="BR725" t="str">
        <f t="shared" si="143"/>
        <v>RDYIN-REACH DORCHESTER</v>
      </c>
      <c r="BS725" s="11" t="s">
        <v>2301</v>
      </c>
      <c r="BT725" s="11" t="s">
        <v>2302</v>
      </c>
      <c r="BU725" s="11" t="s">
        <v>2301</v>
      </c>
      <c r="BV725" s="11" t="s">
        <v>2302</v>
      </c>
      <c r="BW725" s="11" t="s">
        <v>2183</v>
      </c>
      <c r="BX725" s="11"/>
      <c r="BZ725" t="s">
        <v>2284</v>
      </c>
      <c r="CA725" s="13" t="s">
        <v>2303</v>
      </c>
    </row>
    <row r="726" spans="4:79" ht="15">
      <c r="D726" s="83" t="str">
        <f t="shared" si="142"/>
        <v/>
      </c>
      <c r="E726" s="83" t="str">
        <f t="shared" si="142"/>
        <v/>
      </c>
      <c r="BR726" t="str">
        <f t="shared" si="143"/>
        <v>RDYIN-REACH GUYS MARSH</v>
      </c>
      <c r="BS726" s="11" t="s">
        <v>2304</v>
      </c>
      <c r="BT726" s="11" t="s">
        <v>2305</v>
      </c>
      <c r="BU726" s="11" t="s">
        <v>2304</v>
      </c>
      <c r="BV726" s="11" t="s">
        <v>2305</v>
      </c>
      <c r="BW726" s="11" t="s">
        <v>2183</v>
      </c>
      <c r="BX726" s="11"/>
      <c r="BZ726" t="s">
        <v>2284</v>
      </c>
      <c r="CA726" s="13" t="s">
        <v>2306</v>
      </c>
    </row>
    <row r="727" spans="4:79" ht="15">
      <c r="D727" s="83" t="str">
        <f t="shared" si="142"/>
        <v/>
      </c>
      <c r="E727" s="83" t="str">
        <f t="shared" si="142"/>
        <v/>
      </c>
      <c r="BR727" t="str">
        <f t="shared" si="143"/>
        <v>RDYIN-REACH PORTLAND</v>
      </c>
      <c r="BS727" s="11" t="s">
        <v>2307</v>
      </c>
      <c r="BT727" s="11" t="s">
        <v>2308</v>
      </c>
      <c r="BU727" s="11" t="s">
        <v>2307</v>
      </c>
      <c r="BV727" s="11" t="s">
        <v>2308</v>
      </c>
      <c r="BW727" s="11" t="s">
        <v>2183</v>
      </c>
      <c r="BX727" s="11"/>
      <c r="BZ727" t="s">
        <v>2284</v>
      </c>
      <c r="CA727" s="13" t="s">
        <v>2309</v>
      </c>
    </row>
    <row r="728" spans="4:79" ht="15">
      <c r="D728" s="83" t="str">
        <f t="shared" si="142"/>
        <v/>
      </c>
      <c r="E728" s="83" t="str">
        <f t="shared" si="142"/>
        <v/>
      </c>
      <c r="BR728" t="str">
        <f t="shared" si="143"/>
        <v>RDYIN-REACH VERNE</v>
      </c>
      <c r="BS728" s="11" t="s">
        <v>2310</v>
      </c>
      <c r="BT728" s="11" t="s">
        <v>2311</v>
      </c>
      <c r="BU728" s="11" t="s">
        <v>2310</v>
      </c>
      <c r="BV728" s="11" t="s">
        <v>2311</v>
      </c>
      <c r="BW728" s="11" t="s">
        <v>2183</v>
      </c>
      <c r="BX728" s="11"/>
      <c r="BZ728" t="s">
        <v>2284</v>
      </c>
      <c r="CA728" s="13" t="s">
        <v>2312</v>
      </c>
    </row>
    <row r="729" spans="4:79" ht="15">
      <c r="D729" s="83" t="str">
        <f t="shared" si="142"/>
        <v/>
      </c>
      <c r="E729" s="83" t="str">
        <f t="shared" si="142"/>
        <v/>
      </c>
      <c r="BR729" t="str">
        <f t="shared" si="143"/>
        <v>RDYKIMMERIDGE COURT</v>
      </c>
      <c r="BS729" s="80" t="s">
        <v>2313</v>
      </c>
      <c r="BT729" s="70" t="s">
        <v>2314</v>
      </c>
      <c r="BU729" s="80" t="s">
        <v>2313</v>
      </c>
      <c r="BV729" s="70" t="s">
        <v>2314</v>
      </c>
      <c r="BW729" s="11" t="s">
        <v>2183</v>
      </c>
      <c r="BX729" s="11"/>
      <c r="BZ729" t="s">
        <v>2284</v>
      </c>
      <c r="CA729" s="13" t="s">
        <v>2315</v>
      </c>
    </row>
    <row r="730" spans="4:79" ht="15">
      <c r="D730" s="83" t="str">
        <f t="shared" si="142"/>
        <v/>
      </c>
      <c r="E730" s="83" t="str">
        <f t="shared" si="142"/>
        <v/>
      </c>
      <c r="BR730" t="str">
        <f t="shared" si="143"/>
        <v>RDYKINGS PARK HOSPITAL</v>
      </c>
      <c r="BS730" s="11" t="s">
        <v>2316</v>
      </c>
      <c r="BT730" s="11" t="s">
        <v>2317</v>
      </c>
      <c r="BU730" s="11" t="s">
        <v>2316</v>
      </c>
      <c r="BV730" s="11" t="s">
        <v>2317</v>
      </c>
      <c r="BW730" s="11" t="s">
        <v>2183</v>
      </c>
      <c r="BX730" s="11"/>
      <c r="BZ730" t="s">
        <v>2284</v>
      </c>
      <c r="CA730" s="13" t="s">
        <v>2318</v>
      </c>
    </row>
    <row r="731" spans="4:79" ht="15">
      <c r="D731" s="83" t="str">
        <f t="shared" si="142"/>
        <v/>
      </c>
      <c r="E731" s="83" t="str">
        <f t="shared" si="142"/>
        <v/>
      </c>
      <c r="BR731" t="str">
        <f t="shared" si="143"/>
        <v>RDYLADDERS YAC</v>
      </c>
      <c r="BS731" s="11" t="s">
        <v>2319</v>
      </c>
      <c r="BT731" s="11" t="s">
        <v>2320</v>
      </c>
      <c r="BU731" s="11" t="s">
        <v>2319</v>
      </c>
      <c r="BV731" s="11" t="s">
        <v>2320</v>
      </c>
      <c r="BW731" s="11" t="s">
        <v>2183</v>
      </c>
      <c r="BX731" s="11"/>
      <c r="BZ731" t="s">
        <v>2284</v>
      </c>
      <c r="CA731" s="13" t="s">
        <v>2321</v>
      </c>
    </row>
    <row r="732" spans="4:79" ht="15">
      <c r="D732" s="83" t="str">
        <f t="shared" si="142"/>
        <v/>
      </c>
      <c r="E732" s="83" t="str">
        <f t="shared" si="142"/>
        <v/>
      </c>
      <c r="BR732" t="str">
        <f t="shared" si="143"/>
        <v>RDYLANGDON WARD B'PORT</v>
      </c>
      <c r="BS732" s="11" t="s">
        <v>2322</v>
      </c>
      <c r="BT732" s="11" t="s">
        <v>2323</v>
      </c>
      <c r="BU732" s="11" t="s">
        <v>2322</v>
      </c>
      <c r="BV732" s="11" t="s">
        <v>2323</v>
      </c>
      <c r="BW732" s="11" t="s">
        <v>2183</v>
      </c>
      <c r="BX732" s="11"/>
      <c r="BZ732" t="s">
        <v>2284</v>
      </c>
      <c r="CA732" s="13" t="s">
        <v>2324</v>
      </c>
    </row>
    <row r="733" spans="4:79" ht="15">
      <c r="D733" s="83" t="str">
        <f t="shared" si="142"/>
        <v/>
      </c>
      <c r="E733" s="83" t="str">
        <f t="shared" si="142"/>
        <v/>
      </c>
      <c r="BR733" t="str">
        <f t="shared" si="143"/>
        <v>RDYLD WEST DORSET</v>
      </c>
      <c r="BS733" s="11" t="s">
        <v>2325</v>
      </c>
      <c r="BT733" s="11" t="s">
        <v>2326</v>
      </c>
      <c r="BU733" s="11" t="s">
        <v>2325</v>
      </c>
      <c r="BV733" s="11" t="s">
        <v>2326</v>
      </c>
      <c r="BW733" s="11" t="s">
        <v>2183</v>
      </c>
      <c r="BX733" s="11"/>
      <c r="BZ733" t="s">
        <v>2284</v>
      </c>
      <c r="CA733" s="13" t="s">
        <v>2327</v>
      </c>
    </row>
    <row r="734" spans="4:79" ht="15">
      <c r="D734" s="83" t="str">
        <f t="shared" si="142"/>
        <v/>
      </c>
      <c r="E734" s="83" t="str">
        <f t="shared" si="142"/>
        <v/>
      </c>
      <c r="BR734" t="str">
        <f t="shared" si="143"/>
        <v>RDYMAIDEN CASTLE HOUSE</v>
      </c>
      <c r="BS734" s="80" t="s">
        <v>2328</v>
      </c>
      <c r="BT734" s="70" t="s">
        <v>2329</v>
      </c>
      <c r="BU734" s="80" t="s">
        <v>2328</v>
      </c>
      <c r="BV734" s="70" t="s">
        <v>2329</v>
      </c>
      <c r="BW734" s="11" t="s">
        <v>2183</v>
      </c>
      <c r="BX734" s="11"/>
      <c r="BZ734" t="s">
        <v>2284</v>
      </c>
      <c r="CA734" s="13" t="s">
        <v>2330</v>
      </c>
    </row>
    <row r="735" spans="4:79" ht="15">
      <c r="D735" s="83" t="str">
        <f t="shared" si="142"/>
        <v/>
      </c>
      <c r="E735" s="83" t="str">
        <f t="shared" si="142"/>
        <v/>
      </c>
      <c r="BR735" t="str">
        <f t="shared" si="143"/>
        <v>RDYMUNICIPAL BUILDING</v>
      </c>
      <c r="BS735" s="11" t="s">
        <v>2331</v>
      </c>
      <c r="BT735" s="11" t="s">
        <v>2332</v>
      </c>
      <c r="BU735" s="11" t="s">
        <v>2331</v>
      </c>
      <c r="BV735" s="11" t="s">
        <v>2332</v>
      </c>
      <c r="BW735" s="11" t="s">
        <v>2183</v>
      </c>
      <c r="BX735" s="11"/>
      <c r="BZ735" t="s">
        <v>2284</v>
      </c>
      <c r="CA735" s="13" t="s">
        <v>2333</v>
      </c>
    </row>
    <row r="736" spans="4:79" ht="15">
      <c r="D736" s="83" t="str">
        <f t="shared" si="142"/>
        <v/>
      </c>
      <c r="E736" s="83" t="str">
        <f t="shared" si="142"/>
        <v/>
      </c>
      <c r="BR736" t="str">
        <f t="shared" si="143"/>
        <v>RDYNIGHTINGALE HOUSE</v>
      </c>
      <c r="BS736" s="86" t="s">
        <v>2334</v>
      </c>
      <c r="BT736" s="86" t="s">
        <v>2335</v>
      </c>
      <c r="BU736" s="86" t="s">
        <v>2334</v>
      </c>
      <c r="BV736" s="86" t="s">
        <v>2335</v>
      </c>
      <c r="BW736" s="11" t="s">
        <v>2183</v>
      </c>
      <c r="BX736" s="11"/>
      <c r="BZ736" t="s">
        <v>2284</v>
      </c>
      <c r="CA736" s="13" t="s">
        <v>2336</v>
      </c>
    </row>
    <row r="737" spans="4:79" ht="15">
      <c r="D737" s="83" t="str">
        <f t="shared" si="142"/>
        <v/>
      </c>
      <c r="E737" s="83" t="str">
        <f t="shared" si="142"/>
        <v/>
      </c>
      <c r="BR737" t="str">
        <f t="shared" si="143"/>
        <v>RDYOAKCROFT</v>
      </c>
      <c r="BS737" s="11" t="s">
        <v>2337</v>
      </c>
      <c r="BT737" s="11" t="s">
        <v>2338</v>
      </c>
      <c r="BU737" s="11" t="s">
        <v>2337</v>
      </c>
      <c r="BV737" s="11" t="s">
        <v>2338</v>
      </c>
      <c r="BW737" s="11" t="s">
        <v>2183</v>
      </c>
      <c r="BX737" s="11"/>
      <c r="BZ737" t="s">
        <v>2284</v>
      </c>
      <c r="CA737" s="13" t="s">
        <v>2339</v>
      </c>
    </row>
    <row r="738" spans="4:79" ht="15">
      <c r="D738" s="83" t="str">
        <f t="shared" si="142"/>
        <v/>
      </c>
      <c r="E738" s="83" t="str">
        <f t="shared" si="142"/>
        <v/>
      </c>
      <c r="BR738" t="str">
        <f t="shared" si="143"/>
        <v>RDYPACT</v>
      </c>
      <c r="BS738" s="11" t="s">
        <v>2340</v>
      </c>
      <c r="BT738" s="11" t="s">
        <v>2341</v>
      </c>
      <c r="BU738" s="11" t="s">
        <v>2340</v>
      </c>
      <c r="BV738" s="11" t="s">
        <v>2341</v>
      </c>
      <c r="BW738" s="11" t="s">
        <v>2183</v>
      </c>
      <c r="BX738" s="11"/>
      <c r="BZ738" t="s">
        <v>2284</v>
      </c>
      <c r="CA738" s="13" t="s">
        <v>2342</v>
      </c>
    </row>
    <row r="739" spans="4:79" ht="15">
      <c r="D739" s="83" t="str">
        <f t="shared" si="142"/>
        <v/>
      </c>
      <c r="E739" s="83" t="str">
        <f t="shared" si="142"/>
        <v/>
      </c>
      <c r="BR739" t="str">
        <f t="shared" si="143"/>
        <v>RDYPEBBLE LODGE</v>
      </c>
      <c r="BS739" s="80" t="s">
        <v>2343</v>
      </c>
      <c r="BT739" s="70" t="s">
        <v>2344</v>
      </c>
      <c r="BU739" s="80" t="s">
        <v>2343</v>
      </c>
      <c r="BV739" s="70" t="s">
        <v>2344</v>
      </c>
      <c r="BW739" s="11" t="s">
        <v>2183</v>
      </c>
      <c r="BX739" s="11"/>
      <c r="BZ739" t="s">
        <v>2284</v>
      </c>
      <c r="CA739" s="13" t="s">
        <v>2345</v>
      </c>
    </row>
    <row r="740" spans="4:79" ht="15">
      <c r="D740" s="83" t="str">
        <f t="shared" si="142"/>
        <v/>
      </c>
      <c r="E740" s="83" t="str">
        <f t="shared" si="142"/>
        <v/>
      </c>
      <c r="BR740" t="str">
        <f t="shared" si="143"/>
        <v>RDYPORTFIELD HALL</v>
      </c>
      <c r="BS740" s="11" t="s">
        <v>2346</v>
      </c>
      <c r="BT740" s="11" t="s">
        <v>2347</v>
      </c>
      <c r="BU740" s="11" t="s">
        <v>2346</v>
      </c>
      <c r="BV740" s="11" t="s">
        <v>2347</v>
      </c>
      <c r="BW740" s="11" t="s">
        <v>2183</v>
      </c>
      <c r="BX740" s="11"/>
      <c r="BZ740" t="s">
        <v>2284</v>
      </c>
      <c r="CA740" s="13" t="s">
        <v>2348</v>
      </c>
    </row>
    <row r="741" spans="4:79" ht="15">
      <c r="D741" s="83" t="str">
        <f t="shared" si="142"/>
        <v/>
      </c>
      <c r="E741" s="83" t="str">
        <f t="shared" si="142"/>
        <v/>
      </c>
      <c r="BR741" t="str">
        <f t="shared" si="143"/>
        <v>RDYPORTLAND CASTLETOWN WARD</v>
      </c>
      <c r="BS741" s="11" t="s">
        <v>2349</v>
      </c>
      <c r="BT741" s="11" t="s">
        <v>2350</v>
      </c>
      <c r="BU741" s="11" t="s">
        <v>2349</v>
      </c>
      <c r="BV741" s="11" t="s">
        <v>2350</v>
      </c>
      <c r="BW741" s="11" t="s">
        <v>2183</v>
      </c>
      <c r="BX741" s="11"/>
      <c r="BZ741" t="s">
        <v>2284</v>
      </c>
      <c r="CA741" s="13" t="s">
        <v>2351</v>
      </c>
    </row>
    <row r="742" spans="4:79" ht="15">
      <c r="D742" s="83" t="str">
        <f t="shared" si="142"/>
        <v/>
      </c>
      <c r="E742" s="83" t="str">
        <f t="shared" si="142"/>
        <v/>
      </c>
      <c r="BR742" t="str">
        <f t="shared" si="143"/>
        <v>RDYPORTLAND HOSPITAL</v>
      </c>
      <c r="BS742" s="11" t="s">
        <v>2352</v>
      </c>
      <c r="BT742" s="11" t="s">
        <v>1622</v>
      </c>
      <c r="BU742" s="11" t="s">
        <v>2352</v>
      </c>
      <c r="BV742" s="11" t="s">
        <v>1622</v>
      </c>
      <c r="BW742" s="11" t="s">
        <v>2183</v>
      </c>
      <c r="BX742" s="11"/>
      <c r="BZ742" t="s">
        <v>2284</v>
      </c>
      <c r="CA742" s="13" t="s">
        <v>2353</v>
      </c>
    </row>
    <row r="743" spans="4:79" ht="15">
      <c r="D743" s="83" t="str">
        <f t="shared" si="142"/>
        <v/>
      </c>
      <c r="E743" s="83" t="str">
        <f t="shared" si="142"/>
        <v/>
      </c>
      <c r="BR743" t="str">
        <f t="shared" si="143"/>
        <v>RDYPORTLAND MIU</v>
      </c>
      <c r="BS743" s="11" t="s">
        <v>2354</v>
      </c>
      <c r="BT743" s="11" t="s">
        <v>2355</v>
      </c>
      <c r="BU743" s="11" t="s">
        <v>2354</v>
      </c>
      <c r="BV743" s="11" t="s">
        <v>2355</v>
      </c>
      <c r="BW743" s="11" t="s">
        <v>2183</v>
      </c>
      <c r="BX743" s="11"/>
      <c r="BZ743" t="s">
        <v>2284</v>
      </c>
      <c r="CA743" s="13" t="s">
        <v>2356</v>
      </c>
    </row>
    <row r="744" spans="4:79" ht="15">
      <c r="D744" s="83" t="str">
        <f t="shared" si="142"/>
        <v/>
      </c>
      <c r="E744" s="83" t="str">
        <f t="shared" si="142"/>
        <v/>
      </c>
      <c r="BR744" t="str">
        <f t="shared" si="143"/>
        <v>RDYPSYCHOLOGICAL THERAPIES HAMBLE</v>
      </c>
      <c r="BS744" s="11" t="s">
        <v>2357</v>
      </c>
      <c r="BT744" s="11" t="s">
        <v>2358</v>
      </c>
      <c r="BU744" s="11" t="s">
        <v>2357</v>
      </c>
      <c r="BV744" s="11" t="s">
        <v>2358</v>
      </c>
      <c r="BW744" s="11" t="s">
        <v>2183</v>
      </c>
      <c r="BX744" s="11"/>
      <c r="BZ744" t="s">
        <v>2284</v>
      </c>
      <c r="CA744" s="13" t="s">
        <v>2359</v>
      </c>
    </row>
    <row r="745" spans="4:79" ht="15">
      <c r="D745" s="83" t="str">
        <f t="shared" si="142"/>
        <v/>
      </c>
      <c r="E745" s="83" t="str">
        <f t="shared" si="142"/>
        <v/>
      </c>
      <c r="BR745" t="str">
        <f t="shared" si="143"/>
        <v>RDYS'BURY ELDERLY CARE CONS</v>
      </c>
      <c r="BS745" s="11" t="s">
        <v>2360</v>
      </c>
      <c r="BT745" s="11" t="s">
        <v>2361</v>
      </c>
      <c r="BU745" s="11" t="s">
        <v>2360</v>
      </c>
      <c r="BV745" s="11" t="s">
        <v>2361</v>
      </c>
      <c r="BW745" s="11" t="s">
        <v>2183</v>
      </c>
      <c r="BX745" s="11"/>
      <c r="BZ745" t="s">
        <v>2284</v>
      </c>
      <c r="CA745" s="13" t="s">
        <v>1933</v>
      </c>
    </row>
    <row r="746" spans="4:79" ht="15">
      <c r="D746" s="83" t="str">
        <f t="shared" si="142"/>
        <v/>
      </c>
      <c r="E746" s="83" t="str">
        <f t="shared" si="142"/>
        <v/>
      </c>
      <c r="BR746" t="str">
        <f t="shared" si="143"/>
        <v>RDYSEDMAN UNIT</v>
      </c>
      <c r="BS746" s="11" t="s">
        <v>2362</v>
      </c>
      <c r="BT746" s="11" t="s">
        <v>2363</v>
      </c>
      <c r="BU746" s="11" t="s">
        <v>2362</v>
      </c>
      <c r="BV746" s="11" t="s">
        <v>2363</v>
      </c>
      <c r="BW746" s="11" t="s">
        <v>2183</v>
      </c>
      <c r="BX746" s="11"/>
      <c r="BZ746" t="s">
        <v>2284</v>
      </c>
      <c r="CA746" s="13" t="s">
        <v>1936</v>
      </c>
    </row>
    <row r="747" spans="4:79" ht="15">
      <c r="D747" s="83" t="str">
        <f t="shared" si="142"/>
        <v/>
      </c>
      <c r="E747" s="83" t="str">
        <f t="shared" si="142"/>
        <v/>
      </c>
      <c r="BR747" t="str">
        <f t="shared" si="143"/>
        <v>RDYSEDMAN UNIT</v>
      </c>
      <c r="BS747" s="11" t="s">
        <v>2364</v>
      </c>
      <c r="BT747" s="11" t="s">
        <v>2363</v>
      </c>
      <c r="BU747" s="11" t="s">
        <v>2364</v>
      </c>
      <c r="BV747" s="11" t="s">
        <v>2363</v>
      </c>
      <c r="BW747" s="11" t="s">
        <v>2183</v>
      </c>
      <c r="BX747" s="11"/>
      <c r="BZ747" t="s">
        <v>2284</v>
      </c>
      <c r="CA747" s="13" t="s">
        <v>2365</v>
      </c>
    </row>
    <row r="748" spans="4:79" ht="15">
      <c r="D748" s="83" t="str">
        <f t="shared" si="142"/>
        <v/>
      </c>
      <c r="E748" s="83" t="str">
        <f t="shared" si="142"/>
        <v/>
      </c>
      <c r="BR748" t="str">
        <f t="shared" si="143"/>
        <v>RDYSHAFTESBURY MIU</v>
      </c>
      <c r="BS748" s="11" t="s">
        <v>2366</v>
      </c>
      <c r="BT748" s="11" t="s">
        <v>2367</v>
      </c>
      <c r="BU748" s="11" t="s">
        <v>2366</v>
      </c>
      <c r="BV748" s="11" t="s">
        <v>2367</v>
      </c>
      <c r="BW748" s="11" t="s">
        <v>2183</v>
      </c>
      <c r="BX748" s="11"/>
      <c r="BZ748" t="s">
        <v>2284</v>
      </c>
      <c r="CA748" s="13" t="s">
        <v>2368</v>
      </c>
    </row>
    <row r="749" spans="4:79" ht="15">
      <c r="D749" s="83" t="str">
        <f t="shared" si="142"/>
        <v/>
      </c>
      <c r="E749" s="83" t="str">
        <f t="shared" si="142"/>
        <v/>
      </c>
      <c r="BR749" t="str">
        <f t="shared" si="143"/>
        <v>RDYSHAFTESBURY SHASTON WARD</v>
      </c>
      <c r="BS749" s="11" t="s">
        <v>2369</v>
      </c>
      <c r="BT749" s="11" t="s">
        <v>2370</v>
      </c>
      <c r="BU749" s="11" t="s">
        <v>2369</v>
      </c>
      <c r="BV749" s="11" t="s">
        <v>2370</v>
      </c>
      <c r="BW749" s="11" t="s">
        <v>2183</v>
      </c>
      <c r="BX749" s="11"/>
      <c r="BZ749" t="s">
        <v>2284</v>
      </c>
      <c r="CA749" s="13" t="s">
        <v>2371</v>
      </c>
    </row>
    <row r="750" spans="4:79" ht="15">
      <c r="D750" s="83" t="str">
        <f t="shared" si="142"/>
        <v/>
      </c>
      <c r="E750" s="83" t="str">
        <f t="shared" si="142"/>
        <v/>
      </c>
      <c r="BR750" t="str">
        <f t="shared" si="143"/>
        <v>RDYSHERBORNE COM HOSPITAL</v>
      </c>
      <c r="BS750" s="11" t="s">
        <v>2372</v>
      </c>
      <c r="BT750" s="11" t="s">
        <v>2373</v>
      </c>
      <c r="BU750" s="11" t="s">
        <v>2372</v>
      </c>
      <c r="BV750" s="11" t="s">
        <v>2373</v>
      </c>
      <c r="BW750" s="11" t="s">
        <v>2183</v>
      </c>
      <c r="BX750" s="11"/>
      <c r="BZ750" t="s">
        <v>2284</v>
      </c>
      <c r="CA750" s="13" t="s">
        <v>2374</v>
      </c>
    </row>
    <row r="751" spans="4:79" ht="15">
      <c r="D751" s="83" t="str">
        <f t="shared" si="142"/>
        <v/>
      </c>
      <c r="E751" s="83" t="str">
        <f t="shared" si="142"/>
        <v/>
      </c>
      <c r="BR751" t="str">
        <f t="shared" si="143"/>
        <v>RDYSHERBORNE DERMATOLOGY</v>
      </c>
      <c r="BS751" s="11" t="s">
        <v>2375</v>
      </c>
      <c r="BT751" s="11" t="s">
        <v>2376</v>
      </c>
      <c r="BU751" s="11" t="s">
        <v>2375</v>
      </c>
      <c r="BV751" s="11" t="s">
        <v>2376</v>
      </c>
      <c r="BW751" s="11" t="s">
        <v>2183</v>
      </c>
      <c r="BX751" s="11"/>
      <c r="BZ751" t="s">
        <v>2284</v>
      </c>
      <c r="CA751" s="13" t="s">
        <v>2377</v>
      </c>
    </row>
    <row r="752" spans="4:79" ht="15">
      <c r="D752" s="83" t="str">
        <f t="shared" si="142"/>
        <v/>
      </c>
      <c r="E752" s="83" t="str">
        <f t="shared" si="142"/>
        <v/>
      </c>
      <c r="BR752" t="str">
        <f t="shared" si="143"/>
        <v>RDYSHERBORNE MIU</v>
      </c>
      <c r="BS752" s="11" t="s">
        <v>2378</v>
      </c>
      <c r="BT752" s="11" t="s">
        <v>2379</v>
      </c>
      <c r="BU752" s="11" t="s">
        <v>2378</v>
      </c>
      <c r="BV752" s="11" t="s">
        <v>2379</v>
      </c>
      <c r="BW752" s="11" t="s">
        <v>2183</v>
      </c>
      <c r="BX752" s="11"/>
      <c r="BZ752" t="s">
        <v>2284</v>
      </c>
      <c r="CA752" s="13" t="s">
        <v>2380</v>
      </c>
    </row>
    <row r="753" spans="4:79" ht="15">
      <c r="D753" s="83" t="str">
        <f t="shared" si="142"/>
        <v/>
      </c>
      <c r="E753" s="83" t="str">
        <f t="shared" si="142"/>
        <v/>
      </c>
      <c r="BR753" t="str">
        <f t="shared" si="143"/>
        <v>RDYSHERBORNE WILLOWS UNIT</v>
      </c>
      <c r="BS753" s="11" t="s">
        <v>2381</v>
      </c>
      <c r="BT753" s="11" t="s">
        <v>2382</v>
      </c>
      <c r="BU753" s="11" t="s">
        <v>2381</v>
      </c>
      <c r="BV753" s="11" t="s">
        <v>2382</v>
      </c>
      <c r="BW753" s="11" t="s">
        <v>2183</v>
      </c>
      <c r="BX753" s="11"/>
      <c r="BZ753" t="s">
        <v>2284</v>
      </c>
      <c r="CA753" s="13" t="s">
        <v>2383</v>
      </c>
    </row>
    <row r="754" spans="4:79" ht="15">
      <c r="D754" s="83" t="str">
        <f t="shared" si="142"/>
        <v/>
      </c>
      <c r="E754" s="83" t="str">
        <f t="shared" si="142"/>
        <v/>
      </c>
      <c r="BR754" t="str">
        <f t="shared" si="143"/>
        <v>RDYST ANN'S HOSPITAL</v>
      </c>
      <c r="BS754" s="11" t="s">
        <v>2384</v>
      </c>
      <c r="BT754" s="11" t="s">
        <v>837</v>
      </c>
      <c r="BU754" s="11" t="s">
        <v>2384</v>
      </c>
      <c r="BV754" s="11" t="s">
        <v>837</v>
      </c>
      <c r="BW754" s="11" t="s">
        <v>2183</v>
      </c>
      <c r="BX754" s="11"/>
      <c r="BZ754" t="s">
        <v>2284</v>
      </c>
      <c r="CA754" s="13" t="s">
        <v>2385</v>
      </c>
    </row>
    <row r="755" spans="4:79" ht="15">
      <c r="D755" s="83" t="str">
        <f t="shared" si="142"/>
        <v/>
      </c>
      <c r="E755" s="83" t="str">
        <f t="shared" si="142"/>
        <v/>
      </c>
      <c r="BR755" t="str">
        <f t="shared" si="143"/>
        <v>RDYST GABRIELS</v>
      </c>
      <c r="BS755" s="11" t="s">
        <v>2386</v>
      </c>
      <c r="BT755" s="11" t="s">
        <v>2387</v>
      </c>
      <c r="BU755" s="11" t="s">
        <v>2386</v>
      </c>
      <c r="BV755" s="11" t="s">
        <v>2387</v>
      </c>
      <c r="BW755" s="11" t="s">
        <v>2183</v>
      </c>
      <c r="BX755" s="11"/>
      <c r="BZ755" t="s">
        <v>2284</v>
      </c>
      <c r="CA755" s="13" t="s">
        <v>2388</v>
      </c>
    </row>
    <row r="756" spans="4:79" ht="15">
      <c r="D756" s="83" t="str">
        <f t="shared" si="142"/>
        <v/>
      </c>
      <c r="E756" s="83" t="str">
        <f t="shared" si="142"/>
        <v/>
      </c>
      <c r="BR756" t="str">
        <f t="shared" si="143"/>
        <v>RDYST LEONARDS COMMUNITY HOSPITAL</v>
      </c>
      <c r="BS756" s="11" t="s">
        <v>2389</v>
      </c>
      <c r="BT756" s="11" t="s">
        <v>2390</v>
      </c>
      <c r="BU756" s="11" t="s">
        <v>2389</v>
      </c>
      <c r="BV756" s="11" t="s">
        <v>2390</v>
      </c>
      <c r="BW756" s="11" t="s">
        <v>2183</v>
      </c>
      <c r="BX756" s="11"/>
      <c r="BZ756" t="s">
        <v>2284</v>
      </c>
      <c r="CA756" s="13" t="s">
        <v>2391</v>
      </c>
    </row>
    <row r="757" spans="4:79" ht="15">
      <c r="D757" s="83" t="str">
        <f t="shared" si="142"/>
        <v/>
      </c>
      <c r="E757" s="83" t="str">
        <f t="shared" si="142"/>
        <v/>
      </c>
      <c r="BR757" t="str">
        <f t="shared" si="143"/>
        <v>RDYST LEONARD'S FAYREWOOD</v>
      </c>
      <c r="BS757" s="11" t="s">
        <v>2392</v>
      </c>
      <c r="BT757" s="11" t="s">
        <v>2393</v>
      </c>
      <c r="BU757" s="11" t="s">
        <v>2392</v>
      </c>
      <c r="BV757" s="11" t="s">
        <v>2393</v>
      </c>
      <c r="BW757" s="11" t="s">
        <v>2183</v>
      </c>
      <c r="BX757" s="11"/>
      <c r="BZ757" t="s">
        <v>2284</v>
      </c>
      <c r="CA757" s="13" t="s">
        <v>2394</v>
      </c>
    </row>
    <row r="758" spans="4:79" ht="15">
      <c r="D758" s="83" t="str">
        <f t="shared" si="142"/>
        <v/>
      </c>
      <c r="E758" s="83" t="str">
        <f t="shared" si="142"/>
        <v/>
      </c>
      <c r="BR758" t="str">
        <f t="shared" si="143"/>
        <v>RDYSUSSED</v>
      </c>
      <c r="BS758" s="11" t="s">
        <v>2395</v>
      </c>
      <c r="BT758" s="11" t="s">
        <v>2396</v>
      </c>
      <c r="BU758" s="11" t="s">
        <v>2395</v>
      </c>
      <c r="BV758" s="11" t="s">
        <v>2396</v>
      </c>
      <c r="BW758" s="11" t="s">
        <v>2183</v>
      </c>
      <c r="BX758" s="11"/>
      <c r="BZ758" t="s">
        <v>2284</v>
      </c>
      <c r="CA758" s="13" t="s">
        <v>2397</v>
      </c>
    </row>
    <row r="759" spans="4:79" ht="15">
      <c r="D759" s="83" t="str">
        <f t="shared" si="142"/>
        <v/>
      </c>
      <c r="E759" s="83" t="str">
        <f t="shared" si="142"/>
        <v/>
      </c>
      <c r="BR759" t="str">
        <f t="shared" si="143"/>
        <v>RDYSWANAGE COMMUNTIY HOSPITAL</v>
      </c>
      <c r="BS759" s="11" t="s">
        <v>2398</v>
      </c>
      <c r="BT759" s="11" t="s">
        <v>2399</v>
      </c>
      <c r="BU759" s="11" t="s">
        <v>2398</v>
      </c>
      <c r="BV759" s="11" t="s">
        <v>2399</v>
      </c>
      <c r="BW759" s="11" t="s">
        <v>2183</v>
      </c>
      <c r="BX759" s="11"/>
      <c r="BZ759" t="s">
        <v>2284</v>
      </c>
      <c r="CA759" s="13" t="s">
        <v>2400</v>
      </c>
    </row>
    <row r="760" spans="4:79" ht="15">
      <c r="D760" s="83" t="str">
        <f t="shared" ref="D760:E823" si="144">IF(G142="","",IF(ISERROR(VLOOKUP(G142,$AV$14:$AW$95,2,FALSE)),1,VLOOKUP(G142,$AV$14:$AW$95,2,FALSE)))</f>
        <v/>
      </c>
      <c r="E760" s="83" t="str">
        <f t="shared" si="144"/>
        <v/>
      </c>
      <c r="BR760" t="str">
        <f t="shared" si="143"/>
        <v>RDYSWANAGE HOSPITAL MIU</v>
      </c>
      <c r="BS760" s="11" t="s">
        <v>2401</v>
      </c>
      <c r="BT760" s="11" t="s">
        <v>2402</v>
      </c>
      <c r="BU760" s="11" t="s">
        <v>2401</v>
      </c>
      <c r="BV760" s="11" t="s">
        <v>2402</v>
      </c>
      <c r="BW760" s="11" t="s">
        <v>2183</v>
      </c>
      <c r="BX760" s="11"/>
      <c r="BZ760" t="s">
        <v>2284</v>
      </c>
      <c r="CA760" s="13" t="s">
        <v>1868</v>
      </c>
    </row>
    <row r="761" spans="4:79" ht="15">
      <c r="D761" s="83" t="str">
        <f t="shared" si="144"/>
        <v/>
      </c>
      <c r="E761" s="83" t="str">
        <f t="shared" si="144"/>
        <v/>
      </c>
      <c r="BR761" t="str">
        <f t="shared" si="143"/>
        <v>RDYSWANAGE HOSPITAL THEATRE</v>
      </c>
      <c r="BS761" s="11" t="s">
        <v>2403</v>
      </c>
      <c r="BT761" s="11" t="s">
        <v>2404</v>
      </c>
      <c r="BU761" s="11" t="s">
        <v>2403</v>
      </c>
      <c r="BV761" s="11" t="s">
        <v>2404</v>
      </c>
      <c r="BW761" s="11" t="s">
        <v>2183</v>
      </c>
      <c r="BX761" s="11"/>
      <c r="BZ761" t="s">
        <v>2284</v>
      </c>
      <c r="CA761" s="13" t="s">
        <v>2405</v>
      </c>
    </row>
    <row r="762" spans="4:79" ht="15">
      <c r="D762" s="83" t="str">
        <f t="shared" si="144"/>
        <v/>
      </c>
      <c r="E762" s="83" t="str">
        <f t="shared" si="144"/>
        <v/>
      </c>
      <c r="BR762" t="str">
        <f t="shared" si="143"/>
        <v>RDYSWANAGE STANLEY PURSER</v>
      </c>
      <c r="BS762" s="11" t="s">
        <v>2406</v>
      </c>
      <c r="BT762" s="11" t="s">
        <v>2407</v>
      </c>
      <c r="BU762" s="11" t="s">
        <v>2406</v>
      </c>
      <c r="BV762" s="11" t="s">
        <v>2407</v>
      </c>
      <c r="BW762" s="11" t="s">
        <v>2183</v>
      </c>
      <c r="BX762" s="11"/>
      <c r="BZ762" t="s">
        <v>2284</v>
      </c>
      <c r="CA762" s="13" t="s">
        <v>2408</v>
      </c>
    </row>
    <row r="763" spans="4:79" ht="15">
      <c r="D763" s="83" t="str">
        <f t="shared" si="144"/>
        <v/>
      </c>
      <c r="E763" s="83" t="str">
        <f t="shared" si="144"/>
        <v/>
      </c>
      <c r="BR763" t="str">
        <f t="shared" si="143"/>
        <v>RDYTHE CEDARS (POOLE)</v>
      </c>
      <c r="BS763" s="11" t="s">
        <v>2409</v>
      </c>
      <c r="BT763" s="11" t="s">
        <v>2410</v>
      </c>
      <c r="BU763" s="11" t="s">
        <v>2409</v>
      </c>
      <c r="BV763" s="11" t="s">
        <v>2410</v>
      </c>
      <c r="BW763" s="11" t="s">
        <v>2183</v>
      </c>
      <c r="BX763" s="11"/>
      <c r="BZ763" t="s">
        <v>2284</v>
      </c>
      <c r="CA763" s="13" t="s">
        <v>2411</v>
      </c>
    </row>
    <row r="764" spans="4:79" ht="15">
      <c r="D764" s="83" t="str">
        <f t="shared" si="144"/>
        <v/>
      </c>
      <c r="E764" s="83" t="str">
        <f t="shared" si="144"/>
        <v/>
      </c>
      <c r="BR764" t="str">
        <f t="shared" si="143"/>
        <v>RDYTHE EXCHANGE STURMINSTER NEWTON</v>
      </c>
      <c r="BS764" s="11" t="s">
        <v>2412</v>
      </c>
      <c r="BT764" s="11" t="s">
        <v>2413</v>
      </c>
      <c r="BU764" s="11" t="s">
        <v>2412</v>
      </c>
      <c r="BV764" s="11" t="s">
        <v>2413</v>
      </c>
      <c r="BW764" s="11" t="s">
        <v>2183</v>
      </c>
      <c r="BX764" s="11"/>
      <c r="BZ764" t="s">
        <v>2284</v>
      </c>
      <c r="CA764" s="13" t="s">
        <v>2414</v>
      </c>
    </row>
    <row r="765" spans="4:79" ht="15">
      <c r="D765" s="83" t="str">
        <f t="shared" si="144"/>
        <v/>
      </c>
      <c r="E765" s="83" t="str">
        <f t="shared" si="144"/>
        <v/>
      </c>
      <c r="BR765" t="str">
        <f t="shared" si="143"/>
        <v>RDYTHE GLENDENNING UNIT</v>
      </c>
      <c r="BS765" s="11" t="s">
        <v>2415</v>
      </c>
      <c r="BT765" s="11" t="s">
        <v>2416</v>
      </c>
      <c r="BU765" s="11" t="s">
        <v>2415</v>
      </c>
      <c r="BV765" s="11" t="s">
        <v>2416</v>
      </c>
      <c r="BW765" s="11" t="s">
        <v>2183</v>
      </c>
      <c r="BX765" s="11"/>
      <c r="BZ765" t="s">
        <v>2284</v>
      </c>
      <c r="CA765" s="13" t="s">
        <v>2417</v>
      </c>
    </row>
    <row r="766" spans="4:79" ht="15">
      <c r="D766" s="83" t="str">
        <f t="shared" si="144"/>
        <v/>
      </c>
      <c r="E766" s="83" t="str">
        <f t="shared" si="144"/>
        <v/>
      </c>
      <c r="BR766" t="str">
        <f t="shared" si="143"/>
        <v>RDYTHE JUNCTION</v>
      </c>
      <c r="BS766" s="11" t="s">
        <v>2418</v>
      </c>
      <c r="BT766" s="11" t="s">
        <v>2419</v>
      </c>
      <c r="BU766" s="11" t="s">
        <v>2418</v>
      </c>
      <c r="BV766" s="11" t="s">
        <v>2419</v>
      </c>
      <c r="BW766" s="11" t="s">
        <v>2183</v>
      </c>
      <c r="BX766" s="11"/>
      <c r="BZ766" t="s">
        <v>2284</v>
      </c>
      <c r="CA766" s="13" t="s">
        <v>2420</v>
      </c>
    </row>
    <row r="767" spans="4:79" ht="15">
      <c r="D767" s="83" t="str">
        <f t="shared" si="144"/>
        <v/>
      </c>
      <c r="E767" s="83" t="str">
        <f t="shared" si="144"/>
        <v/>
      </c>
      <c r="BR767" t="str">
        <f t="shared" si="143"/>
        <v>RDYTHE OAKS</v>
      </c>
      <c r="BS767" s="11" t="s">
        <v>2421</v>
      </c>
      <c r="BT767" s="11" t="s">
        <v>2422</v>
      </c>
      <c r="BU767" s="11" t="s">
        <v>2421</v>
      </c>
      <c r="BV767" s="11" t="s">
        <v>2422</v>
      </c>
      <c r="BW767" s="11" t="s">
        <v>2183</v>
      </c>
      <c r="BX767" s="11"/>
      <c r="BZ767" t="s">
        <v>2284</v>
      </c>
      <c r="CA767" s="13" t="s">
        <v>1543</v>
      </c>
    </row>
    <row r="768" spans="4:79" ht="15">
      <c r="D768" s="83" t="str">
        <f t="shared" si="144"/>
        <v/>
      </c>
      <c r="E768" s="83" t="str">
        <f t="shared" si="144"/>
        <v/>
      </c>
      <c r="BR768" t="str">
        <f t="shared" si="143"/>
        <v>RDYTREADS</v>
      </c>
      <c r="BS768" s="11" t="s">
        <v>2423</v>
      </c>
      <c r="BT768" s="11" t="s">
        <v>2424</v>
      </c>
      <c r="BU768" s="11" t="s">
        <v>2423</v>
      </c>
      <c r="BV768" s="11" t="s">
        <v>2424</v>
      </c>
      <c r="BW768" s="11" t="s">
        <v>2183</v>
      </c>
      <c r="BX768" s="11"/>
      <c r="BZ768" t="s">
        <v>2284</v>
      </c>
      <c r="CA768" s="13" t="s">
        <v>2425</v>
      </c>
    </row>
    <row r="769" spans="4:79" ht="15">
      <c r="D769" s="83" t="str">
        <f t="shared" si="144"/>
        <v/>
      </c>
      <c r="E769" s="83" t="str">
        <f t="shared" si="144"/>
        <v/>
      </c>
      <c r="BR769" t="str">
        <f t="shared" ref="BR769:BR832" si="145">CONCATENATE(LEFT(BS769, 3),BT769)</f>
        <v>RDYUNIT 4 PARK PLACE</v>
      </c>
      <c r="BS769" s="11" t="s">
        <v>2426</v>
      </c>
      <c r="BT769" s="11" t="s">
        <v>2427</v>
      </c>
      <c r="BU769" s="11" t="s">
        <v>2426</v>
      </c>
      <c r="BV769" s="11" t="s">
        <v>2427</v>
      </c>
      <c r="BW769" s="11" t="s">
        <v>2183</v>
      </c>
      <c r="BX769" s="11"/>
      <c r="BZ769" t="s">
        <v>2428</v>
      </c>
      <c r="CA769" s="13" t="s">
        <v>2429</v>
      </c>
    </row>
    <row r="770" spans="4:79" ht="15">
      <c r="D770" s="83" t="str">
        <f t="shared" si="144"/>
        <v/>
      </c>
      <c r="E770" s="83" t="str">
        <f t="shared" si="144"/>
        <v/>
      </c>
      <c r="BR770" t="str">
        <f t="shared" si="145"/>
        <v>RDYUPAC</v>
      </c>
      <c r="BS770" s="11" t="s">
        <v>2430</v>
      </c>
      <c r="BT770" s="11" t="s">
        <v>2431</v>
      </c>
      <c r="BU770" s="11" t="s">
        <v>2430</v>
      </c>
      <c r="BV770" s="11" t="s">
        <v>2431</v>
      </c>
      <c r="BW770" s="11" t="s">
        <v>2183</v>
      </c>
      <c r="BX770" s="11"/>
      <c r="BZ770" t="s">
        <v>2428</v>
      </c>
      <c r="CA770" s="13" t="s">
        <v>2432</v>
      </c>
    </row>
    <row r="771" spans="4:79" ht="15">
      <c r="D771" s="83" t="str">
        <f t="shared" si="144"/>
        <v/>
      </c>
      <c r="E771" s="83" t="str">
        <f t="shared" si="144"/>
        <v/>
      </c>
      <c r="BR771" t="str">
        <f t="shared" si="145"/>
        <v>RDYVICTORIA HOSPITAL W'BORNE</v>
      </c>
      <c r="BS771" s="11" t="s">
        <v>2433</v>
      </c>
      <c r="BT771" s="11" t="s">
        <v>2434</v>
      </c>
      <c r="BU771" s="11" t="s">
        <v>2433</v>
      </c>
      <c r="BV771" s="11" t="s">
        <v>2434</v>
      </c>
      <c r="BW771" s="11" t="s">
        <v>2183</v>
      </c>
      <c r="BX771" s="11"/>
      <c r="BZ771" t="s">
        <v>2428</v>
      </c>
      <c r="CA771" s="13" t="s">
        <v>2435</v>
      </c>
    </row>
    <row r="772" spans="4:79" ht="15">
      <c r="D772" s="83" t="str">
        <f t="shared" si="144"/>
        <v/>
      </c>
      <c r="E772" s="83" t="str">
        <f t="shared" si="144"/>
        <v/>
      </c>
      <c r="BR772" t="str">
        <f t="shared" si="145"/>
        <v>RDYWAREHAM COMMUNITY HOSPITAL</v>
      </c>
      <c r="BS772" s="11" t="s">
        <v>2436</v>
      </c>
      <c r="BT772" s="11" t="s">
        <v>2437</v>
      </c>
      <c r="BU772" s="11" t="s">
        <v>2436</v>
      </c>
      <c r="BV772" s="11" t="s">
        <v>2437</v>
      </c>
      <c r="BW772" s="11" t="s">
        <v>2183</v>
      </c>
      <c r="BX772" s="11"/>
      <c r="BZ772" t="s">
        <v>2428</v>
      </c>
      <c r="CA772" s="13" t="s">
        <v>2438</v>
      </c>
    </row>
    <row r="773" spans="4:79" ht="15">
      <c r="D773" s="83" t="str">
        <f t="shared" si="144"/>
        <v/>
      </c>
      <c r="E773" s="83" t="str">
        <f t="shared" si="144"/>
        <v/>
      </c>
      <c r="BR773" t="str">
        <f t="shared" si="145"/>
        <v>RDYWESSEX HEALTH</v>
      </c>
      <c r="BS773" s="11" t="s">
        <v>2439</v>
      </c>
      <c r="BT773" s="11" t="s">
        <v>2440</v>
      </c>
      <c r="BU773" s="11" t="s">
        <v>2439</v>
      </c>
      <c r="BV773" s="11" t="s">
        <v>2440</v>
      </c>
      <c r="BW773" s="11" t="s">
        <v>2183</v>
      </c>
      <c r="BX773" s="11"/>
      <c r="BZ773" t="s">
        <v>2428</v>
      </c>
      <c r="CA773" s="13" t="s">
        <v>2441</v>
      </c>
    </row>
    <row r="774" spans="4:79" ht="15">
      <c r="D774" s="83" t="str">
        <f t="shared" si="144"/>
        <v/>
      </c>
      <c r="E774" s="83" t="str">
        <f t="shared" si="144"/>
        <v/>
      </c>
      <c r="BR774" t="str">
        <f t="shared" si="145"/>
        <v>RDYWEST DORSET ISCR</v>
      </c>
      <c r="BS774" s="11" t="s">
        <v>2442</v>
      </c>
      <c r="BT774" s="11" t="s">
        <v>2443</v>
      </c>
      <c r="BU774" s="11" t="s">
        <v>2442</v>
      </c>
      <c r="BV774" s="11" t="s">
        <v>2443</v>
      </c>
      <c r="BW774" s="11" t="s">
        <v>2183</v>
      </c>
      <c r="BX774" s="11"/>
      <c r="BZ774" t="s">
        <v>2428</v>
      </c>
      <c r="CA774" s="13" t="s">
        <v>2444</v>
      </c>
    </row>
    <row r="775" spans="4:79" ht="15">
      <c r="D775" s="83" t="str">
        <f t="shared" si="144"/>
        <v/>
      </c>
      <c r="E775" s="83" t="str">
        <f t="shared" si="144"/>
        <v/>
      </c>
      <c r="BR775" t="str">
        <f t="shared" si="145"/>
        <v>RDYWESTHAVEN HOSPITAL</v>
      </c>
      <c r="BS775" s="11" t="s">
        <v>2445</v>
      </c>
      <c r="BT775" s="11" t="s">
        <v>2446</v>
      </c>
      <c r="BU775" s="11" t="s">
        <v>2445</v>
      </c>
      <c r="BV775" s="11" t="s">
        <v>2446</v>
      </c>
      <c r="BW775" s="11" t="s">
        <v>2183</v>
      </c>
      <c r="BX775" s="11"/>
      <c r="BZ775" t="s">
        <v>2447</v>
      </c>
      <c r="CA775" s="13" t="s">
        <v>2448</v>
      </c>
    </row>
    <row r="776" spans="4:79" ht="15">
      <c r="D776" s="83" t="str">
        <f t="shared" si="144"/>
        <v/>
      </c>
      <c r="E776" s="83" t="str">
        <f t="shared" si="144"/>
        <v/>
      </c>
      <c r="BR776" t="str">
        <f t="shared" si="145"/>
        <v>RDYWESTHAVEN RADIPOLE WARD</v>
      </c>
      <c r="BS776" s="11" t="s">
        <v>2449</v>
      </c>
      <c r="BT776" s="11" t="s">
        <v>2450</v>
      </c>
      <c r="BU776" s="11" t="s">
        <v>2449</v>
      </c>
      <c r="BV776" s="11" t="s">
        <v>2450</v>
      </c>
      <c r="BW776" s="11" t="s">
        <v>2183</v>
      </c>
      <c r="BX776" s="11"/>
      <c r="BZ776" t="s">
        <v>2451</v>
      </c>
      <c r="CA776" s="13" t="s">
        <v>2452</v>
      </c>
    </row>
    <row r="777" spans="4:79" ht="15">
      <c r="D777" s="83" t="str">
        <f t="shared" si="144"/>
        <v/>
      </c>
      <c r="E777" s="83" t="str">
        <f t="shared" si="144"/>
        <v/>
      </c>
      <c r="BR777" t="str">
        <f t="shared" si="145"/>
        <v>RDYWESTMINSTER MEMORIAL HOSPITAL</v>
      </c>
      <c r="BS777" s="11" t="s">
        <v>2453</v>
      </c>
      <c r="BT777" s="11" t="s">
        <v>2454</v>
      </c>
      <c r="BU777" s="11" t="s">
        <v>2453</v>
      </c>
      <c r="BV777" s="11" t="s">
        <v>2454</v>
      </c>
      <c r="BW777" s="11" t="s">
        <v>2183</v>
      </c>
      <c r="BX777" s="11"/>
      <c r="BZ777" t="s">
        <v>2451</v>
      </c>
      <c r="CA777" s="13" t="s">
        <v>2455</v>
      </c>
    </row>
    <row r="778" spans="4:79" ht="15">
      <c r="D778" s="83" t="str">
        <f t="shared" si="144"/>
        <v/>
      </c>
      <c r="E778" s="83" t="str">
        <f t="shared" si="144"/>
        <v/>
      </c>
      <c r="BR778" t="str">
        <f t="shared" si="145"/>
        <v>RDYWEYMOUTH CHALBURY ELDERLY</v>
      </c>
      <c r="BS778" s="11" t="s">
        <v>2456</v>
      </c>
      <c r="BT778" s="11" t="s">
        <v>2457</v>
      </c>
      <c r="BU778" s="11" t="s">
        <v>2456</v>
      </c>
      <c r="BV778" s="11" t="s">
        <v>2457</v>
      </c>
      <c r="BW778" s="11" t="s">
        <v>2183</v>
      </c>
      <c r="BX778" s="11"/>
      <c r="BZ778" t="s">
        <v>2451</v>
      </c>
      <c r="CA778" s="13" t="s">
        <v>2458</v>
      </c>
    </row>
    <row r="779" spans="4:79" ht="15">
      <c r="D779" s="83" t="str">
        <f t="shared" si="144"/>
        <v/>
      </c>
      <c r="E779" s="83" t="str">
        <f t="shared" si="144"/>
        <v/>
      </c>
      <c r="BR779" t="str">
        <f t="shared" si="145"/>
        <v>RDYWEYMOUTH COMMUNITY HOSPITAL</v>
      </c>
      <c r="BS779" s="11" t="s">
        <v>2459</v>
      </c>
      <c r="BT779" s="11" t="s">
        <v>1626</v>
      </c>
      <c r="BU779" s="11" t="s">
        <v>2459</v>
      </c>
      <c r="BV779" s="11" t="s">
        <v>1626</v>
      </c>
      <c r="BW779" s="11" t="s">
        <v>2183</v>
      </c>
      <c r="BX779" s="11"/>
      <c r="BZ779" t="s">
        <v>2451</v>
      </c>
      <c r="CA779" s="13" t="s">
        <v>2460</v>
      </c>
    </row>
    <row r="780" spans="4:79" ht="15">
      <c r="D780" s="83" t="str">
        <f t="shared" si="144"/>
        <v/>
      </c>
      <c r="E780" s="83" t="str">
        <f t="shared" si="144"/>
        <v/>
      </c>
      <c r="BR780" t="str">
        <f t="shared" si="145"/>
        <v>RDYWEYMOUTH LINDEN UNIT</v>
      </c>
      <c r="BS780" s="11" t="s">
        <v>2461</v>
      </c>
      <c r="BT780" s="11" t="s">
        <v>2462</v>
      </c>
      <c r="BU780" s="11" t="s">
        <v>2461</v>
      </c>
      <c r="BV780" s="11" t="s">
        <v>2462</v>
      </c>
      <c r="BW780" s="11" t="s">
        <v>2183</v>
      </c>
      <c r="BX780" s="11"/>
      <c r="BZ780" t="s">
        <v>2451</v>
      </c>
      <c r="CA780" s="13" t="s">
        <v>2463</v>
      </c>
    </row>
    <row r="781" spans="4:79" ht="15">
      <c r="D781" s="83" t="str">
        <f t="shared" si="144"/>
        <v/>
      </c>
      <c r="E781" s="83" t="str">
        <f t="shared" si="144"/>
        <v/>
      </c>
      <c r="BR781" t="str">
        <f t="shared" si="145"/>
        <v>RDYWEYMOUTH MIU</v>
      </c>
      <c r="BS781" s="11" t="s">
        <v>2464</v>
      </c>
      <c r="BT781" s="11" t="s">
        <v>2465</v>
      </c>
      <c r="BU781" s="11" t="s">
        <v>2464</v>
      </c>
      <c r="BV781" s="11" t="s">
        <v>2465</v>
      </c>
      <c r="BW781" s="11" t="s">
        <v>2183</v>
      </c>
      <c r="BX781" s="11"/>
      <c r="BZ781" t="s">
        <v>2451</v>
      </c>
      <c r="CA781" s="13" t="s">
        <v>2466</v>
      </c>
    </row>
    <row r="782" spans="4:79" ht="15">
      <c r="D782" s="83" t="str">
        <f t="shared" si="144"/>
        <v/>
      </c>
      <c r="E782" s="83" t="str">
        <f t="shared" si="144"/>
        <v/>
      </c>
      <c r="BR782" t="str">
        <f t="shared" si="145"/>
        <v>RDYWIMBORNE HANHAM WARD</v>
      </c>
      <c r="BS782" s="11" t="s">
        <v>2467</v>
      </c>
      <c r="BT782" s="11" t="s">
        <v>2468</v>
      </c>
      <c r="BU782" s="11" t="s">
        <v>2467</v>
      </c>
      <c r="BV782" s="11" t="s">
        <v>2468</v>
      </c>
      <c r="BW782" s="11" t="s">
        <v>2183</v>
      </c>
      <c r="BX782" s="11"/>
      <c r="BZ782" t="s">
        <v>2451</v>
      </c>
      <c r="CA782" s="13" t="s">
        <v>2469</v>
      </c>
    </row>
    <row r="783" spans="4:79" ht="15">
      <c r="D783" s="83" t="str">
        <f t="shared" si="144"/>
        <v/>
      </c>
      <c r="E783" s="83" t="str">
        <f t="shared" si="144"/>
        <v/>
      </c>
      <c r="BR783" t="str">
        <f t="shared" si="145"/>
        <v>RDYWIMBORNE HOSPITAL THEATRE</v>
      </c>
      <c r="BS783" s="11" t="s">
        <v>2470</v>
      </c>
      <c r="BT783" s="11" t="s">
        <v>2471</v>
      </c>
      <c r="BU783" s="11" t="s">
        <v>2470</v>
      </c>
      <c r="BV783" s="11" t="s">
        <v>2471</v>
      </c>
      <c r="BW783" s="11" t="s">
        <v>2183</v>
      </c>
      <c r="BX783" s="11"/>
      <c r="BZ783" t="s">
        <v>2472</v>
      </c>
      <c r="CA783" s="13" t="s">
        <v>2473</v>
      </c>
    </row>
    <row r="784" spans="4:79" ht="15">
      <c r="D784" s="83" t="str">
        <f t="shared" si="144"/>
        <v/>
      </c>
      <c r="E784" s="83" t="str">
        <f t="shared" si="144"/>
        <v/>
      </c>
      <c r="BR784" t="str">
        <f t="shared" si="145"/>
        <v>RDYYADAS</v>
      </c>
      <c r="BS784" s="11" t="s">
        <v>2474</v>
      </c>
      <c r="BT784" s="11" t="s">
        <v>2475</v>
      </c>
      <c r="BU784" s="11" t="s">
        <v>2474</v>
      </c>
      <c r="BV784" s="11" t="s">
        <v>2475</v>
      </c>
      <c r="BW784" s="11" t="s">
        <v>2183</v>
      </c>
      <c r="BX784" s="11"/>
      <c r="BZ784" t="s">
        <v>2472</v>
      </c>
      <c r="CA784" s="13" t="s">
        <v>2476</v>
      </c>
    </row>
    <row r="785" spans="4:79" ht="15">
      <c r="D785" s="83" t="str">
        <f t="shared" si="144"/>
        <v/>
      </c>
      <c r="E785" s="83" t="str">
        <f t="shared" si="144"/>
        <v/>
      </c>
      <c r="BR785" t="str">
        <f t="shared" si="145"/>
        <v>RDYYEATMAN HOSPITAL</v>
      </c>
      <c r="BS785" s="11" t="s">
        <v>2477</v>
      </c>
      <c r="BT785" s="11" t="s">
        <v>1629</v>
      </c>
      <c r="BU785" s="11" t="s">
        <v>2477</v>
      </c>
      <c r="BV785" s="11" t="s">
        <v>1629</v>
      </c>
      <c r="BW785" s="11" t="s">
        <v>2183</v>
      </c>
      <c r="BX785" s="11"/>
      <c r="BZ785" t="s">
        <v>2472</v>
      </c>
      <c r="CA785" s="13" t="s">
        <v>2478</v>
      </c>
    </row>
    <row r="786" spans="4:79" ht="15">
      <c r="D786" s="83" t="str">
        <f t="shared" si="144"/>
        <v/>
      </c>
      <c r="E786" s="83" t="str">
        <f t="shared" si="144"/>
        <v/>
      </c>
      <c r="BR786" t="str">
        <f t="shared" si="145"/>
        <v>RDZCHRISTCHURCH HOSPITAL</v>
      </c>
      <c r="BS786" s="11" t="s">
        <v>2479</v>
      </c>
      <c r="BT786" s="11" t="s">
        <v>2480</v>
      </c>
      <c r="BU786" s="11" t="s">
        <v>2479</v>
      </c>
      <c r="BV786" s="11" t="s">
        <v>2480</v>
      </c>
      <c r="BW786" s="11" t="s">
        <v>2481</v>
      </c>
      <c r="BX786" s="11"/>
      <c r="BZ786" t="s">
        <v>2482</v>
      </c>
      <c r="CA786" s="13" t="s">
        <v>2483</v>
      </c>
    </row>
    <row r="787" spans="4:79" ht="15">
      <c r="D787" s="83" t="str">
        <f t="shared" si="144"/>
        <v/>
      </c>
      <c r="E787" s="83" t="str">
        <f t="shared" si="144"/>
        <v/>
      </c>
      <c r="BR787" t="str">
        <f t="shared" si="145"/>
        <v>RDZMACMILLAN UNIT</v>
      </c>
      <c r="BS787" s="11" t="s">
        <v>2484</v>
      </c>
      <c r="BT787" s="11" t="s">
        <v>2485</v>
      </c>
      <c r="BU787" s="11" t="s">
        <v>2484</v>
      </c>
      <c r="BV787" s="11" t="s">
        <v>2485</v>
      </c>
      <c r="BW787" s="11" t="s">
        <v>2481</v>
      </c>
      <c r="BX787" s="11"/>
      <c r="BZ787" t="s">
        <v>2486</v>
      </c>
      <c r="CA787" s="13" t="s">
        <v>2487</v>
      </c>
    </row>
    <row r="788" spans="4:79" ht="15">
      <c r="D788" s="83" t="str">
        <f t="shared" si="144"/>
        <v/>
      </c>
      <c r="E788" s="83" t="str">
        <f t="shared" si="144"/>
        <v/>
      </c>
      <c r="BR788" t="str">
        <f t="shared" si="145"/>
        <v>RDZROYAL BOURNEMOUTH GENERAL HOSPITAL</v>
      </c>
      <c r="BS788" s="11" t="s">
        <v>2488</v>
      </c>
      <c r="BT788" s="11" t="s">
        <v>2489</v>
      </c>
      <c r="BU788" s="11" t="s">
        <v>2488</v>
      </c>
      <c r="BV788" s="11" t="s">
        <v>2489</v>
      </c>
      <c r="BW788" s="11" t="s">
        <v>2481</v>
      </c>
      <c r="BX788" s="11"/>
      <c r="BZ788" t="s">
        <v>2486</v>
      </c>
      <c r="CA788" s="13" t="s">
        <v>2490</v>
      </c>
    </row>
    <row r="789" spans="4:79" ht="15">
      <c r="D789" s="83" t="str">
        <f t="shared" si="144"/>
        <v/>
      </c>
      <c r="E789" s="83" t="str">
        <f t="shared" si="144"/>
        <v/>
      </c>
      <c r="BR789" t="str">
        <f t="shared" si="145"/>
        <v>RE9BOKER LANE HEALTH CENTRE</v>
      </c>
      <c r="BS789" s="11" t="s">
        <v>2491</v>
      </c>
      <c r="BT789" s="11" t="s">
        <v>2492</v>
      </c>
      <c r="BU789" s="11" t="s">
        <v>2491</v>
      </c>
      <c r="BV789" s="11" t="s">
        <v>2492</v>
      </c>
      <c r="BW789" s="11" t="s">
        <v>2493</v>
      </c>
      <c r="BX789" s="11"/>
      <c r="BZ789" t="s">
        <v>1839</v>
      </c>
      <c r="CA789" s="13" t="s">
        <v>2494</v>
      </c>
    </row>
    <row r="790" spans="4:79" ht="15">
      <c r="D790" s="83" t="str">
        <f t="shared" si="144"/>
        <v/>
      </c>
      <c r="E790" s="83" t="str">
        <f t="shared" si="144"/>
        <v/>
      </c>
      <c r="BR790" t="str">
        <f t="shared" si="145"/>
        <v>RE9BOLDON LANE CLINIC</v>
      </c>
      <c r="BS790" s="11" t="s">
        <v>2495</v>
      </c>
      <c r="BT790" s="11" t="s">
        <v>2496</v>
      </c>
      <c r="BU790" s="11" t="s">
        <v>2495</v>
      </c>
      <c r="BV790" s="11" t="s">
        <v>2496</v>
      </c>
      <c r="BW790" s="11" t="s">
        <v>2493</v>
      </c>
      <c r="BX790" s="11"/>
      <c r="BZ790" t="s">
        <v>2497</v>
      </c>
      <c r="CA790" s="13" t="s">
        <v>2498</v>
      </c>
    </row>
    <row r="791" spans="4:79" ht="15">
      <c r="D791" s="83" t="str">
        <f t="shared" si="144"/>
        <v/>
      </c>
      <c r="E791" s="83" t="str">
        <f t="shared" si="144"/>
        <v/>
      </c>
      <c r="BR791" t="str">
        <f t="shared" si="145"/>
        <v>RE9CLEVELAND VOCATIONAL TRAINING SCHEME</v>
      </c>
      <c r="BS791" s="11" t="s">
        <v>2499</v>
      </c>
      <c r="BT791" s="11" t="s">
        <v>2500</v>
      </c>
      <c r="BU791" s="11" t="s">
        <v>2499</v>
      </c>
      <c r="BV791" s="11" t="s">
        <v>2500</v>
      </c>
      <c r="BW791" s="11" t="s">
        <v>2493</v>
      </c>
      <c r="BX791" s="11"/>
      <c r="BZ791" t="s">
        <v>2497</v>
      </c>
      <c r="CA791" s="13" t="s">
        <v>2501</v>
      </c>
    </row>
    <row r="792" spans="4:79" ht="15">
      <c r="D792" s="83" t="str">
        <f t="shared" si="144"/>
        <v/>
      </c>
      <c r="E792" s="83" t="str">
        <f t="shared" si="144"/>
        <v/>
      </c>
      <c r="BR792" t="str">
        <f t="shared" si="145"/>
        <v>RE9GLASGOW ROAD CLINIC</v>
      </c>
      <c r="BS792" s="11" t="s">
        <v>2502</v>
      </c>
      <c r="BT792" s="11" t="s">
        <v>2503</v>
      </c>
      <c r="BU792" s="11" t="s">
        <v>2502</v>
      </c>
      <c r="BV792" s="11" t="s">
        <v>2503</v>
      </c>
      <c r="BW792" s="11" t="s">
        <v>2493</v>
      </c>
      <c r="BX792" s="11"/>
      <c r="BZ792" t="s">
        <v>2497</v>
      </c>
      <c r="CA792" s="13" t="s">
        <v>2504</v>
      </c>
    </row>
    <row r="793" spans="4:79" ht="15">
      <c r="D793" s="83" t="str">
        <f t="shared" si="144"/>
        <v/>
      </c>
      <c r="E793" s="83" t="str">
        <f t="shared" si="144"/>
        <v/>
      </c>
      <c r="BR793" t="str">
        <f t="shared" si="145"/>
        <v>RE9HEBBURN HEALTH CENTRE</v>
      </c>
      <c r="BS793" s="11" t="s">
        <v>2505</v>
      </c>
      <c r="BT793" s="11" t="s">
        <v>2506</v>
      </c>
      <c r="BU793" s="11" t="s">
        <v>2505</v>
      </c>
      <c r="BV793" s="11" t="s">
        <v>2506</v>
      </c>
      <c r="BW793" s="11" t="s">
        <v>2493</v>
      </c>
      <c r="BX793" s="11"/>
      <c r="BZ793" t="s">
        <v>2497</v>
      </c>
      <c r="CA793" s="13" t="s">
        <v>2507</v>
      </c>
    </row>
    <row r="794" spans="4:79" ht="15">
      <c r="D794" s="83" t="str">
        <f t="shared" si="144"/>
        <v/>
      </c>
      <c r="E794" s="83" t="str">
        <f t="shared" si="144"/>
        <v/>
      </c>
      <c r="BR794" t="str">
        <f t="shared" si="145"/>
        <v>RE9MARSDEN ROAD HEALTH CENTRE</v>
      </c>
      <c r="BS794" s="11" t="s">
        <v>2508</v>
      </c>
      <c r="BT794" s="11" t="s">
        <v>2509</v>
      </c>
      <c r="BU794" s="11" t="s">
        <v>2508</v>
      </c>
      <c r="BV794" s="11" t="s">
        <v>2509</v>
      </c>
      <c r="BW794" s="11" t="s">
        <v>2493</v>
      </c>
      <c r="BX794" s="11"/>
      <c r="BZ794" t="s">
        <v>2497</v>
      </c>
      <c r="CA794" s="13" t="s">
        <v>2510</v>
      </c>
    </row>
    <row r="795" spans="4:79" ht="15">
      <c r="D795" s="83" t="str">
        <f t="shared" si="144"/>
        <v/>
      </c>
      <c r="E795" s="83" t="str">
        <f t="shared" si="144"/>
        <v/>
      </c>
      <c r="BR795" t="str">
        <f t="shared" si="145"/>
        <v>RE9MONKTON HALL HOSPITAL</v>
      </c>
      <c r="BS795" s="11" t="s">
        <v>2511</v>
      </c>
      <c r="BT795" s="11" t="s">
        <v>358</v>
      </c>
      <c r="BU795" s="11" t="s">
        <v>2511</v>
      </c>
      <c r="BV795" s="11" t="s">
        <v>358</v>
      </c>
      <c r="BW795" s="11" t="s">
        <v>2493</v>
      </c>
      <c r="BX795" s="11"/>
      <c r="BZ795" t="s">
        <v>2497</v>
      </c>
      <c r="CA795" s="13" t="s">
        <v>1543</v>
      </c>
    </row>
    <row r="796" spans="4:79" ht="15">
      <c r="D796" s="83" t="str">
        <f t="shared" si="144"/>
        <v/>
      </c>
      <c r="E796" s="83" t="str">
        <f t="shared" si="144"/>
        <v/>
      </c>
      <c r="BR796" t="str">
        <f t="shared" si="145"/>
        <v>RE9PALMER COMMUNITY HOSPITAL</v>
      </c>
      <c r="BS796" s="11" t="s">
        <v>2512</v>
      </c>
      <c r="BT796" s="11" t="s">
        <v>2513</v>
      </c>
      <c r="BU796" s="11" t="s">
        <v>2512</v>
      </c>
      <c r="BV796" s="11" t="s">
        <v>2513</v>
      </c>
      <c r="BW796" s="11" t="s">
        <v>2493</v>
      </c>
      <c r="BX796" s="11"/>
      <c r="BZ796" t="s">
        <v>593</v>
      </c>
      <c r="CA796" s="13" t="s">
        <v>2514</v>
      </c>
    </row>
    <row r="797" spans="4:79" ht="15">
      <c r="D797" s="83" t="str">
        <f t="shared" si="144"/>
        <v/>
      </c>
      <c r="E797" s="83" t="str">
        <f t="shared" si="144"/>
        <v/>
      </c>
      <c r="BR797" t="str">
        <f t="shared" si="145"/>
        <v>RE9POST GRADUATE INSTITUTE FOR MEDICINE AND DENTISTRY</v>
      </c>
      <c r="BS797" s="11" t="s">
        <v>2515</v>
      </c>
      <c r="BT797" s="11" t="s">
        <v>2516</v>
      </c>
      <c r="BU797" s="11" t="s">
        <v>2515</v>
      </c>
      <c r="BV797" s="11" t="s">
        <v>2516</v>
      </c>
      <c r="BW797" s="11" t="s">
        <v>2493</v>
      </c>
      <c r="BX797" s="11"/>
      <c r="BZ797" t="s">
        <v>2517</v>
      </c>
      <c r="CA797" s="13" t="s">
        <v>2518</v>
      </c>
    </row>
    <row r="798" spans="4:79" ht="15">
      <c r="D798" s="83" t="str">
        <f t="shared" si="144"/>
        <v/>
      </c>
      <c r="E798" s="83" t="str">
        <f t="shared" si="144"/>
        <v/>
      </c>
      <c r="BR798" t="str">
        <f t="shared" si="145"/>
        <v>RE9PRIMROSE HILL HOSPITAL</v>
      </c>
      <c r="BS798" s="11" t="s">
        <v>2519</v>
      </c>
      <c r="BT798" s="11" t="s">
        <v>2520</v>
      </c>
      <c r="BU798" s="11" t="s">
        <v>2519</v>
      </c>
      <c r="BV798" s="11" t="s">
        <v>2520</v>
      </c>
      <c r="BW798" s="11" t="s">
        <v>2493</v>
      </c>
      <c r="BX798" s="11"/>
      <c r="BZ798" t="s">
        <v>2517</v>
      </c>
      <c r="CA798" s="13" t="s">
        <v>2521</v>
      </c>
    </row>
    <row r="799" spans="4:79" ht="15">
      <c r="D799" s="83" t="str">
        <f t="shared" si="144"/>
        <v/>
      </c>
      <c r="E799" s="83" t="str">
        <f t="shared" si="144"/>
        <v/>
      </c>
      <c r="BR799" t="str">
        <f t="shared" si="145"/>
        <v>RE9SOUTH TYNESIDE DISTRICT HOSPITAL</v>
      </c>
      <c r="BS799" s="11" t="s">
        <v>2522</v>
      </c>
      <c r="BT799" s="11" t="s">
        <v>362</v>
      </c>
      <c r="BU799" s="11" t="s">
        <v>2522</v>
      </c>
      <c r="BV799" s="11" t="s">
        <v>362</v>
      </c>
      <c r="BW799" s="11" t="s">
        <v>2493</v>
      </c>
      <c r="BX799" s="11"/>
      <c r="BZ799" t="s">
        <v>2517</v>
      </c>
      <c r="CA799" s="13" t="s">
        <v>2523</v>
      </c>
    </row>
    <row r="800" spans="4:79" ht="15">
      <c r="D800" s="83" t="str">
        <f t="shared" si="144"/>
        <v/>
      </c>
      <c r="E800" s="83" t="str">
        <f t="shared" si="144"/>
        <v/>
      </c>
      <c r="BR800" t="str">
        <f t="shared" si="145"/>
        <v>RE9SOUTH TYNESIDE PCT HQ</v>
      </c>
      <c r="BS800" s="11" t="s">
        <v>2524</v>
      </c>
      <c r="BT800" s="11" t="s">
        <v>2525</v>
      </c>
      <c r="BU800" s="11" t="s">
        <v>2524</v>
      </c>
      <c r="BV800" s="11" t="s">
        <v>2525</v>
      </c>
      <c r="BW800" s="11" t="s">
        <v>2493</v>
      </c>
      <c r="BX800" s="11"/>
      <c r="BZ800" t="s">
        <v>2517</v>
      </c>
      <c r="CA800" s="13" t="s">
        <v>2526</v>
      </c>
    </row>
    <row r="801" spans="4:79" ht="15">
      <c r="D801" s="83" t="str">
        <f t="shared" si="144"/>
        <v/>
      </c>
      <c r="E801" s="83" t="str">
        <f t="shared" si="144"/>
        <v/>
      </c>
      <c r="BR801" t="str">
        <f t="shared" si="145"/>
        <v>RE9ST BENEDICT'S HOSPICE</v>
      </c>
      <c r="BS801" s="11" t="s">
        <v>2527</v>
      </c>
      <c r="BT801" s="11" t="s">
        <v>366</v>
      </c>
      <c r="BU801" s="11" t="s">
        <v>2527</v>
      </c>
      <c r="BV801" s="11" t="s">
        <v>366</v>
      </c>
      <c r="BW801" s="11" t="s">
        <v>2493</v>
      </c>
      <c r="BX801" s="11"/>
      <c r="BZ801" t="s">
        <v>2517</v>
      </c>
      <c r="CA801" s="13" t="s">
        <v>2528</v>
      </c>
    </row>
    <row r="802" spans="4:79" ht="15">
      <c r="D802" s="83" t="str">
        <f t="shared" si="144"/>
        <v/>
      </c>
      <c r="E802" s="83" t="str">
        <f t="shared" si="144"/>
        <v/>
      </c>
      <c r="BR802" t="str">
        <f t="shared" si="145"/>
        <v>RE9ST CLAIR'S HOSPICE</v>
      </c>
      <c r="BS802" s="11" t="s">
        <v>2529</v>
      </c>
      <c r="BT802" s="11" t="s">
        <v>2530</v>
      </c>
      <c r="BU802" s="11" t="s">
        <v>2529</v>
      </c>
      <c r="BV802" s="11" t="s">
        <v>2530</v>
      </c>
      <c r="BW802" s="11" t="s">
        <v>2493</v>
      </c>
      <c r="BX802" s="11"/>
      <c r="BZ802" t="s">
        <v>2517</v>
      </c>
      <c r="CA802" s="13" t="s">
        <v>2531</v>
      </c>
    </row>
    <row r="803" spans="4:79" ht="15">
      <c r="D803" s="83" t="str">
        <f t="shared" si="144"/>
        <v/>
      </c>
      <c r="E803" s="83" t="str">
        <f t="shared" si="144"/>
        <v/>
      </c>
      <c r="BR803" t="str">
        <f t="shared" si="145"/>
        <v>RE9ST NICHOLAS HOSPITAL</v>
      </c>
      <c r="BS803" s="11" t="s">
        <v>2532</v>
      </c>
      <c r="BT803" s="11" t="s">
        <v>2533</v>
      </c>
      <c r="BU803" s="11" t="s">
        <v>2532</v>
      </c>
      <c r="BV803" s="11" t="s">
        <v>2533</v>
      </c>
      <c r="BW803" s="11" t="s">
        <v>2493</v>
      </c>
      <c r="BX803" s="11"/>
      <c r="BZ803" t="s">
        <v>2517</v>
      </c>
      <c r="CA803" s="13" t="s">
        <v>2534</v>
      </c>
    </row>
    <row r="804" spans="4:79" ht="15">
      <c r="D804" s="83" t="str">
        <f t="shared" si="144"/>
        <v/>
      </c>
      <c r="E804" s="83" t="str">
        <f t="shared" si="144"/>
        <v/>
      </c>
      <c r="BR804" t="str">
        <f t="shared" si="145"/>
        <v>RE9STANHOPE PARADE HEALTH CENTRE</v>
      </c>
      <c r="BS804" s="11" t="s">
        <v>2535</v>
      </c>
      <c r="BT804" s="11" t="s">
        <v>2536</v>
      </c>
      <c r="BU804" s="11" t="s">
        <v>2535</v>
      </c>
      <c r="BV804" s="11" t="s">
        <v>2536</v>
      </c>
      <c r="BW804" s="11" t="s">
        <v>2493</v>
      </c>
      <c r="BX804" s="11"/>
      <c r="BZ804" t="s">
        <v>2517</v>
      </c>
      <c r="CA804" s="13" t="s">
        <v>2537</v>
      </c>
    </row>
    <row r="805" spans="4:79" ht="15">
      <c r="D805" s="83" t="str">
        <f t="shared" si="144"/>
        <v/>
      </c>
      <c r="E805" s="83" t="str">
        <f t="shared" si="144"/>
        <v/>
      </c>
      <c r="BR805" t="str">
        <f t="shared" si="145"/>
        <v>RE9WESTOE ROAD</v>
      </c>
      <c r="BS805" s="11" t="s">
        <v>2538</v>
      </c>
      <c r="BT805" s="11" t="s">
        <v>2539</v>
      </c>
      <c r="BU805" s="11" t="s">
        <v>2538</v>
      </c>
      <c r="BV805" s="11" t="s">
        <v>2539</v>
      </c>
      <c r="BW805" s="11" t="s">
        <v>2493</v>
      </c>
      <c r="BX805" s="11"/>
      <c r="BZ805" t="s">
        <v>2517</v>
      </c>
      <c r="CA805" s="13" t="s">
        <v>2540</v>
      </c>
    </row>
    <row r="806" spans="4:79" ht="15">
      <c r="D806" s="83" t="str">
        <f t="shared" si="144"/>
        <v/>
      </c>
      <c r="E806" s="83" t="str">
        <f t="shared" si="144"/>
        <v/>
      </c>
      <c r="BR806" t="str">
        <f t="shared" si="145"/>
        <v>REFROYAL CORNWALL HOSPITAL (TRELISKE)</v>
      </c>
      <c r="BS806" s="11" t="s">
        <v>2541</v>
      </c>
      <c r="BT806" s="11" t="s">
        <v>2542</v>
      </c>
      <c r="BU806" s="11" t="s">
        <v>2541</v>
      </c>
      <c r="BV806" s="11" t="s">
        <v>2542</v>
      </c>
      <c r="BW806" s="11" t="s">
        <v>2543</v>
      </c>
      <c r="BX806" s="11"/>
      <c r="BZ806" t="s">
        <v>2517</v>
      </c>
      <c r="CA806" s="13" t="s">
        <v>2544</v>
      </c>
    </row>
    <row r="807" spans="4:79" ht="15">
      <c r="D807" s="83" t="str">
        <f t="shared" si="144"/>
        <v/>
      </c>
      <c r="E807" s="83" t="str">
        <f t="shared" si="144"/>
        <v/>
      </c>
      <c r="BR807" t="str">
        <f t="shared" si="145"/>
        <v>REFST MICHAEL'S HOSPITAL</v>
      </c>
      <c r="BS807" s="11" t="s">
        <v>2545</v>
      </c>
      <c r="BT807" s="11" t="s">
        <v>850</v>
      </c>
      <c r="BU807" s="11" t="s">
        <v>2545</v>
      </c>
      <c r="BV807" s="11" t="s">
        <v>850</v>
      </c>
      <c r="BW807" s="11" t="s">
        <v>2543</v>
      </c>
      <c r="BX807" s="11"/>
      <c r="BZ807" t="s">
        <v>2546</v>
      </c>
      <c r="CA807" s="13" t="s">
        <v>2547</v>
      </c>
    </row>
    <row r="808" spans="4:79" ht="15">
      <c r="D808" s="83" t="str">
        <f t="shared" si="144"/>
        <v/>
      </c>
      <c r="E808" s="83" t="str">
        <f t="shared" si="144"/>
        <v/>
      </c>
      <c r="BR808" t="str">
        <f t="shared" si="145"/>
        <v>REFSTRATTON HOSPITAL</v>
      </c>
      <c r="BS808" s="11" t="s">
        <v>2548</v>
      </c>
      <c r="BT808" s="11" t="s">
        <v>2549</v>
      </c>
      <c r="BU808" s="11" t="s">
        <v>2548</v>
      </c>
      <c r="BV808" s="11" t="s">
        <v>2549</v>
      </c>
      <c r="BW808" s="11" t="s">
        <v>2543</v>
      </c>
      <c r="BX808" s="11"/>
      <c r="BZ808" t="s">
        <v>2546</v>
      </c>
      <c r="CA808" s="13" t="s">
        <v>2550</v>
      </c>
    </row>
    <row r="809" spans="4:79" ht="15">
      <c r="D809" s="83" t="str">
        <f t="shared" si="144"/>
        <v/>
      </c>
      <c r="E809" s="83" t="str">
        <f t="shared" si="144"/>
        <v/>
      </c>
      <c r="BR809" t="str">
        <f t="shared" si="145"/>
        <v>REFWEST CORNWALL HOSPITAL (PENZANCE)</v>
      </c>
      <c r="BS809" s="11" t="s">
        <v>2551</v>
      </c>
      <c r="BT809" s="11" t="s">
        <v>2552</v>
      </c>
      <c r="BU809" s="11" t="s">
        <v>2551</v>
      </c>
      <c r="BV809" s="11" t="s">
        <v>2552</v>
      </c>
      <c r="BW809" s="11" t="s">
        <v>2543</v>
      </c>
      <c r="BX809" s="11"/>
      <c r="BZ809" t="s">
        <v>2546</v>
      </c>
      <c r="CA809" s="13" t="s">
        <v>2553</v>
      </c>
    </row>
    <row r="810" spans="4:79" ht="15">
      <c r="D810" s="83" t="str">
        <f t="shared" si="144"/>
        <v/>
      </c>
      <c r="E810" s="83" t="str">
        <f t="shared" si="144"/>
        <v/>
      </c>
      <c r="BR810" t="str">
        <f t="shared" si="145"/>
        <v>REMST. CATHERINE'S HOSPITAL</v>
      </c>
      <c r="BS810" s="11" t="s">
        <v>2554</v>
      </c>
      <c r="BT810" s="11" t="s">
        <v>2555</v>
      </c>
      <c r="BU810" s="11" t="s">
        <v>2554</v>
      </c>
      <c r="BV810" s="11" t="s">
        <v>2555</v>
      </c>
      <c r="BW810" s="11" t="s">
        <v>2556</v>
      </c>
      <c r="BX810" s="11"/>
      <c r="BZ810" t="s">
        <v>2546</v>
      </c>
      <c r="CA810" s="13" t="s">
        <v>2557</v>
      </c>
    </row>
    <row r="811" spans="4:79" ht="15">
      <c r="D811" s="83" t="str">
        <f t="shared" si="144"/>
        <v/>
      </c>
      <c r="E811" s="83" t="str">
        <f t="shared" si="144"/>
        <v/>
      </c>
      <c r="BR811" t="str">
        <f t="shared" si="145"/>
        <v>REMUNIVERSITY HOSPITAL AINTREE</v>
      </c>
      <c r="BS811" s="11" t="s">
        <v>2558</v>
      </c>
      <c r="BT811" s="11" t="s">
        <v>134</v>
      </c>
      <c r="BU811" s="11" t="s">
        <v>2558</v>
      </c>
      <c r="BV811" s="11" t="s">
        <v>134</v>
      </c>
      <c r="BW811" s="11" t="s">
        <v>2556</v>
      </c>
      <c r="BX811" s="11"/>
      <c r="BZ811" t="s">
        <v>2546</v>
      </c>
      <c r="CA811" s="13" t="s">
        <v>2559</v>
      </c>
    </row>
    <row r="812" spans="4:79" ht="15">
      <c r="D812" s="83" t="str">
        <f t="shared" si="144"/>
        <v/>
      </c>
      <c r="E812" s="83" t="str">
        <f t="shared" si="144"/>
        <v/>
      </c>
      <c r="BR812" t="str">
        <f t="shared" si="145"/>
        <v>REMVICTORIA CENTRAL HOSPITAL</v>
      </c>
      <c r="BS812" s="11" t="s">
        <v>2560</v>
      </c>
      <c r="BT812" s="11" t="s">
        <v>1650</v>
      </c>
      <c r="BU812" s="11" t="s">
        <v>2560</v>
      </c>
      <c r="BV812" s="11" t="s">
        <v>1650</v>
      </c>
      <c r="BW812" s="11" t="s">
        <v>2556</v>
      </c>
      <c r="BX812" s="11"/>
      <c r="BZ812" t="s">
        <v>2561</v>
      </c>
      <c r="CA812" s="13" t="s">
        <v>2562</v>
      </c>
    </row>
    <row r="813" spans="4:79" ht="15">
      <c r="D813" s="83" t="str">
        <f t="shared" si="144"/>
        <v/>
      </c>
      <c r="E813" s="83" t="str">
        <f t="shared" si="144"/>
        <v/>
      </c>
      <c r="BR813" t="str">
        <f t="shared" si="145"/>
        <v>REMWALTON HOSPITAL</v>
      </c>
      <c r="BS813" s="11" t="s">
        <v>2563</v>
      </c>
      <c r="BT813" s="11" t="s">
        <v>2564</v>
      </c>
      <c r="BU813" s="11" t="s">
        <v>2563</v>
      </c>
      <c r="BV813" s="11" t="s">
        <v>2564</v>
      </c>
      <c r="BW813" s="11" t="s">
        <v>2556</v>
      </c>
      <c r="BX813" s="11"/>
      <c r="BZ813" t="s">
        <v>2565</v>
      </c>
      <c r="CA813" s="13" t="s">
        <v>2566</v>
      </c>
    </row>
    <row r="814" spans="4:79" ht="15">
      <c r="D814" s="83" t="str">
        <f t="shared" si="144"/>
        <v/>
      </c>
      <c r="E814" s="83" t="str">
        <f t="shared" si="144"/>
        <v/>
      </c>
      <c r="BR814" t="str">
        <f t="shared" si="145"/>
        <v>REMBROADGREEN HOSPITAL</v>
      </c>
      <c r="BS814" s="11" t="s">
        <v>2567</v>
      </c>
      <c r="BT814" s="11" t="s">
        <v>2568</v>
      </c>
      <c r="BU814" s="11" t="s">
        <v>2567</v>
      </c>
      <c r="BV814" s="11" t="s">
        <v>2568</v>
      </c>
      <c r="BW814" s="11" t="s">
        <v>2556</v>
      </c>
      <c r="BX814" s="11"/>
      <c r="BZ814" t="s">
        <v>2569</v>
      </c>
      <c r="CA814" s="13" t="s">
        <v>2570</v>
      </c>
    </row>
    <row r="815" spans="4:79" ht="15">
      <c r="D815" s="83" t="str">
        <f t="shared" si="144"/>
        <v/>
      </c>
      <c r="E815" s="83" t="str">
        <f t="shared" si="144"/>
        <v/>
      </c>
      <c r="BR815" t="str">
        <f t="shared" si="145"/>
        <v>REMROYAL LIVERPOOL HOSPITAL</v>
      </c>
      <c r="BS815" s="11" t="s">
        <v>2571</v>
      </c>
      <c r="BT815" s="11" t="s">
        <v>2572</v>
      </c>
      <c r="BU815" s="11" t="s">
        <v>2571</v>
      </c>
      <c r="BV815" s="11" t="s">
        <v>2572</v>
      </c>
      <c r="BW815" s="11" t="s">
        <v>2556</v>
      </c>
      <c r="BX815" s="11"/>
      <c r="BZ815" t="s">
        <v>2569</v>
      </c>
      <c r="CA815" s="13" t="s">
        <v>2573</v>
      </c>
    </row>
    <row r="816" spans="4:79" ht="15">
      <c r="D816" s="83" t="str">
        <f t="shared" si="144"/>
        <v/>
      </c>
      <c r="E816" s="83" t="str">
        <f t="shared" si="144"/>
        <v/>
      </c>
      <c r="BR816" t="str">
        <f t="shared" si="145"/>
        <v>RENCLATTERBRIDGE CANCER CENTRE LIVERPOOL</v>
      </c>
      <c r="BS816" s="11" t="s">
        <v>2574</v>
      </c>
      <c r="BT816" s="11" t="s">
        <v>2575</v>
      </c>
      <c r="BU816" s="11" t="s">
        <v>2574</v>
      </c>
      <c r="BV816" s="11" t="s">
        <v>2575</v>
      </c>
      <c r="BW816" s="11" t="s">
        <v>2576</v>
      </c>
      <c r="BX816" s="11"/>
      <c r="BZ816" t="s">
        <v>2569</v>
      </c>
      <c r="CA816" s="13" t="s">
        <v>2577</v>
      </c>
    </row>
    <row r="817" spans="4:79" ht="15">
      <c r="D817" s="83" t="str">
        <f t="shared" si="144"/>
        <v/>
      </c>
      <c r="E817" s="83" t="str">
        <f t="shared" si="144"/>
        <v/>
      </c>
      <c r="BR817" t="str">
        <f t="shared" si="145"/>
        <v>RENHAEMATO-ONCOLOGY</v>
      </c>
      <c r="BS817" s="11" t="s">
        <v>2578</v>
      </c>
      <c r="BT817" s="11" t="s">
        <v>2579</v>
      </c>
      <c r="BU817" s="11" t="s">
        <v>2578</v>
      </c>
      <c r="BV817" s="11" t="s">
        <v>2579</v>
      </c>
      <c r="BW817" s="11" t="s">
        <v>2576</v>
      </c>
      <c r="BX817" s="11"/>
      <c r="BZ817" t="s">
        <v>2580</v>
      </c>
      <c r="CA817" s="13" t="s">
        <v>2581</v>
      </c>
    </row>
    <row r="818" spans="4:79" ht="15">
      <c r="D818" s="83" t="str">
        <f t="shared" si="144"/>
        <v/>
      </c>
      <c r="E818" s="83" t="str">
        <f t="shared" si="144"/>
        <v/>
      </c>
      <c r="BR818" t="str">
        <f t="shared" si="145"/>
        <v>RENTHE CLATTERBRIDGE CANCER CENTRE</v>
      </c>
      <c r="BS818" s="11" t="s">
        <v>2582</v>
      </c>
      <c r="BT818" s="11" t="s">
        <v>2583</v>
      </c>
      <c r="BU818" s="11" t="s">
        <v>2582</v>
      </c>
      <c r="BV818" s="11" t="s">
        <v>2583</v>
      </c>
      <c r="BW818" s="11" t="s">
        <v>2576</v>
      </c>
      <c r="BX818" s="11"/>
      <c r="BZ818" t="s">
        <v>2584</v>
      </c>
      <c r="CA818" s="13" t="s">
        <v>2585</v>
      </c>
    </row>
    <row r="819" spans="4:79" ht="15">
      <c r="D819" s="83" t="str">
        <f t="shared" si="144"/>
        <v/>
      </c>
      <c r="E819" s="83" t="str">
        <f t="shared" si="144"/>
        <v/>
      </c>
      <c r="BR819" t="str">
        <f t="shared" si="145"/>
        <v>REPAINTREE CENTRE FOR WOMENS HEALTH</v>
      </c>
      <c r="BS819" s="11" t="s">
        <v>2586</v>
      </c>
      <c r="BT819" s="11" t="s">
        <v>2587</v>
      </c>
      <c r="BU819" s="11" t="s">
        <v>2586</v>
      </c>
      <c r="BV819" s="11" t="s">
        <v>2587</v>
      </c>
      <c r="BW819" s="11" t="s">
        <v>2588</v>
      </c>
      <c r="BX819" s="11"/>
      <c r="BZ819" t="s">
        <v>2584</v>
      </c>
      <c r="CA819" s="13" t="s">
        <v>2589</v>
      </c>
    </row>
    <row r="820" spans="4:79" ht="15">
      <c r="D820" s="83" t="str">
        <f t="shared" si="144"/>
        <v/>
      </c>
      <c r="E820" s="83" t="str">
        <f t="shared" si="144"/>
        <v/>
      </c>
      <c r="BR820" t="str">
        <f t="shared" si="145"/>
        <v>REPLIVERPOOL WOMENS HOSPITAL</v>
      </c>
      <c r="BS820" s="11" t="s">
        <v>2590</v>
      </c>
      <c r="BT820" s="11" t="s">
        <v>2591</v>
      </c>
      <c r="BU820" s="11" t="s">
        <v>2590</v>
      </c>
      <c r="BV820" s="11" t="s">
        <v>2591</v>
      </c>
      <c r="BW820" s="11" t="s">
        <v>2588</v>
      </c>
      <c r="BX820" s="11"/>
      <c r="BZ820" t="s">
        <v>2584</v>
      </c>
      <c r="CA820" s="13" t="s">
        <v>2592</v>
      </c>
    </row>
    <row r="821" spans="4:79" ht="15">
      <c r="D821" s="83" t="str">
        <f t="shared" si="144"/>
        <v/>
      </c>
      <c r="E821" s="83" t="str">
        <f t="shared" si="144"/>
        <v/>
      </c>
      <c r="BR821" t="str">
        <f t="shared" si="145"/>
        <v>RETTHE WALTON CENTRE FOR NEUROLOGY AND NEUROSURGERY NHS TRUST</v>
      </c>
      <c r="BS821" s="11" t="s">
        <v>2593</v>
      </c>
      <c r="BT821" s="11" t="s">
        <v>2594</v>
      </c>
      <c r="BU821" s="11" t="s">
        <v>2593</v>
      </c>
      <c r="BV821" s="11" t="s">
        <v>2594</v>
      </c>
      <c r="BW821" s="11" t="s">
        <v>2595</v>
      </c>
      <c r="BX821" s="11"/>
      <c r="BZ821" t="s">
        <v>2584</v>
      </c>
      <c r="CA821" s="13" t="s">
        <v>2596</v>
      </c>
    </row>
    <row r="822" spans="4:79" ht="15">
      <c r="D822" s="83" t="str">
        <f t="shared" si="144"/>
        <v/>
      </c>
      <c r="E822" s="83" t="str">
        <f t="shared" si="144"/>
        <v/>
      </c>
      <c r="BR822" t="str">
        <f t="shared" si="145"/>
        <v>RF4HAROLD WOOD HOSPITAL</v>
      </c>
      <c r="BS822" s="11" t="s">
        <v>2597</v>
      </c>
      <c r="BT822" s="11" t="s">
        <v>2598</v>
      </c>
      <c r="BU822" s="11" t="s">
        <v>2597</v>
      </c>
      <c r="BV822" s="11" t="s">
        <v>2598</v>
      </c>
      <c r="BW822" s="11" t="s">
        <v>2599</v>
      </c>
      <c r="BX822" s="11"/>
      <c r="BZ822" t="s">
        <v>2584</v>
      </c>
      <c r="CA822" s="13" t="s">
        <v>2600</v>
      </c>
    </row>
    <row r="823" spans="4:79" ht="15">
      <c r="D823" s="83" t="str">
        <f t="shared" si="144"/>
        <v/>
      </c>
      <c r="E823" s="83" t="str">
        <f t="shared" si="144"/>
        <v/>
      </c>
      <c r="BR823" t="str">
        <f t="shared" si="145"/>
        <v>RF4KING GEORGE HOSPITAL</v>
      </c>
      <c r="BS823" s="11" t="s">
        <v>2601</v>
      </c>
      <c r="BT823" s="11" t="s">
        <v>634</v>
      </c>
      <c r="BU823" s="11" t="s">
        <v>2601</v>
      </c>
      <c r="BV823" s="11" t="s">
        <v>634</v>
      </c>
      <c r="BW823" s="11" t="s">
        <v>2599</v>
      </c>
      <c r="BX823" s="11"/>
      <c r="BZ823" t="s">
        <v>2584</v>
      </c>
      <c r="CA823" s="13" t="s">
        <v>2602</v>
      </c>
    </row>
    <row r="824" spans="4:79" ht="15">
      <c r="D824" s="83" t="str">
        <f t="shared" ref="D824:E832" si="146">IF(G206="","",IF(ISERROR(VLOOKUP(G206,$AV$14:$AW$95,2,FALSE)),1,VLOOKUP(G206,$AV$14:$AW$95,2,FALSE)))</f>
        <v/>
      </c>
      <c r="E824" s="83" t="str">
        <f t="shared" si="146"/>
        <v/>
      </c>
      <c r="BR824" t="str">
        <f t="shared" si="145"/>
        <v>RF4OLDCHURCH HOSPITAL</v>
      </c>
      <c r="BS824" s="11" t="s">
        <v>2603</v>
      </c>
      <c r="BT824" s="11" t="s">
        <v>2604</v>
      </c>
      <c r="BU824" s="11" t="s">
        <v>2603</v>
      </c>
      <c r="BV824" s="11" t="s">
        <v>2604</v>
      </c>
      <c r="BW824" s="11" t="s">
        <v>2599</v>
      </c>
      <c r="BX824" s="11"/>
      <c r="BZ824" t="s">
        <v>2584</v>
      </c>
      <c r="CA824" s="13" t="s">
        <v>2605</v>
      </c>
    </row>
    <row r="825" spans="4:79" ht="15">
      <c r="D825" s="83" t="str">
        <f t="shared" si="146"/>
        <v/>
      </c>
      <c r="E825" s="83" t="str">
        <f t="shared" si="146"/>
        <v/>
      </c>
      <c r="BR825" t="str">
        <f t="shared" si="145"/>
        <v>RF4QUEEN'S HOSPITAL</v>
      </c>
      <c r="BS825" s="11" t="s">
        <v>2606</v>
      </c>
      <c r="BT825" s="11" t="s">
        <v>672</v>
      </c>
      <c r="BU825" s="11" t="s">
        <v>2606</v>
      </c>
      <c r="BV825" s="11" t="s">
        <v>672</v>
      </c>
      <c r="BW825" s="11" t="s">
        <v>2599</v>
      </c>
      <c r="BX825" s="11"/>
      <c r="BZ825" t="s">
        <v>2607</v>
      </c>
      <c r="CA825" s="13" t="s">
        <v>2608</v>
      </c>
    </row>
    <row r="826" spans="4:79" ht="15">
      <c r="D826" s="83" t="str">
        <f t="shared" si="146"/>
        <v/>
      </c>
      <c r="E826" s="83" t="str">
        <f t="shared" si="146"/>
        <v/>
      </c>
      <c r="BR826" t="str">
        <f t="shared" si="145"/>
        <v>RFFBARNSLEY HOSPITAL NHS FOUNDATION TRUST HQ</v>
      </c>
      <c r="BS826" s="11" t="s">
        <v>2609</v>
      </c>
      <c r="BT826" s="11" t="s">
        <v>854</v>
      </c>
      <c r="BU826" s="11" t="s">
        <v>2609</v>
      </c>
      <c r="BV826" s="11" t="s">
        <v>854</v>
      </c>
      <c r="BW826" s="11" t="s">
        <v>2610</v>
      </c>
      <c r="BX826" s="11"/>
      <c r="BZ826" t="s">
        <v>2611</v>
      </c>
      <c r="CA826" s="13" t="s">
        <v>2612</v>
      </c>
    </row>
    <row r="827" spans="4:79" ht="15">
      <c r="D827" s="83" t="str">
        <f t="shared" si="146"/>
        <v/>
      </c>
      <c r="E827" s="83" t="str">
        <f t="shared" si="146"/>
        <v/>
      </c>
      <c r="BR827" t="str">
        <f t="shared" si="145"/>
        <v>RFRBARNSLEY HOSPITALS</v>
      </c>
      <c r="BS827" s="11" t="s">
        <v>2613</v>
      </c>
      <c r="BT827" s="11" t="s">
        <v>2614</v>
      </c>
      <c r="BU827" s="11" t="s">
        <v>2613</v>
      </c>
      <c r="BV827" s="11" t="s">
        <v>2614</v>
      </c>
      <c r="BW827" s="11" t="s">
        <v>2615</v>
      </c>
      <c r="BX827" s="11"/>
      <c r="BZ827" t="s">
        <v>2611</v>
      </c>
      <c r="CA827" s="13" t="s">
        <v>2469</v>
      </c>
    </row>
    <row r="828" spans="4:79" ht="15">
      <c r="D828" s="83" t="str">
        <f t="shared" si="146"/>
        <v/>
      </c>
      <c r="E828" s="83" t="str">
        <f t="shared" si="146"/>
        <v/>
      </c>
      <c r="BR828" t="str">
        <f t="shared" si="145"/>
        <v>RFRDONCASTER &amp; BASSETLAW HOSPITALS</v>
      </c>
      <c r="BS828" t="s">
        <v>2616</v>
      </c>
      <c r="BT828" s="11" t="s">
        <v>2617</v>
      </c>
      <c r="BU828" t="s">
        <v>2616</v>
      </c>
      <c r="BV828" t="s">
        <v>2617</v>
      </c>
      <c r="BW828" s="11" t="s">
        <v>2615</v>
      </c>
      <c r="BX828" s="11"/>
      <c r="BZ828" t="s">
        <v>2618</v>
      </c>
      <c r="CA828" s="13" t="s">
        <v>2619</v>
      </c>
    </row>
    <row r="829" spans="4:79" ht="15">
      <c r="D829" s="83" t="str">
        <f t="shared" si="146"/>
        <v/>
      </c>
      <c r="E829" s="83" t="str">
        <f t="shared" si="146"/>
        <v/>
      </c>
      <c r="BR829" t="str">
        <f t="shared" si="145"/>
        <v>RFRROTHERHAM DISTRICT GENERAL HOSPITAL</v>
      </c>
      <c r="BS829" t="s">
        <v>2620</v>
      </c>
      <c r="BT829" s="11" t="s">
        <v>2621</v>
      </c>
      <c r="BU829" t="s">
        <v>2620</v>
      </c>
      <c r="BV829" t="s">
        <v>2621</v>
      </c>
      <c r="BW829" s="11" t="s">
        <v>2615</v>
      </c>
      <c r="BX829" s="11"/>
      <c r="BZ829" t="s">
        <v>2622</v>
      </c>
      <c r="CA829" s="13" t="s">
        <v>2623</v>
      </c>
    </row>
    <row r="830" spans="4:79" ht="15">
      <c r="D830" s="83" t="str">
        <f t="shared" si="146"/>
        <v/>
      </c>
      <c r="E830" s="83" t="str">
        <f t="shared" si="146"/>
        <v/>
      </c>
      <c r="BR830" t="str">
        <f t="shared" si="145"/>
        <v>RFSBUXTON HOSPITAL</v>
      </c>
      <c r="BS830" s="11" t="s">
        <v>2624</v>
      </c>
      <c r="BT830" s="11" t="s">
        <v>2625</v>
      </c>
      <c r="BU830" s="11" t="s">
        <v>2624</v>
      </c>
      <c r="BV830" s="11" t="s">
        <v>2625</v>
      </c>
      <c r="BW830" s="11" t="s">
        <v>2626</v>
      </c>
      <c r="BX830" s="11"/>
      <c r="BZ830" t="s">
        <v>2622</v>
      </c>
      <c r="CA830" s="13" t="s">
        <v>2627</v>
      </c>
    </row>
    <row r="831" spans="4:79" ht="15">
      <c r="D831" s="83" t="str">
        <f t="shared" si="146"/>
        <v/>
      </c>
      <c r="E831" s="83" t="str">
        <f t="shared" si="146"/>
        <v/>
      </c>
      <c r="BR831" t="str">
        <f t="shared" si="145"/>
        <v>RFSCHESTERFIELD ROYAL HOSPITAL</v>
      </c>
      <c r="BS831" s="11" t="s">
        <v>2628</v>
      </c>
      <c r="BT831" s="11" t="s">
        <v>2629</v>
      </c>
      <c r="BU831" s="11" t="s">
        <v>2628</v>
      </c>
      <c r="BV831" s="11" t="s">
        <v>2629</v>
      </c>
      <c r="BW831" s="11" t="s">
        <v>2626</v>
      </c>
      <c r="BX831" s="11"/>
      <c r="BZ831" t="s">
        <v>2630</v>
      </c>
      <c r="CA831" s="13" t="s">
        <v>2631</v>
      </c>
    </row>
    <row r="832" spans="4:79" ht="15">
      <c r="D832" s="83" t="str">
        <f t="shared" si="146"/>
        <v/>
      </c>
      <c r="E832" s="83" t="str">
        <f t="shared" si="146"/>
        <v/>
      </c>
      <c r="BR832" t="str">
        <f t="shared" si="145"/>
        <v>RFSFOLJAMBE ROAD</v>
      </c>
      <c r="BS832" s="11" t="s">
        <v>2632</v>
      </c>
      <c r="BT832" s="11" t="s">
        <v>2633</v>
      </c>
      <c r="BU832" s="11" t="s">
        <v>2632</v>
      </c>
      <c r="BV832" s="11" t="s">
        <v>2633</v>
      </c>
      <c r="BW832" s="11" t="s">
        <v>2626</v>
      </c>
      <c r="BX832" s="11"/>
      <c r="BZ832" t="s">
        <v>1436</v>
      </c>
      <c r="CA832" s="13" t="s">
        <v>2634</v>
      </c>
    </row>
    <row r="833" spans="4:79" ht="15">
      <c r="E833" s="1"/>
      <c r="BR833" t="str">
        <f t="shared" ref="BR833:BR898" si="147">CONCATENATE(LEFT(BS833, 3),BT833)</f>
        <v>RFSSCARSDALE HOSPITAL</v>
      </c>
      <c r="BS833" s="11" t="s">
        <v>2635</v>
      </c>
      <c r="BT833" s="11" t="s">
        <v>2636</v>
      </c>
      <c r="BU833" s="11" t="s">
        <v>2635</v>
      </c>
      <c r="BV833" s="11" t="s">
        <v>2636</v>
      </c>
      <c r="BW833" s="11" t="s">
        <v>2626</v>
      </c>
      <c r="BX833" s="11"/>
      <c r="BZ833" t="s">
        <v>1436</v>
      </c>
      <c r="CA833" s="13" t="s">
        <v>2637</v>
      </c>
    </row>
    <row r="834" spans="4:79" ht="15">
      <c r="D834" s="1">
        <f>SUM(D632:D832)</f>
        <v>0</v>
      </c>
      <c r="E834" s="1">
        <f>SUM(E632:E832)</f>
        <v>0</v>
      </c>
      <c r="BR834" t="str">
        <f t="shared" si="147"/>
        <v>RFSWHITWORTH HOSPITAL</v>
      </c>
      <c r="BS834" s="11" t="s">
        <v>2638</v>
      </c>
      <c r="BT834" s="11" t="s">
        <v>2639</v>
      </c>
      <c r="BU834" s="11" t="s">
        <v>2638</v>
      </c>
      <c r="BV834" s="11" t="s">
        <v>2639</v>
      </c>
      <c r="BW834" s="11" t="s">
        <v>2626</v>
      </c>
      <c r="BX834" s="11"/>
      <c r="BZ834" t="s">
        <v>1436</v>
      </c>
      <c r="CA834" s="13" t="s">
        <v>2640</v>
      </c>
    </row>
    <row r="835" spans="4:79" ht="15">
      <c r="BR835" t="str">
        <f t="shared" si="147"/>
        <v>RGDACOMB GARTH</v>
      </c>
      <c r="BS835" s="11" t="s">
        <v>2641</v>
      </c>
      <c r="BT835" s="11" t="s">
        <v>2642</v>
      </c>
      <c r="BU835" s="11" t="s">
        <v>2641</v>
      </c>
      <c r="BV835" s="11" t="s">
        <v>2642</v>
      </c>
      <c r="BW835" s="11" t="s">
        <v>2643</v>
      </c>
      <c r="BX835" s="11"/>
      <c r="BZ835" t="s">
        <v>1436</v>
      </c>
      <c r="CA835" s="13" t="s">
        <v>2644</v>
      </c>
    </row>
    <row r="836" spans="4:79" ht="15">
      <c r="BR836" t="str">
        <f t="shared" si="147"/>
        <v>RGDALPHA HOSPITAL BURY</v>
      </c>
      <c r="BS836" s="11" t="s">
        <v>2645</v>
      </c>
      <c r="BT836" s="11" t="s">
        <v>2646</v>
      </c>
      <c r="BU836" s="11" t="s">
        <v>2645</v>
      </c>
      <c r="BV836" s="11" t="s">
        <v>2646</v>
      </c>
      <c r="BW836" s="11" t="s">
        <v>2643</v>
      </c>
      <c r="BX836" s="11"/>
      <c r="BZ836" t="s">
        <v>1436</v>
      </c>
      <c r="CA836" s="13" t="s">
        <v>2647</v>
      </c>
    </row>
    <row r="837" spans="4:79" ht="15">
      <c r="BR837" t="str">
        <f t="shared" si="147"/>
        <v>RGDARMLEY GRANGE</v>
      </c>
      <c r="BS837" s="11" t="s">
        <v>2648</v>
      </c>
      <c r="BT837" s="11" t="s">
        <v>2649</v>
      </c>
      <c r="BU837" s="11" t="s">
        <v>2648</v>
      </c>
      <c r="BV837" s="11" t="s">
        <v>2649</v>
      </c>
      <c r="BW837" s="11" t="s">
        <v>2643</v>
      </c>
      <c r="BX837" s="11"/>
      <c r="BZ837" t="s">
        <v>2650</v>
      </c>
      <c r="CA837" s="13" t="s">
        <v>2651</v>
      </c>
    </row>
    <row r="838" spans="4:79" ht="15">
      <c r="BR838" t="str">
        <f t="shared" si="147"/>
        <v>RGDASKET CROFT</v>
      </c>
      <c r="BS838" s="11" t="s">
        <v>2652</v>
      </c>
      <c r="BT838" s="11" t="s">
        <v>2653</v>
      </c>
      <c r="BU838" s="11" t="s">
        <v>2652</v>
      </c>
      <c r="BV838" s="11" t="s">
        <v>2653</v>
      </c>
      <c r="BW838" s="11" t="s">
        <v>2643</v>
      </c>
      <c r="BX838" s="11"/>
      <c r="BZ838" t="s">
        <v>2650</v>
      </c>
      <c r="CA838" s="13" t="s">
        <v>2654</v>
      </c>
    </row>
    <row r="839" spans="4:79" ht="15">
      <c r="BR839" t="str">
        <f t="shared" si="147"/>
        <v>RGDASKET HOUSE</v>
      </c>
      <c r="BS839" s="11" t="s">
        <v>2655</v>
      </c>
      <c r="BT839" s="11" t="s">
        <v>2656</v>
      </c>
      <c r="BU839" s="11" t="s">
        <v>2655</v>
      </c>
      <c r="BV839" s="11" t="s">
        <v>2656</v>
      </c>
      <c r="BW839" s="11" t="s">
        <v>2643</v>
      </c>
      <c r="BX839" s="11"/>
      <c r="BZ839" t="s">
        <v>2650</v>
      </c>
      <c r="CA839" s="13" t="s">
        <v>2657</v>
      </c>
    </row>
    <row r="840" spans="4:79" ht="15">
      <c r="BR840" t="str">
        <f t="shared" si="147"/>
        <v>RGDBECKLIN CENTRE</v>
      </c>
      <c r="BS840" s="11" t="s">
        <v>2658</v>
      </c>
      <c r="BT840" s="11" t="s">
        <v>2659</v>
      </c>
      <c r="BU840" s="11" t="s">
        <v>2658</v>
      </c>
      <c r="BV840" s="11" t="s">
        <v>2659</v>
      </c>
      <c r="BW840" s="11" t="s">
        <v>2643</v>
      </c>
      <c r="BX840" s="11"/>
      <c r="BZ840" t="s">
        <v>2650</v>
      </c>
      <c r="CA840" s="13" t="s">
        <v>2660</v>
      </c>
    </row>
    <row r="841" spans="4:79" ht="15">
      <c r="BR841" t="str">
        <f t="shared" si="147"/>
        <v>RGDBOOTHAM PARK HOSPITAL</v>
      </c>
      <c r="BS841" s="11" t="s">
        <v>2661</v>
      </c>
      <c r="BT841" s="11" t="s">
        <v>1757</v>
      </c>
      <c r="BU841" s="11" t="s">
        <v>2661</v>
      </c>
      <c r="BV841" s="11" t="s">
        <v>1757</v>
      </c>
      <c r="BW841" s="11" t="s">
        <v>2643</v>
      </c>
      <c r="BX841" s="11"/>
      <c r="BZ841" t="s">
        <v>1170</v>
      </c>
      <c r="CA841" s="13" t="s">
        <v>2662</v>
      </c>
    </row>
    <row r="842" spans="4:79" ht="15">
      <c r="BR842" t="str">
        <f t="shared" si="147"/>
        <v>RGDCATTERICK GARRISON</v>
      </c>
      <c r="BS842" s="11" t="s">
        <v>2663</v>
      </c>
      <c r="BT842" s="11" t="s">
        <v>2664</v>
      </c>
      <c r="BU842" s="11" t="s">
        <v>2663</v>
      </c>
      <c r="BV842" s="11" t="s">
        <v>2664</v>
      </c>
      <c r="BW842" s="11" t="s">
        <v>2643</v>
      </c>
      <c r="BX842" s="11"/>
      <c r="BZ842" t="s">
        <v>1170</v>
      </c>
      <c r="CA842" s="13" t="s">
        <v>2665</v>
      </c>
    </row>
    <row r="843" spans="4:79" ht="15">
      <c r="BR843" t="str">
        <f t="shared" si="147"/>
        <v>RGDCHAPEL ALLERTON HOSPITAL</v>
      </c>
      <c r="BS843" s="11" t="s">
        <v>2666</v>
      </c>
      <c r="BT843" s="11" t="s">
        <v>2667</v>
      </c>
      <c r="BU843" s="11" t="s">
        <v>2666</v>
      </c>
      <c r="BV843" s="11" t="s">
        <v>2667</v>
      </c>
      <c r="BW843" s="11" t="s">
        <v>2643</v>
      </c>
      <c r="BX843" s="11"/>
      <c r="BZ843" t="s">
        <v>1170</v>
      </c>
      <c r="CA843" s="13" t="s">
        <v>2668</v>
      </c>
    </row>
    <row r="844" spans="4:79" ht="15">
      <c r="BR844" t="str">
        <f t="shared" si="147"/>
        <v>RGDCHILD AND FAMILY PSYCHIATRIC UNIT</v>
      </c>
      <c r="BS844" s="11" t="s">
        <v>2669</v>
      </c>
      <c r="BT844" s="11" t="s">
        <v>2670</v>
      </c>
      <c r="BU844" s="11" t="s">
        <v>2669</v>
      </c>
      <c r="BV844" s="11" t="s">
        <v>2670</v>
      </c>
      <c r="BW844" s="11" t="s">
        <v>2643</v>
      </c>
      <c r="BX844" s="11"/>
      <c r="BZ844" t="s">
        <v>2671</v>
      </c>
      <c r="CA844" s="13" t="s">
        <v>2672</v>
      </c>
    </row>
    <row r="845" spans="4:79" ht="15">
      <c r="BR845" t="str">
        <f t="shared" si="147"/>
        <v>RGDCLIFTON HOUSE</v>
      </c>
      <c r="BS845" s="11" t="s">
        <v>2673</v>
      </c>
      <c r="BT845" s="11" t="s">
        <v>2674</v>
      </c>
      <c r="BU845" s="11" t="s">
        <v>2673</v>
      </c>
      <c r="BV845" s="11" t="s">
        <v>2674</v>
      </c>
      <c r="BW845" s="11" t="s">
        <v>2643</v>
      </c>
      <c r="BX845" s="11"/>
      <c r="BZ845" t="s">
        <v>2675</v>
      </c>
      <c r="CA845" s="13" t="s">
        <v>2676</v>
      </c>
    </row>
    <row r="846" spans="4:79" ht="15">
      <c r="BR846" t="str">
        <f t="shared" si="147"/>
        <v>RGDCROOKED ACRES</v>
      </c>
      <c r="BS846" s="11" t="s">
        <v>2677</v>
      </c>
      <c r="BT846" s="11" t="s">
        <v>2678</v>
      </c>
      <c r="BU846" s="11" t="s">
        <v>2677</v>
      </c>
      <c r="BV846" s="11" t="s">
        <v>2678</v>
      </c>
      <c r="BW846" s="11" t="s">
        <v>2643</v>
      </c>
      <c r="BX846" s="11"/>
      <c r="BZ846" t="s">
        <v>2675</v>
      </c>
      <c r="CA846" s="13" t="s">
        <v>2679</v>
      </c>
    </row>
    <row r="847" spans="4:79" ht="15">
      <c r="BR847" t="str">
        <f t="shared" si="147"/>
        <v>RGDCYGNET HOSPITAL BECKTON</v>
      </c>
      <c r="BS847" s="11" t="s">
        <v>2680</v>
      </c>
      <c r="BT847" s="11" t="s">
        <v>2681</v>
      </c>
      <c r="BU847" s="11" t="s">
        <v>2680</v>
      </c>
      <c r="BV847" s="11" t="s">
        <v>2681</v>
      </c>
      <c r="BW847" s="11" t="s">
        <v>2643</v>
      </c>
      <c r="BX847" s="11"/>
      <c r="BZ847" t="s">
        <v>2675</v>
      </c>
      <c r="CA847" s="13" t="s">
        <v>2682</v>
      </c>
    </row>
    <row r="848" spans="4:79" ht="15">
      <c r="BR848" t="str">
        <f t="shared" si="147"/>
        <v>RGDCYGNET HOSPITAL BIERLEY</v>
      </c>
      <c r="BS848" s="11" t="s">
        <v>2683</v>
      </c>
      <c r="BT848" s="11" t="s">
        <v>2684</v>
      </c>
      <c r="BU848" s="11" t="s">
        <v>2683</v>
      </c>
      <c r="BV848" s="11" t="s">
        <v>2684</v>
      </c>
      <c r="BW848" s="11" t="s">
        <v>2643</v>
      </c>
      <c r="BX848" s="11"/>
      <c r="BZ848" t="s">
        <v>2675</v>
      </c>
      <c r="CA848" s="13" t="s">
        <v>2685</v>
      </c>
    </row>
    <row r="849" spans="70:79" s="1" customFormat="1" ht="15">
      <c r="BR849" t="str">
        <f t="shared" si="147"/>
        <v>RGDCYGNET HOSPITAL WYKE</v>
      </c>
      <c r="BS849" s="11" t="s">
        <v>2686</v>
      </c>
      <c r="BT849" s="11" t="s">
        <v>2687</v>
      </c>
      <c r="BU849" s="11" t="s">
        <v>2686</v>
      </c>
      <c r="BV849" s="11" t="s">
        <v>2687</v>
      </c>
      <c r="BW849" s="11" t="s">
        <v>2643</v>
      </c>
      <c r="BX849" s="11"/>
      <c r="BY849" s="12"/>
      <c r="BZ849" t="s">
        <v>2675</v>
      </c>
      <c r="CA849" s="13" t="s">
        <v>2688</v>
      </c>
    </row>
    <row r="850" spans="70:79" s="1" customFormat="1" ht="15">
      <c r="BR850" t="str">
        <f t="shared" si="147"/>
        <v>RGDFARSLEY</v>
      </c>
      <c r="BS850" s="11" t="s">
        <v>2689</v>
      </c>
      <c r="BT850" s="11" t="s">
        <v>2690</v>
      </c>
      <c r="BU850" s="11" t="s">
        <v>2689</v>
      </c>
      <c r="BV850" s="11" t="s">
        <v>2690</v>
      </c>
      <c r="BW850" s="11" t="s">
        <v>2643</v>
      </c>
      <c r="BX850" s="11"/>
      <c r="BY850" s="12"/>
      <c r="BZ850" t="s">
        <v>2675</v>
      </c>
      <c r="CA850" s="13" t="s">
        <v>2691</v>
      </c>
    </row>
    <row r="851" spans="70:79" s="1" customFormat="1" ht="15">
      <c r="BR851" t="str">
        <f t="shared" si="147"/>
        <v>RGDFIELD VIEW</v>
      </c>
      <c r="BS851" s="11" t="s">
        <v>2692</v>
      </c>
      <c r="BT851" s="11" t="s">
        <v>2693</v>
      </c>
      <c r="BU851" s="11" t="s">
        <v>2692</v>
      </c>
      <c r="BV851" s="11" t="s">
        <v>2693</v>
      </c>
      <c r="BW851" s="11" t="s">
        <v>2643</v>
      </c>
      <c r="BX851" s="11"/>
      <c r="BY851" s="12"/>
      <c r="BZ851" t="s">
        <v>2675</v>
      </c>
      <c r="CA851" s="13" t="s">
        <v>2694</v>
      </c>
    </row>
    <row r="852" spans="70:79" s="1" customFormat="1" ht="15">
      <c r="BR852" t="str">
        <f t="shared" si="147"/>
        <v>RGDJOSEPH'S WELL</v>
      </c>
      <c r="BS852" s="11" t="s">
        <v>2695</v>
      </c>
      <c r="BT852" s="11" t="s">
        <v>2696</v>
      </c>
      <c r="BU852" s="11" t="s">
        <v>2695</v>
      </c>
      <c r="BV852" s="11" t="s">
        <v>2696</v>
      </c>
      <c r="BW852" s="11" t="s">
        <v>2643</v>
      </c>
      <c r="BX852" s="11"/>
      <c r="BY852" s="12"/>
      <c r="BZ852" t="s">
        <v>2675</v>
      </c>
      <c r="CA852" s="13" t="s">
        <v>831</v>
      </c>
    </row>
    <row r="853" spans="70:79" s="1" customFormat="1" ht="15">
      <c r="BR853" t="str">
        <f t="shared" si="147"/>
        <v>RGDLABURNUM COTTAGE</v>
      </c>
      <c r="BS853" s="11" t="s">
        <v>2697</v>
      </c>
      <c r="BT853" s="11" t="s">
        <v>2698</v>
      </c>
      <c r="BU853" s="11" t="s">
        <v>2697</v>
      </c>
      <c r="BV853" s="11" t="s">
        <v>2698</v>
      </c>
      <c r="BW853" s="11" t="s">
        <v>2643</v>
      </c>
      <c r="BX853" s="11"/>
      <c r="BY853" s="12"/>
      <c r="BZ853" t="s">
        <v>2546</v>
      </c>
      <c r="CA853" s="13" t="s">
        <v>1246</v>
      </c>
    </row>
    <row r="854" spans="70:79" s="1" customFormat="1" ht="15">
      <c r="BR854" t="str">
        <f t="shared" si="147"/>
        <v>RGDLEEDS GENERAL INFIRMARY</v>
      </c>
      <c r="BS854" s="11" t="s">
        <v>2699</v>
      </c>
      <c r="BT854" s="11" t="s">
        <v>2700</v>
      </c>
      <c r="BU854" s="11" t="s">
        <v>2699</v>
      </c>
      <c r="BV854" s="11" t="s">
        <v>2700</v>
      </c>
      <c r="BW854" s="11" t="s">
        <v>2643</v>
      </c>
      <c r="BX854" s="11"/>
      <c r="BY854" s="12"/>
      <c r="BZ854" t="s">
        <v>2546</v>
      </c>
      <c r="CA854" s="13" t="s">
        <v>2701</v>
      </c>
    </row>
    <row r="855" spans="70:79" s="1" customFormat="1" ht="15">
      <c r="BR855" t="str">
        <f t="shared" si="147"/>
        <v>RGDLIME TREES</v>
      </c>
      <c r="BS855" s="11" t="s">
        <v>2702</v>
      </c>
      <c r="BT855" s="11" t="s">
        <v>2703</v>
      </c>
      <c r="BU855" s="11" t="s">
        <v>2702</v>
      </c>
      <c r="BV855" s="11" t="s">
        <v>2703</v>
      </c>
      <c r="BW855" s="11" t="s">
        <v>2643</v>
      </c>
      <c r="BX855" s="11"/>
      <c r="BY855" s="12"/>
      <c r="BZ855" t="s">
        <v>2546</v>
      </c>
      <c r="CA855" s="13" t="s">
        <v>2704</v>
      </c>
    </row>
    <row r="856" spans="70:79" s="1" customFormat="1" ht="15">
      <c r="BR856" t="str">
        <f t="shared" si="147"/>
        <v>RGDLYNFIELD MOUNT HOSPITAL</v>
      </c>
      <c r="BS856" s="11" t="s">
        <v>2705</v>
      </c>
      <c r="BT856" s="87" t="s">
        <v>1827</v>
      </c>
      <c r="BU856" s="11" t="s">
        <v>2705</v>
      </c>
      <c r="BV856" s="87" t="s">
        <v>1827</v>
      </c>
      <c r="BW856" s="11" t="s">
        <v>2643</v>
      </c>
      <c r="BX856" s="11"/>
      <c r="BY856" s="12"/>
      <c r="BZ856" t="s">
        <v>2706</v>
      </c>
      <c r="CA856" s="13" t="s">
        <v>2707</v>
      </c>
    </row>
    <row r="857" spans="70:79" s="1" customFormat="1" ht="15">
      <c r="BR857" t="str">
        <f t="shared" si="147"/>
        <v>RGDMAWCROFT GRANGE</v>
      </c>
      <c r="BS857" s="11" t="s">
        <v>2708</v>
      </c>
      <c r="BT857" s="11" t="s">
        <v>2709</v>
      </c>
      <c r="BU857" s="11" t="s">
        <v>2708</v>
      </c>
      <c r="BV857" s="11" t="s">
        <v>2709</v>
      </c>
      <c r="BW857" s="11" t="s">
        <v>2643</v>
      </c>
      <c r="BX857" s="11"/>
      <c r="BY857" s="12"/>
      <c r="BZ857" t="s">
        <v>2706</v>
      </c>
      <c r="CA857" s="13" t="s">
        <v>2710</v>
      </c>
    </row>
    <row r="858" spans="70:79" s="1" customFormat="1" ht="15">
      <c r="BR858" t="str">
        <f t="shared" si="147"/>
        <v>RGDMEADOWFIELDS CUE</v>
      </c>
      <c r="BS858" s="11" t="s">
        <v>2711</v>
      </c>
      <c r="BT858" s="11" t="s">
        <v>2712</v>
      </c>
      <c r="BU858" s="11" t="s">
        <v>2711</v>
      </c>
      <c r="BV858" s="11" t="s">
        <v>2712</v>
      </c>
      <c r="BW858" s="11" t="s">
        <v>2643</v>
      </c>
      <c r="BX858" s="11"/>
      <c r="BY858" s="12"/>
      <c r="BZ858" t="s">
        <v>2706</v>
      </c>
      <c r="CA858" s="13" t="s">
        <v>2713</v>
      </c>
    </row>
    <row r="859" spans="70:79" s="1" customFormat="1" ht="15">
      <c r="BR859" t="str">
        <f t="shared" si="147"/>
        <v>RGDMH IN-REACH (ASKHAM)</v>
      </c>
      <c r="BS859" s="11" t="s">
        <v>2714</v>
      </c>
      <c r="BT859" s="11" t="s">
        <v>2715</v>
      </c>
      <c r="BU859" s="11" t="s">
        <v>2714</v>
      </c>
      <c r="BV859" s="11" t="s">
        <v>2715</v>
      </c>
      <c r="BW859" s="11" t="s">
        <v>2643</v>
      </c>
      <c r="BX859" s="11"/>
      <c r="BY859" s="12"/>
      <c r="BZ859" t="s">
        <v>2716</v>
      </c>
      <c r="CA859" s="13" t="s">
        <v>2717</v>
      </c>
    </row>
    <row r="860" spans="70:79" s="1" customFormat="1" ht="15">
      <c r="BR860" t="str">
        <f t="shared" si="147"/>
        <v>RGDMH IN-REACH (NORTHALLERTON)</v>
      </c>
      <c r="BS860" s="11" t="s">
        <v>2718</v>
      </c>
      <c r="BT860" s="11" t="s">
        <v>2719</v>
      </c>
      <c r="BU860" s="11" t="s">
        <v>2718</v>
      </c>
      <c r="BV860" s="11" t="s">
        <v>2719</v>
      </c>
      <c r="BW860" s="11" t="s">
        <v>2643</v>
      </c>
      <c r="BX860" s="11"/>
      <c r="BY860" s="12"/>
      <c r="BZ860" t="s">
        <v>2720</v>
      </c>
      <c r="CA860" s="13" t="s">
        <v>2721</v>
      </c>
    </row>
    <row r="861" spans="70:79" s="1" customFormat="1" ht="15">
      <c r="BR861" t="str">
        <f t="shared" si="147"/>
        <v>RGDMILL LODGE COMMUNITY UNIT</v>
      </c>
      <c r="BS861" s="11" t="s">
        <v>2722</v>
      </c>
      <c r="BT861" s="11" t="s">
        <v>2723</v>
      </c>
      <c r="BU861" s="11" t="s">
        <v>2722</v>
      </c>
      <c r="BV861" s="11" t="s">
        <v>2723</v>
      </c>
      <c r="BW861" s="11" t="s">
        <v>2643</v>
      </c>
      <c r="BX861" s="11"/>
      <c r="BY861" s="12"/>
      <c r="BZ861" t="s">
        <v>2724</v>
      </c>
      <c r="CA861" s="13" t="s">
        <v>2725</v>
      </c>
    </row>
    <row r="862" spans="70:79" s="1" customFormat="1" ht="15">
      <c r="BR862" t="str">
        <f t="shared" si="147"/>
        <v>RGDMILLSIDE CUE</v>
      </c>
      <c r="BS862" s="11" t="s">
        <v>2726</v>
      </c>
      <c r="BT862" s="11" t="s">
        <v>2727</v>
      </c>
      <c r="BU862" s="11" t="s">
        <v>2726</v>
      </c>
      <c r="BV862" s="11" t="s">
        <v>2727</v>
      </c>
      <c r="BW862" s="11" t="s">
        <v>2643</v>
      </c>
      <c r="BX862" s="11"/>
      <c r="BY862" s="12"/>
      <c r="BZ862" t="s">
        <v>824</v>
      </c>
      <c r="CA862" s="13" t="s">
        <v>2728</v>
      </c>
    </row>
    <row r="863" spans="70:79" s="1" customFormat="1" ht="15">
      <c r="BR863" t="str">
        <f t="shared" si="147"/>
        <v>RGDNEWSAM CENTRE</v>
      </c>
      <c r="BS863" s="11" t="s">
        <v>2729</v>
      </c>
      <c r="BT863" s="11" t="s">
        <v>2730</v>
      </c>
      <c r="BU863" s="11" t="s">
        <v>2729</v>
      </c>
      <c r="BV863" s="11" t="s">
        <v>2730</v>
      </c>
      <c r="BW863" s="11" t="s">
        <v>2643</v>
      </c>
      <c r="BX863" s="11"/>
      <c r="BY863" s="12"/>
      <c r="BZ863" t="s">
        <v>1385</v>
      </c>
      <c r="CA863" s="13" t="s">
        <v>2731</v>
      </c>
    </row>
    <row r="864" spans="70:79" s="1" customFormat="1" ht="15">
      <c r="BR864" t="str">
        <f t="shared" si="147"/>
        <v>RGDNEWTON LODGE SECURE UNIT</v>
      </c>
      <c r="BS864" s="11" t="s">
        <v>2732</v>
      </c>
      <c r="BT864" s="11" t="s">
        <v>2733</v>
      </c>
      <c r="BU864" s="11" t="s">
        <v>2732</v>
      </c>
      <c r="BV864" s="11" t="s">
        <v>2733</v>
      </c>
      <c r="BW864" s="11" t="s">
        <v>2643</v>
      </c>
      <c r="BX864" s="11"/>
      <c r="BY864" s="12"/>
      <c r="BZ864" t="s">
        <v>1385</v>
      </c>
      <c r="CA864" s="13" t="s">
        <v>2734</v>
      </c>
    </row>
    <row r="865" spans="70:79" s="1" customFormat="1" ht="15">
      <c r="BR865" t="str">
        <f t="shared" si="147"/>
        <v>RGDNSCAP</v>
      </c>
      <c r="BS865" s="11" t="s">
        <v>2735</v>
      </c>
      <c r="BT865" s="11" t="s">
        <v>2736</v>
      </c>
      <c r="BU865" s="11" t="s">
        <v>2735</v>
      </c>
      <c r="BV865" s="11" t="s">
        <v>2736</v>
      </c>
      <c r="BW865" s="11" t="s">
        <v>2643</v>
      </c>
      <c r="BX865" s="11"/>
      <c r="BY865" s="12"/>
      <c r="BZ865" t="s">
        <v>2737</v>
      </c>
      <c r="CA865" s="13" t="s">
        <v>1526</v>
      </c>
    </row>
    <row r="866" spans="70:79" s="1" customFormat="1" ht="15">
      <c r="BR866" t="str">
        <f t="shared" si="147"/>
        <v>RGDOAK RISE</v>
      </c>
      <c r="BS866" s="11" t="s">
        <v>2738</v>
      </c>
      <c r="BT866" s="11" t="s">
        <v>2739</v>
      </c>
      <c r="BU866" s="11" t="s">
        <v>2738</v>
      </c>
      <c r="BV866" s="11" t="s">
        <v>2739</v>
      </c>
      <c r="BW866" s="11" t="s">
        <v>2643</v>
      </c>
      <c r="BX866" s="11"/>
      <c r="BY866" s="12"/>
      <c r="BZ866" t="s">
        <v>2740</v>
      </c>
      <c r="CA866" s="13" t="s">
        <v>2741</v>
      </c>
    </row>
    <row r="867" spans="70:79" s="1" customFormat="1" ht="15">
      <c r="BR867" t="str">
        <f t="shared" si="147"/>
        <v>RGDPARKSIDE GREEN</v>
      </c>
      <c r="BS867" s="11" t="s">
        <v>2742</v>
      </c>
      <c r="BT867" s="11" t="s">
        <v>2743</v>
      </c>
      <c r="BU867" s="11" t="s">
        <v>2742</v>
      </c>
      <c r="BV867" s="11" t="s">
        <v>2743</v>
      </c>
      <c r="BW867" s="11" t="s">
        <v>2643</v>
      </c>
      <c r="BX867" s="11"/>
      <c r="BY867" s="12"/>
      <c r="BZ867" t="s">
        <v>2744</v>
      </c>
      <c r="CA867" s="13" t="s">
        <v>2745</v>
      </c>
    </row>
    <row r="868" spans="70:79" s="1" customFormat="1" ht="15">
      <c r="BR868" t="str">
        <f t="shared" si="147"/>
        <v>RGDPARKSIDE LODGE</v>
      </c>
      <c r="BS868" s="11" t="s">
        <v>2746</v>
      </c>
      <c r="BT868" s="11" t="s">
        <v>2747</v>
      </c>
      <c r="BU868" s="11" t="s">
        <v>2746</v>
      </c>
      <c r="BV868" s="11" t="s">
        <v>2747</v>
      </c>
      <c r="BW868" s="11" t="s">
        <v>2643</v>
      </c>
      <c r="BX868" s="11"/>
      <c r="BY868" s="12"/>
      <c r="BZ868" t="s">
        <v>2744</v>
      </c>
      <c r="CA868" s="13" t="s">
        <v>2748</v>
      </c>
    </row>
    <row r="869" spans="70:79" s="1" customFormat="1" ht="15">
      <c r="BR869" t="str">
        <f t="shared" si="147"/>
        <v>RGDPEPPERMILL COURT</v>
      </c>
      <c r="BS869" s="11" t="s">
        <v>2749</v>
      </c>
      <c r="BT869" s="11" t="s">
        <v>2750</v>
      </c>
      <c r="BU869" s="11" t="s">
        <v>2749</v>
      </c>
      <c r="BV869" s="11" t="s">
        <v>2750</v>
      </c>
      <c r="BW869" s="11" t="s">
        <v>2643</v>
      </c>
      <c r="BX869" s="11"/>
      <c r="BY869" s="12"/>
      <c r="BZ869" t="s">
        <v>2744</v>
      </c>
      <c r="CA869" s="13" t="s">
        <v>2751</v>
      </c>
    </row>
    <row r="870" spans="70:79" s="1" customFormat="1" ht="15">
      <c r="BR870" t="str">
        <f t="shared" si="147"/>
        <v>RGDPERSONALITY DISORDERS UNIT</v>
      </c>
      <c r="BS870" s="11" t="s">
        <v>2752</v>
      </c>
      <c r="BT870" s="11" t="s">
        <v>2753</v>
      </c>
      <c r="BU870" s="11" t="s">
        <v>2752</v>
      </c>
      <c r="BV870" s="11" t="s">
        <v>2753</v>
      </c>
      <c r="BW870" s="11" t="s">
        <v>2643</v>
      </c>
      <c r="BX870" s="11"/>
      <c r="BY870" s="12"/>
      <c r="BZ870" t="s">
        <v>2744</v>
      </c>
      <c r="CA870" s="13" t="s">
        <v>2754</v>
      </c>
    </row>
    <row r="871" spans="70:79" s="1" customFormat="1" ht="15">
      <c r="BR871" t="str">
        <f t="shared" si="147"/>
        <v>RGDPONTEFRACT GENERAL INFIRMARY</v>
      </c>
      <c r="BS871" s="11" t="s">
        <v>2755</v>
      </c>
      <c r="BT871" s="11" t="s">
        <v>2756</v>
      </c>
      <c r="BU871" s="11" t="s">
        <v>2755</v>
      </c>
      <c r="BV871" s="11" t="s">
        <v>2756</v>
      </c>
      <c r="BW871" s="11" t="s">
        <v>2643</v>
      </c>
      <c r="BX871" s="11"/>
      <c r="BY871" s="12"/>
      <c r="BZ871" t="s">
        <v>2744</v>
      </c>
      <c r="CA871" s="13" t="s">
        <v>2757</v>
      </c>
    </row>
    <row r="872" spans="70:79" s="1" customFormat="1" ht="15">
      <c r="BR872" t="str">
        <f t="shared" si="147"/>
        <v>RGDRED ROOFS</v>
      </c>
      <c r="BS872" s="11" t="s">
        <v>2758</v>
      </c>
      <c r="BT872" s="11" t="s">
        <v>2759</v>
      </c>
      <c r="BU872" s="11" t="s">
        <v>2758</v>
      </c>
      <c r="BV872" s="11" t="s">
        <v>2759</v>
      </c>
      <c r="BW872" s="11" t="s">
        <v>2643</v>
      </c>
      <c r="BX872" s="11"/>
      <c r="BY872" s="12"/>
      <c r="BZ872" t="s">
        <v>2744</v>
      </c>
      <c r="CA872" s="13" t="s">
        <v>2760</v>
      </c>
    </row>
    <row r="873" spans="70:79" s="1" customFormat="1" ht="14.25" customHeight="1">
      <c r="BR873" t="str">
        <f t="shared" si="147"/>
        <v>RGDRIPON COMMUNITY HOSPITAL</v>
      </c>
      <c r="BS873" s="11" t="s">
        <v>2761</v>
      </c>
      <c r="BT873" s="11" t="s">
        <v>2762</v>
      </c>
      <c r="BU873" s="11" t="s">
        <v>2761</v>
      </c>
      <c r="BV873" s="11" t="s">
        <v>2762</v>
      </c>
      <c r="BW873" s="11" t="s">
        <v>2643</v>
      </c>
      <c r="BX873" s="11"/>
      <c r="BY873" s="12"/>
      <c r="BZ873" t="s">
        <v>2744</v>
      </c>
      <c r="CA873" s="13" t="s">
        <v>2763</v>
      </c>
    </row>
    <row r="874" spans="70:79" s="1" customFormat="1" ht="15">
      <c r="BR874" t="str">
        <f t="shared" si="147"/>
        <v>RGDRUTSON HOSPITAL</v>
      </c>
      <c r="BS874" s="11" t="s">
        <v>2764</v>
      </c>
      <c r="BT874" s="11" t="s">
        <v>2765</v>
      </c>
      <c r="BU874" s="11" t="s">
        <v>2764</v>
      </c>
      <c r="BV874" s="11" t="s">
        <v>2765</v>
      </c>
      <c r="BW874" s="11" t="s">
        <v>2643</v>
      </c>
      <c r="BX874" s="11"/>
      <c r="BY874" s="12"/>
      <c r="BZ874" t="s">
        <v>2744</v>
      </c>
      <c r="CA874" s="13" t="s">
        <v>2766</v>
      </c>
    </row>
    <row r="875" spans="70:79" s="1" customFormat="1" ht="15">
      <c r="BR875" t="str">
        <f t="shared" si="147"/>
        <v>RGDRYEDALE COUNSELLING</v>
      </c>
      <c r="BS875" s="11" t="s">
        <v>2767</v>
      </c>
      <c r="BT875" s="11" t="s">
        <v>2768</v>
      </c>
      <c r="BU875" s="11" t="s">
        <v>2767</v>
      </c>
      <c r="BV875" s="11" t="s">
        <v>2768</v>
      </c>
      <c r="BW875" s="11" t="s">
        <v>2643</v>
      </c>
      <c r="BX875" s="11"/>
      <c r="BY875" s="12"/>
      <c r="BZ875" t="s">
        <v>2744</v>
      </c>
      <c r="CA875" s="13" t="s">
        <v>1859</v>
      </c>
    </row>
    <row r="876" spans="70:79" s="1" customFormat="1" ht="15">
      <c r="BR876" t="str">
        <f t="shared" si="147"/>
        <v>RGDSEACROFT HOSPTIAL WARD J</v>
      </c>
      <c r="BS876" s="11" t="s">
        <v>2769</v>
      </c>
      <c r="BT876" s="11" t="s">
        <v>2770</v>
      </c>
      <c r="BU876" s="11" t="s">
        <v>2769</v>
      </c>
      <c r="BV876" s="11" t="s">
        <v>2770</v>
      </c>
      <c r="BW876" s="11" t="s">
        <v>2643</v>
      </c>
      <c r="BX876" s="11"/>
      <c r="BY876" s="12"/>
      <c r="BZ876" t="s">
        <v>2744</v>
      </c>
      <c r="CA876" s="13" t="s">
        <v>2771</v>
      </c>
    </row>
    <row r="877" spans="70:79" s="1" customFormat="1" ht="15">
      <c r="BR877" t="str">
        <f t="shared" si="147"/>
        <v>RGDSEACROFT ONE STOP SHOP</v>
      </c>
      <c r="BS877" s="11" t="s">
        <v>2772</v>
      </c>
      <c r="BT877" s="11" t="s">
        <v>2773</v>
      </c>
      <c r="BU877" s="11" t="s">
        <v>2772</v>
      </c>
      <c r="BV877" s="11" t="s">
        <v>2773</v>
      </c>
      <c r="BW877" s="11" t="s">
        <v>2643</v>
      </c>
      <c r="BX877" s="11"/>
      <c r="BY877" s="12"/>
      <c r="BZ877" t="s">
        <v>2744</v>
      </c>
      <c r="CA877" s="13" t="s">
        <v>2774</v>
      </c>
    </row>
    <row r="878" spans="70:79" s="1" customFormat="1" ht="13.15" customHeight="1">
      <c r="BR878" t="str">
        <f t="shared" si="147"/>
        <v>RGDSELBY WAR MEMORIAL HOSPITAL</v>
      </c>
      <c r="BS878" s="11" t="s">
        <v>2775</v>
      </c>
      <c r="BT878" s="11" t="s">
        <v>2776</v>
      </c>
      <c r="BU878" s="11" t="s">
        <v>2775</v>
      </c>
      <c r="BV878" s="11" t="s">
        <v>2776</v>
      </c>
      <c r="BW878" s="11" t="s">
        <v>2643</v>
      </c>
      <c r="BX878" s="11"/>
      <c r="BY878" s="12"/>
      <c r="BZ878" t="s">
        <v>2744</v>
      </c>
      <c r="CA878" s="13" t="s">
        <v>2777</v>
      </c>
    </row>
    <row r="879" spans="70:79" s="1" customFormat="1" ht="15">
      <c r="BR879" t="str">
        <f t="shared" si="147"/>
        <v>RGDST GEORGE'S CRYPT</v>
      </c>
      <c r="BS879" s="11" t="s">
        <v>2778</v>
      </c>
      <c r="BT879" s="11" t="s">
        <v>2779</v>
      </c>
      <c r="BU879" s="11" t="s">
        <v>2778</v>
      </c>
      <c r="BV879" s="11" t="s">
        <v>2779</v>
      </c>
      <c r="BW879" s="11" t="s">
        <v>2643</v>
      </c>
      <c r="BX879" s="11"/>
      <c r="BY879" s="12"/>
      <c r="BZ879" t="s">
        <v>2744</v>
      </c>
      <c r="CA879" s="13" t="s">
        <v>2780</v>
      </c>
    </row>
    <row r="880" spans="70:79" s="1" customFormat="1" ht="15">
      <c r="BR880" t="str">
        <f t="shared" si="147"/>
        <v>RGDST JAMES'S UNIVERSITY HOSPITAL</v>
      </c>
      <c r="BS880" s="11" t="s">
        <v>2781</v>
      </c>
      <c r="BT880" s="11" t="s">
        <v>2782</v>
      </c>
      <c r="BU880" s="11" t="s">
        <v>2781</v>
      </c>
      <c r="BV880" s="11" t="s">
        <v>2782</v>
      </c>
      <c r="BW880" s="11" t="s">
        <v>2643</v>
      </c>
      <c r="BX880" s="11"/>
      <c r="BY880" s="12"/>
      <c r="BZ880" t="s">
        <v>2744</v>
      </c>
      <c r="CA880" s="13" t="s">
        <v>2783</v>
      </c>
    </row>
    <row r="881" spans="70:79" s="1" customFormat="1" ht="15">
      <c r="BR881" t="str">
        <f t="shared" si="147"/>
        <v>RGDST MARY'S HOSPITAL</v>
      </c>
      <c r="BS881" s="11" t="s">
        <v>2784</v>
      </c>
      <c r="BT881" s="11" t="s">
        <v>345</v>
      </c>
      <c r="BU881" s="11" t="s">
        <v>2784</v>
      </c>
      <c r="BV881" s="11" t="s">
        <v>345</v>
      </c>
      <c r="BW881" s="11" t="s">
        <v>2643</v>
      </c>
      <c r="BX881" s="11"/>
      <c r="BY881" s="12"/>
      <c r="BZ881" t="s">
        <v>2744</v>
      </c>
      <c r="CA881" s="13" t="s">
        <v>2785</v>
      </c>
    </row>
    <row r="882" spans="70:79" s="1" customFormat="1" ht="15">
      <c r="BR882" t="str">
        <f t="shared" si="147"/>
        <v>RGDST. ANDREW'S COUNSELLING &amp; PSYCHOTHERAPY UNIT</v>
      </c>
      <c r="BS882" s="11" t="s">
        <v>2786</v>
      </c>
      <c r="BT882" s="11" t="s">
        <v>2787</v>
      </c>
      <c r="BU882" s="11" t="s">
        <v>2786</v>
      </c>
      <c r="BV882" s="11" t="s">
        <v>2787</v>
      </c>
      <c r="BW882" s="11" t="s">
        <v>2643</v>
      </c>
      <c r="BX882" s="11"/>
      <c r="BY882" s="12"/>
      <c r="BZ882" t="s">
        <v>2744</v>
      </c>
      <c r="CA882" s="13" t="s">
        <v>490</v>
      </c>
    </row>
    <row r="883" spans="70:79" s="1" customFormat="1" ht="15">
      <c r="BR883" t="str">
        <f t="shared" si="147"/>
        <v>RGDTEMPLARS CROFT</v>
      </c>
      <c r="BS883" s="11" t="s">
        <v>2788</v>
      </c>
      <c r="BT883" s="11" t="s">
        <v>2789</v>
      </c>
      <c r="BU883" s="11" t="s">
        <v>2788</v>
      </c>
      <c r="BV883" s="11" t="s">
        <v>2789</v>
      </c>
      <c r="BW883" s="11" t="s">
        <v>2643</v>
      </c>
      <c r="BX883" s="11"/>
      <c r="BY883" s="12"/>
      <c r="BZ883" t="s">
        <v>2744</v>
      </c>
      <c r="CA883" s="13" t="s">
        <v>2790</v>
      </c>
    </row>
    <row r="884" spans="70:79" s="1" customFormat="1" ht="15">
      <c r="BR884" t="str">
        <f t="shared" si="147"/>
        <v>RGDTHE BEECHES</v>
      </c>
      <c r="BS884" s="11" t="s">
        <v>2791</v>
      </c>
      <c r="BT884" s="11" t="s">
        <v>2792</v>
      </c>
      <c r="BU884" s="11" t="s">
        <v>2791</v>
      </c>
      <c r="BV884" s="11" t="s">
        <v>2792</v>
      </c>
      <c r="BW884" s="11" t="s">
        <v>2643</v>
      </c>
      <c r="BX884" s="11"/>
      <c r="BY884" s="12"/>
      <c r="BZ884" t="s">
        <v>2744</v>
      </c>
      <c r="CA884" s="13" t="s">
        <v>2793</v>
      </c>
    </row>
    <row r="885" spans="70:79" s="1" customFormat="1" ht="15">
      <c r="BR885" t="str">
        <f t="shared" si="147"/>
        <v>RGDTHE MOUNT</v>
      </c>
      <c r="BS885" s="11" t="s">
        <v>2794</v>
      </c>
      <c r="BT885" s="11" t="s">
        <v>955</v>
      </c>
      <c r="BU885" s="11" t="s">
        <v>2794</v>
      </c>
      <c r="BV885" s="11" t="s">
        <v>955</v>
      </c>
      <c r="BW885" s="11" t="s">
        <v>2643</v>
      </c>
      <c r="BX885" s="11"/>
      <c r="BY885" s="12"/>
      <c r="BZ885" t="s">
        <v>2744</v>
      </c>
      <c r="CA885" s="13" t="s">
        <v>2795</v>
      </c>
    </row>
    <row r="886" spans="70:79" s="1" customFormat="1" ht="15">
      <c r="BR886" t="str">
        <f t="shared" si="147"/>
        <v>RGDTHE OVAL</v>
      </c>
      <c r="BS886" s="11" t="s">
        <v>2796</v>
      </c>
      <c r="BT886" s="11" t="s">
        <v>2797</v>
      </c>
      <c r="BU886" s="11" t="s">
        <v>2796</v>
      </c>
      <c r="BV886" s="11" t="s">
        <v>2797</v>
      </c>
      <c r="BW886" s="11" t="s">
        <v>2643</v>
      </c>
      <c r="BX886" s="11"/>
      <c r="BY886" s="12"/>
      <c r="BZ886" t="s">
        <v>2744</v>
      </c>
      <c r="CA886" s="13" t="s">
        <v>2798</v>
      </c>
    </row>
    <row r="887" spans="70:79" s="1" customFormat="1" ht="15">
      <c r="BR887" t="str">
        <f t="shared" si="147"/>
        <v>RGDTOWNGATE HOUSE</v>
      </c>
      <c r="BS887" s="11" t="s">
        <v>2799</v>
      </c>
      <c r="BT887" s="11" t="s">
        <v>2800</v>
      </c>
      <c r="BU887" s="11" t="s">
        <v>2799</v>
      </c>
      <c r="BV887" s="11" t="s">
        <v>2800</v>
      </c>
      <c r="BW887" s="11" t="s">
        <v>2643</v>
      </c>
      <c r="BX887" s="11"/>
      <c r="BY887" s="12"/>
      <c r="BZ887" t="s">
        <v>2801</v>
      </c>
      <c r="CA887" s="13" t="s">
        <v>688</v>
      </c>
    </row>
    <row r="888" spans="70:79" s="1" customFormat="1" ht="15">
      <c r="BR888" t="str">
        <f t="shared" si="147"/>
        <v>RGDWHARFEDALE GENERAL HOSPITAL</v>
      </c>
      <c r="BS888" s="11" t="s">
        <v>2802</v>
      </c>
      <c r="BT888" s="11" t="s">
        <v>2803</v>
      </c>
      <c r="BU888" s="11" t="s">
        <v>2802</v>
      </c>
      <c r="BV888" s="11" t="s">
        <v>2803</v>
      </c>
      <c r="BW888" s="11" t="s">
        <v>2643</v>
      </c>
      <c r="BX888" s="11"/>
      <c r="BY888" s="12"/>
      <c r="BZ888" t="s">
        <v>2801</v>
      </c>
      <c r="CA888" s="13" t="s">
        <v>2804</v>
      </c>
    </row>
    <row r="889" spans="70:79" s="1" customFormat="1" ht="15">
      <c r="BR889" t="str">
        <f t="shared" si="147"/>
        <v>RGDWHITBY HOSPITAL</v>
      </c>
      <c r="BS889" s="11" t="s">
        <v>2805</v>
      </c>
      <c r="BT889" s="11" t="s">
        <v>2806</v>
      </c>
      <c r="BU889" s="11" t="s">
        <v>2805</v>
      </c>
      <c r="BV889" s="11" t="s">
        <v>2806</v>
      </c>
      <c r="BW889" s="11" t="s">
        <v>2643</v>
      </c>
      <c r="BX889" s="11"/>
      <c r="BY889" s="12"/>
      <c r="BZ889" t="s">
        <v>2801</v>
      </c>
      <c r="CA889" s="13" t="s">
        <v>468</v>
      </c>
    </row>
    <row r="890" spans="70:79" s="1" customFormat="1" ht="15">
      <c r="BR890" t="str">
        <f t="shared" si="147"/>
        <v>RGDWHITE HORSE VIEW</v>
      </c>
      <c r="BS890" s="11" t="s">
        <v>2807</v>
      </c>
      <c r="BT890" s="11" t="s">
        <v>2808</v>
      </c>
      <c r="BU890" s="11" t="s">
        <v>2807</v>
      </c>
      <c r="BV890" s="11" t="s">
        <v>2808</v>
      </c>
      <c r="BW890" s="11" t="s">
        <v>2643</v>
      </c>
      <c r="BX890" s="11"/>
      <c r="BY890" s="12"/>
      <c r="BZ890" t="s">
        <v>2801</v>
      </c>
      <c r="CA890" s="13" t="s">
        <v>2809</v>
      </c>
    </row>
    <row r="891" spans="70:79" s="1" customFormat="1" ht="15">
      <c r="BR891" t="str">
        <f t="shared" si="147"/>
        <v>RGDWORSLEY COURT</v>
      </c>
      <c r="BS891" s="11" t="s">
        <v>2810</v>
      </c>
      <c r="BT891" s="11" t="s">
        <v>2811</v>
      </c>
      <c r="BU891" s="11" t="s">
        <v>2810</v>
      </c>
      <c r="BV891" s="11" t="s">
        <v>2811</v>
      </c>
      <c r="BW891" s="11" t="s">
        <v>2643</v>
      </c>
      <c r="BX891" s="11"/>
      <c r="BY891" s="12"/>
      <c r="BZ891" t="s">
        <v>2801</v>
      </c>
      <c r="CA891" s="13" t="s">
        <v>2812</v>
      </c>
    </row>
    <row r="892" spans="70:79" s="1" customFormat="1" ht="15">
      <c r="BR892" t="str">
        <f t="shared" si="147"/>
        <v>RGDYORK DISTRICT HOSPITAL</v>
      </c>
      <c r="BS892" s="11" t="s">
        <v>2813</v>
      </c>
      <c r="BT892" s="11" t="s">
        <v>2814</v>
      </c>
      <c r="BU892" s="11" t="s">
        <v>2813</v>
      </c>
      <c r="BV892" s="11" t="s">
        <v>2814</v>
      </c>
      <c r="BW892" s="11" t="s">
        <v>2643</v>
      </c>
      <c r="BX892" s="11"/>
      <c r="BY892" s="12"/>
      <c r="BZ892" t="s">
        <v>2801</v>
      </c>
      <c r="CA892" s="13" t="s">
        <v>2815</v>
      </c>
    </row>
    <row r="893" spans="70:79" s="1" customFormat="1" ht="15">
      <c r="BR893" t="str">
        <f t="shared" si="147"/>
        <v>RGDYORK TOWERS</v>
      </c>
      <c r="BS893" s="11" t="s">
        <v>2816</v>
      </c>
      <c r="BT893" s="11" t="s">
        <v>2817</v>
      </c>
      <c r="BU893" s="11" t="s">
        <v>2816</v>
      </c>
      <c r="BV893" s="11" t="s">
        <v>2817</v>
      </c>
      <c r="BW893" s="11" t="s">
        <v>2643</v>
      </c>
      <c r="BX893" s="11"/>
      <c r="BY893" s="12"/>
      <c r="BZ893" t="s">
        <v>2801</v>
      </c>
      <c r="CA893" s="13" t="s">
        <v>2818</v>
      </c>
    </row>
    <row r="894" spans="70:79" s="1" customFormat="1" ht="15">
      <c r="BR894" t="str">
        <f t="shared" si="147"/>
        <v>RGMROYAL PAPWORTH HOSPITAL</v>
      </c>
      <c r="BS894" s="11" t="s">
        <v>2819</v>
      </c>
      <c r="BT894" s="11" t="s">
        <v>2820</v>
      </c>
      <c r="BU894" s="11" t="s">
        <v>2819</v>
      </c>
      <c r="BV894" s="11" t="s">
        <v>2820</v>
      </c>
      <c r="BW894" s="11" t="s">
        <v>2821</v>
      </c>
      <c r="BX894" s="11"/>
      <c r="BY894" s="12"/>
      <c r="BZ894" t="s">
        <v>2801</v>
      </c>
      <c r="CA894" s="13" t="s">
        <v>2777</v>
      </c>
    </row>
    <row r="895" spans="70:79" s="1" customFormat="1" ht="15">
      <c r="BR895" t="str">
        <f t="shared" si="147"/>
        <v>RGNHINCHINGBROOKE HOSPITAL</v>
      </c>
      <c r="BS895" s="11" t="s">
        <v>2822</v>
      </c>
      <c r="BT895" s="11" t="s">
        <v>2823</v>
      </c>
      <c r="BU895" s="11" t="s">
        <v>2822</v>
      </c>
      <c r="BV895" s="11" t="s">
        <v>2823</v>
      </c>
      <c r="BW895" s="11" t="s">
        <v>2824</v>
      </c>
      <c r="BX895" s="11"/>
      <c r="BY895" s="12"/>
      <c r="BZ895" t="s">
        <v>2801</v>
      </c>
      <c r="CA895" s="13" t="s">
        <v>2825</v>
      </c>
    </row>
    <row r="896" spans="70:79" s="1" customFormat="1" ht="15">
      <c r="BR896" t="str">
        <f t="shared" si="147"/>
        <v>RGNPETERBOROUGH CITY HOSPITAL</v>
      </c>
      <c r="BS896" s="11" t="s">
        <v>2826</v>
      </c>
      <c r="BT896" s="11" t="s">
        <v>2827</v>
      </c>
      <c r="BU896" s="11" t="s">
        <v>2826</v>
      </c>
      <c r="BV896" s="11" t="s">
        <v>2827</v>
      </c>
      <c r="BW896" s="11" t="s">
        <v>2824</v>
      </c>
      <c r="BX896" s="11"/>
      <c r="BY896" s="12"/>
      <c r="BZ896" t="s">
        <v>2801</v>
      </c>
      <c r="CA896" s="13" t="s">
        <v>2828</v>
      </c>
    </row>
    <row r="897" spans="70:79" s="1" customFormat="1" ht="15">
      <c r="BR897" t="str">
        <f t="shared" si="147"/>
        <v>RGNSTAMFORD AND RUTLAND HOSPITAL</v>
      </c>
      <c r="BS897" s="11" t="s">
        <v>2829</v>
      </c>
      <c r="BT897" s="11" t="s">
        <v>2830</v>
      </c>
      <c r="BU897" s="11" t="s">
        <v>2829</v>
      </c>
      <c r="BV897" s="11" t="s">
        <v>2830</v>
      </c>
      <c r="BW897" s="11" t="s">
        <v>2824</v>
      </c>
      <c r="BX897" s="11"/>
      <c r="BY897" s="12"/>
      <c r="BZ897" t="s">
        <v>2801</v>
      </c>
      <c r="CA897" s="13" t="s">
        <v>2831</v>
      </c>
    </row>
    <row r="898" spans="70:79" s="1" customFormat="1" ht="15">
      <c r="BR898" t="str">
        <f t="shared" si="147"/>
        <v>RGNTHE HUNTINGDON NHS TREATMENT CENTRE</v>
      </c>
      <c r="BS898" s="11" t="s">
        <v>2832</v>
      </c>
      <c r="BT898" s="11" t="s">
        <v>2833</v>
      </c>
      <c r="BU898" s="11" t="s">
        <v>2832</v>
      </c>
      <c r="BV898" s="11" t="s">
        <v>2833</v>
      </c>
      <c r="BW898" s="11" t="s">
        <v>2824</v>
      </c>
      <c r="BX898" s="11"/>
      <c r="BY898" s="12"/>
      <c r="BZ898" t="s">
        <v>2801</v>
      </c>
      <c r="CA898" s="13" t="s">
        <v>2834</v>
      </c>
    </row>
    <row r="899" spans="70:79" s="1" customFormat="1" ht="15">
      <c r="BR899" t="str">
        <f t="shared" ref="BR899:BR962" si="148">CONCATENATE(LEFT(BS899, 3),BT899)</f>
        <v>RGPBECCLES AND DISTRICT HOSPITAL</v>
      </c>
      <c r="BS899" s="11" t="s">
        <v>2835</v>
      </c>
      <c r="BT899" s="11" t="s">
        <v>2836</v>
      </c>
      <c r="BU899" s="11" t="s">
        <v>2835</v>
      </c>
      <c r="BV899" s="11" t="s">
        <v>2836</v>
      </c>
      <c r="BW899" s="11" t="s">
        <v>2837</v>
      </c>
      <c r="BX899" s="11"/>
      <c r="BY899" s="12"/>
      <c r="BZ899" t="s">
        <v>2801</v>
      </c>
      <c r="CA899" s="13" t="s">
        <v>2838</v>
      </c>
    </row>
    <row r="900" spans="70:79" s="1" customFormat="1" ht="15">
      <c r="BR900" t="str">
        <f t="shared" si="148"/>
        <v>RGPJAMES PAGET UNIVERSITY HOSPITAL</v>
      </c>
      <c r="BS900" s="11" t="s">
        <v>2839</v>
      </c>
      <c r="BT900" s="11" t="s">
        <v>2840</v>
      </c>
      <c r="BU900" s="11" t="s">
        <v>2839</v>
      </c>
      <c r="BV900" s="11" t="s">
        <v>2840</v>
      </c>
      <c r="BW900" s="11" t="s">
        <v>2837</v>
      </c>
      <c r="BX900" s="11"/>
      <c r="BY900" s="12"/>
      <c r="BZ900" t="s">
        <v>2801</v>
      </c>
      <c r="CA900" s="13" t="s">
        <v>2841</v>
      </c>
    </row>
    <row r="901" spans="70:79" s="1" customFormat="1" ht="15">
      <c r="BR901" t="str">
        <f t="shared" si="148"/>
        <v>RGPLOWESTOFT HOSPITAL</v>
      </c>
      <c r="BS901" s="11" t="s">
        <v>2842</v>
      </c>
      <c r="BT901" s="11" t="s">
        <v>2843</v>
      </c>
      <c r="BU901" s="11" t="s">
        <v>2842</v>
      </c>
      <c r="BV901" s="11" t="s">
        <v>2843</v>
      </c>
      <c r="BW901" s="11" t="s">
        <v>2837</v>
      </c>
      <c r="BX901" s="11"/>
      <c r="BY901" s="12"/>
      <c r="BZ901" t="s">
        <v>2801</v>
      </c>
      <c r="CA901" s="13" t="s">
        <v>2844</v>
      </c>
    </row>
    <row r="902" spans="70:79" s="1" customFormat="1" ht="15">
      <c r="BR902" t="str">
        <f t="shared" si="148"/>
        <v>RGPNORTHGATE HOSPITAL</v>
      </c>
      <c r="BS902" s="11" t="s">
        <v>2845</v>
      </c>
      <c r="BT902" s="11" t="s">
        <v>2846</v>
      </c>
      <c r="BU902" s="11" t="s">
        <v>2845</v>
      </c>
      <c r="BV902" s="11" t="s">
        <v>2846</v>
      </c>
      <c r="BW902" s="11" t="s">
        <v>2837</v>
      </c>
      <c r="BX902" s="11"/>
      <c r="BY902" s="12"/>
      <c r="BZ902" t="s">
        <v>2801</v>
      </c>
      <c r="CA902" s="13" t="s">
        <v>2847</v>
      </c>
    </row>
    <row r="903" spans="70:79" s="1" customFormat="1" ht="15">
      <c r="BR903" t="str">
        <f t="shared" si="148"/>
        <v>RGPPATRICK STEAD HOSPITAL</v>
      </c>
      <c r="BS903" s="11" t="s">
        <v>2848</v>
      </c>
      <c r="BT903" s="11" t="s">
        <v>2849</v>
      </c>
      <c r="BU903" s="11" t="s">
        <v>2848</v>
      </c>
      <c r="BV903" s="11" t="s">
        <v>2849</v>
      </c>
      <c r="BW903" s="11" t="s">
        <v>2837</v>
      </c>
      <c r="BX903" s="11"/>
      <c r="BY903" s="12"/>
      <c r="BZ903" t="s">
        <v>2850</v>
      </c>
      <c r="CA903" s="13" t="s">
        <v>697</v>
      </c>
    </row>
    <row r="904" spans="70:79" s="1" customFormat="1" ht="15">
      <c r="BR904" t="str">
        <f t="shared" si="148"/>
        <v>RGPSOUTHWOLD HOSPITAL</v>
      </c>
      <c r="BS904" s="11" t="s">
        <v>2851</v>
      </c>
      <c r="BT904" s="11" t="s">
        <v>2852</v>
      </c>
      <c r="BU904" s="11" t="s">
        <v>2851</v>
      </c>
      <c r="BV904" s="11" t="s">
        <v>2852</v>
      </c>
      <c r="BW904" s="11" t="s">
        <v>2837</v>
      </c>
      <c r="BX904" s="11"/>
      <c r="BY904" s="12"/>
      <c r="BZ904" t="s">
        <v>2850</v>
      </c>
      <c r="CA904" s="13" t="s">
        <v>2853</v>
      </c>
    </row>
    <row r="905" spans="70:79" s="1" customFormat="1" ht="15">
      <c r="BR905" t="str">
        <f t="shared" si="148"/>
        <v>RGQALDEBURGH HOSPITAL</v>
      </c>
      <c r="BS905" s="11" t="s">
        <v>2854</v>
      </c>
      <c r="BT905" s="11" t="s">
        <v>1928</v>
      </c>
      <c r="BU905" s="11" t="s">
        <v>2854</v>
      </c>
      <c r="BV905" s="11" t="s">
        <v>1928</v>
      </c>
      <c r="BW905" s="11" t="s">
        <v>2855</v>
      </c>
      <c r="BX905" s="11"/>
      <c r="BY905" s="12"/>
      <c r="BZ905" t="s">
        <v>2856</v>
      </c>
      <c r="CA905" s="13" t="s">
        <v>637</v>
      </c>
    </row>
    <row r="906" spans="70:79" s="1" customFormat="1" ht="15">
      <c r="BR906" t="str">
        <f t="shared" si="148"/>
        <v>RGQBLUEBIRD LODGE</v>
      </c>
      <c r="BS906" s="11" t="s">
        <v>2857</v>
      </c>
      <c r="BT906" s="11" t="s">
        <v>1932</v>
      </c>
      <c r="BU906" s="11" t="s">
        <v>2857</v>
      </c>
      <c r="BV906" s="11" t="s">
        <v>1932</v>
      </c>
      <c r="BW906" s="11" t="s">
        <v>2855</v>
      </c>
      <c r="BX906" s="11"/>
      <c r="BY906" s="12"/>
      <c r="BZ906" t="s">
        <v>2856</v>
      </c>
      <c r="CA906" s="13" t="s">
        <v>452</v>
      </c>
    </row>
    <row r="907" spans="70:79" s="1" customFormat="1" ht="15">
      <c r="BR907" t="str">
        <f t="shared" si="148"/>
        <v>RGQFELIXSTOWE HOSPITAL</v>
      </c>
      <c r="BS907" s="11" t="s">
        <v>2858</v>
      </c>
      <c r="BT907" s="11" t="s">
        <v>1953</v>
      </c>
      <c r="BU907" s="11" t="s">
        <v>2858</v>
      </c>
      <c r="BV907" s="11" t="s">
        <v>1953</v>
      </c>
      <c r="BW907" s="11" t="s">
        <v>2855</v>
      </c>
      <c r="BX907" s="11"/>
      <c r="BY907" s="12"/>
      <c r="BZ907" t="s">
        <v>2856</v>
      </c>
      <c r="CA907" s="13" t="s">
        <v>791</v>
      </c>
    </row>
    <row r="908" spans="70:79" s="1" customFormat="1" ht="15">
      <c r="BR908" t="str">
        <f t="shared" si="148"/>
        <v>RGQTHE IPSWICH HOSPITAL NHS TRUST</v>
      </c>
      <c r="BS908" s="11" t="s">
        <v>2859</v>
      </c>
      <c r="BT908" s="11" t="s">
        <v>2860</v>
      </c>
      <c r="BU908" s="11" t="s">
        <v>2859</v>
      </c>
      <c r="BV908" s="11" t="s">
        <v>2860</v>
      </c>
      <c r="BW908" s="11" t="s">
        <v>2855</v>
      </c>
      <c r="BX908" s="11"/>
      <c r="BY908" s="12"/>
      <c r="BZ908" t="s">
        <v>2856</v>
      </c>
      <c r="CA908" s="13" t="s">
        <v>484</v>
      </c>
    </row>
    <row r="909" spans="70:79" s="1" customFormat="1" ht="15">
      <c r="BR909" t="str">
        <f t="shared" si="148"/>
        <v>RGRGROVE LANE SURGERY</v>
      </c>
      <c r="BS909" s="11" t="s">
        <v>2861</v>
      </c>
      <c r="BT909" s="11" t="s">
        <v>2862</v>
      </c>
      <c r="BU909" s="11" t="s">
        <v>2861</v>
      </c>
      <c r="BV909" s="11" t="s">
        <v>2862</v>
      </c>
      <c r="BW909" s="11" t="s">
        <v>2863</v>
      </c>
      <c r="BX909" s="11"/>
      <c r="BY909" s="12"/>
      <c r="BZ909" t="s">
        <v>2856</v>
      </c>
      <c r="CA909" s="13" t="s">
        <v>2864</v>
      </c>
    </row>
    <row r="910" spans="70:79" s="1" customFormat="1" ht="15">
      <c r="BR910" t="str">
        <f t="shared" si="148"/>
        <v>RGRTHINGOE HOUSE</v>
      </c>
      <c r="BS910" s="11" t="s">
        <v>2865</v>
      </c>
      <c r="BT910" s="11" t="s">
        <v>2866</v>
      </c>
      <c r="BU910" s="11" t="s">
        <v>2865</v>
      </c>
      <c r="BV910" s="11" t="s">
        <v>2866</v>
      </c>
      <c r="BW910" s="11" t="s">
        <v>2863</v>
      </c>
      <c r="BX910" s="11"/>
      <c r="BY910" s="12"/>
      <c r="BZ910" t="s">
        <v>2856</v>
      </c>
      <c r="CA910" s="13" t="s">
        <v>2867</v>
      </c>
    </row>
    <row r="911" spans="70:79" s="1" customFormat="1" ht="15">
      <c r="BR911" t="str">
        <f t="shared" si="148"/>
        <v>RGRWEST SUFFOLK HOSPITAL</v>
      </c>
      <c r="BS911" s="11" t="s">
        <v>2868</v>
      </c>
      <c r="BT911" s="11" t="s">
        <v>2869</v>
      </c>
      <c r="BU911" s="11" t="s">
        <v>2868</v>
      </c>
      <c r="BV911" s="11" t="s">
        <v>2869</v>
      </c>
      <c r="BW911" s="11" t="s">
        <v>2863</v>
      </c>
      <c r="BX911" s="11"/>
      <c r="BY911" s="12"/>
      <c r="BZ911" t="s">
        <v>2870</v>
      </c>
      <c r="CA911" s="13" t="s">
        <v>2871</v>
      </c>
    </row>
    <row r="912" spans="70:79" s="1" customFormat="1" ht="15">
      <c r="BR912" t="str">
        <f t="shared" si="148"/>
        <v>RGTADDENBROOKE'S HOSPITAL</v>
      </c>
      <c r="BS912" s="11" t="s">
        <v>2872</v>
      </c>
      <c r="BT912" s="11" t="s">
        <v>2284</v>
      </c>
      <c r="BU912" s="11" t="s">
        <v>2872</v>
      </c>
      <c r="BV912" s="11" t="s">
        <v>2284</v>
      </c>
      <c r="BW912" s="11" t="s">
        <v>2873</v>
      </c>
      <c r="BX912" s="11"/>
      <c r="BY912" s="12"/>
      <c r="BZ912" t="s">
        <v>2870</v>
      </c>
      <c r="CA912" s="13" t="s">
        <v>2874</v>
      </c>
    </row>
    <row r="913" spans="70:79" s="1" customFormat="1" ht="15">
      <c r="BR913" t="str">
        <f t="shared" si="148"/>
        <v>RGTNEWMARKET HOSPITAL</v>
      </c>
      <c r="BS913" s="11" t="s">
        <v>2875</v>
      </c>
      <c r="BT913" s="11" t="s">
        <v>2876</v>
      </c>
      <c r="BU913" s="11" t="s">
        <v>2875</v>
      </c>
      <c r="BV913" s="11" t="s">
        <v>2876</v>
      </c>
      <c r="BW913" s="11" t="s">
        <v>2873</v>
      </c>
      <c r="BX913" s="11"/>
      <c r="BY913" s="12"/>
      <c r="BZ913" t="s">
        <v>2870</v>
      </c>
      <c r="CA913" s="13" t="s">
        <v>2877</v>
      </c>
    </row>
    <row r="914" spans="70:79" s="1" customFormat="1" ht="15">
      <c r="BR914" t="str">
        <f t="shared" si="148"/>
        <v>RGTROSIE HOSPITAL</v>
      </c>
      <c r="BS914" s="11" t="s">
        <v>2878</v>
      </c>
      <c r="BT914" s="11" t="s">
        <v>2428</v>
      </c>
      <c r="BU914" s="11" t="s">
        <v>2878</v>
      </c>
      <c r="BV914" s="11" t="s">
        <v>2428</v>
      </c>
      <c r="BW914" s="11" t="s">
        <v>2873</v>
      </c>
      <c r="BX914" s="11"/>
      <c r="BY914" s="12"/>
      <c r="BZ914" t="s">
        <v>2870</v>
      </c>
      <c r="CA914" s="13" t="s">
        <v>2879</v>
      </c>
    </row>
    <row r="915" spans="70:79" s="1" customFormat="1" ht="15">
      <c r="BR915" t="str">
        <f t="shared" si="148"/>
        <v>RGTROYSTON HOSPITAL</v>
      </c>
      <c r="BS915" s="11" t="s">
        <v>2880</v>
      </c>
      <c r="BT915" s="11" t="s">
        <v>2881</v>
      </c>
      <c r="BU915" s="11" t="s">
        <v>2880</v>
      </c>
      <c r="BV915" s="11" t="s">
        <v>2881</v>
      </c>
      <c r="BW915" s="11" t="s">
        <v>2873</v>
      </c>
      <c r="BX915" s="11"/>
      <c r="BY915" s="12"/>
      <c r="BZ915" t="s">
        <v>2870</v>
      </c>
      <c r="CA915" s="13" t="s">
        <v>2882</v>
      </c>
    </row>
    <row r="916" spans="70:79" s="1" customFormat="1" ht="15">
      <c r="BR916" t="str">
        <f t="shared" si="148"/>
        <v>RGTSAFFRON WALDEN COMMUNITY HOSPITAL</v>
      </c>
      <c r="BS916" s="11" t="s">
        <v>2883</v>
      </c>
      <c r="BT916" s="11" t="s">
        <v>1245</v>
      </c>
      <c r="BU916" s="11" t="s">
        <v>2883</v>
      </c>
      <c r="BV916" s="11" t="s">
        <v>1245</v>
      </c>
      <c r="BW916" s="11" t="s">
        <v>2873</v>
      </c>
      <c r="BX916" s="11"/>
      <c r="BY916" s="12"/>
      <c r="BZ916" t="s">
        <v>2884</v>
      </c>
      <c r="CA916" s="13" t="s">
        <v>2885</v>
      </c>
    </row>
    <row r="917" spans="70:79" s="1" customFormat="1" ht="15">
      <c r="BR917" t="str">
        <f t="shared" si="148"/>
        <v>RH5BARNFIELD UNIT (MINEHEAD DAY HOSPITAL)</v>
      </c>
      <c r="BS917" s="11" t="s">
        <v>2886</v>
      </c>
      <c r="BT917" s="11" t="s">
        <v>2887</v>
      </c>
      <c r="BU917" s="11" t="s">
        <v>2886</v>
      </c>
      <c r="BV917" s="11" t="s">
        <v>2887</v>
      </c>
      <c r="BW917" s="11" t="s">
        <v>2888</v>
      </c>
      <c r="BX917" s="11"/>
      <c r="BY917" s="12"/>
      <c r="BZ917" t="s">
        <v>2889</v>
      </c>
      <c r="CA917" s="13" t="s">
        <v>2890</v>
      </c>
    </row>
    <row r="918" spans="70:79" s="1" customFormat="1" ht="15">
      <c r="BR918" t="str">
        <f t="shared" si="148"/>
        <v>RH5BLACK SWAN</v>
      </c>
      <c r="BS918" s="11" t="s">
        <v>2891</v>
      </c>
      <c r="BT918" s="11" t="s">
        <v>2892</v>
      </c>
      <c r="BU918" s="11" t="s">
        <v>2891</v>
      </c>
      <c r="BV918" s="11" t="s">
        <v>2892</v>
      </c>
      <c r="BW918" s="11" t="s">
        <v>2888</v>
      </c>
      <c r="BX918" s="11"/>
      <c r="BY918" s="12"/>
      <c r="BZ918" t="s">
        <v>2889</v>
      </c>
      <c r="CA918" s="13" t="s">
        <v>2893</v>
      </c>
    </row>
    <row r="919" spans="70:79" s="1" customFormat="1" ht="15">
      <c r="BR919" t="str">
        <f t="shared" si="148"/>
        <v>RH5BRIDGWATER COMMUNITY HOSPITAL</v>
      </c>
      <c r="BS919" s="11" t="s">
        <v>2894</v>
      </c>
      <c r="BT919" s="11" t="s">
        <v>2895</v>
      </c>
      <c r="BU919" s="11" t="s">
        <v>2894</v>
      </c>
      <c r="BV919" s="11" t="s">
        <v>2895</v>
      </c>
      <c r="BW919" s="11" t="s">
        <v>2888</v>
      </c>
      <c r="BX919" s="11"/>
      <c r="BY919" s="12"/>
      <c r="BZ919" t="s">
        <v>2889</v>
      </c>
      <c r="CA919" s="13" t="s">
        <v>2896</v>
      </c>
    </row>
    <row r="920" spans="70:79" s="1" customFormat="1" ht="15">
      <c r="BR920" t="str">
        <f t="shared" si="148"/>
        <v>RH5BRIDGWATER HOSPITAL</v>
      </c>
      <c r="BS920" s="11" t="s">
        <v>2897</v>
      </c>
      <c r="BT920" s="11" t="s">
        <v>2898</v>
      </c>
      <c r="BU920" s="11" t="s">
        <v>2897</v>
      </c>
      <c r="BV920" s="11" t="s">
        <v>2898</v>
      </c>
      <c r="BW920" s="11" t="s">
        <v>2888</v>
      </c>
      <c r="BX920" s="11"/>
      <c r="BY920" s="12"/>
      <c r="BZ920" t="s">
        <v>2899</v>
      </c>
      <c r="CA920" s="13" t="s">
        <v>2900</v>
      </c>
    </row>
    <row r="921" spans="70:79" s="1" customFormat="1" ht="15">
      <c r="BR921" t="str">
        <f t="shared" si="148"/>
        <v>RH5BROADWAY REHABILITATION SERVICE (ASH WARD)</v>
      </c>
      <c r="BS921" s="11" t="s">
        <v>2901</v>
      </c>
      <c r="BT921" s="11" t="s">
        <v>2902</v>
      </c>
      <c r="BU921" s="11" t="s">
        <v>2901</v>
      </c>
      <c r="BV921" s="11" t="s">
        <v>2902</v>
      </c>
      <c r="BW921" s="11" t="s">
        <v>2888</v>
      </c>
      <c r="BX921" s="11"/>
      <c r="BY921" s="12"/>
      <c r="BZ921" t="s">
        <v>2899</v>
      </c>
      <c r="CA921" s="13" t="s">
        <v>2903</v>
      </c>
    </row>
    <row r="922" spans="70:79" s="1" customFormat="1" ht="15">
      <c r="BR922" t="str">
        <f t="shared" si="148"/>
        <v>RH5BROADWAY REHABILITATION SERVICE (WILLOW WARD)</v>
      </c>
      <c r="BS922" s="11" t="s">
        <v>2904</v>
      </c>
      <c r="BT922" s="11" t="s">
        <v>2905</v>
      </c>
      <c r="BU922" s="11" t="s">
        <v>2904</v>
      </c>
      <c r="BV922" s="11" t="s">
        <v>2905</v>
      </c>
      <c r="BW922" s="11" t="s">
        <v>2888</v>
      </c>
      <c r="BX922" s="11"/>
      <c r="BY922" s="12"/>
      <c r="BZ922" t="s">
        <v>2906</v>
      </c>
      <c r="CA922" s="13" t="s">
        <v>2907</v>
      </c>
    </row>
    <row r="923" spans="70:79" s="1" customFormat="1" ht="15">
      <c r="BR923" t="str">
        <f t="shared" si="148"/>
        <v>RH5BURNHAM ON SEA WAR MEMORIAL HOSPITAL</v>
      </c>
      <c r="BS923" s="11" t="s">
        <v>2908</v>
      </c>
      <c r="BT923" s="11" t="s">
        <v>2909</v>
      </c>
      <c r="BU923" s="11" t="s">
        <v>2908</v>
      </c>
      <c r="BV923" s="11" t="s">
        <v>2909</v>
      </c>
      <c r="BW923" s="11" t="s">
        <v>2888</v>
      </c>
      <c r="BX923" s="11"/>
      <c r="BY923" s="12"/>
      <c r="BZ923" t="s">
        <v>2629</v>
      </c>
      <c r="CA923" s="13" t="s">
        <v>2910</v>
      </c>
    </row>
    <row r="924" spans="70:79" s="1" customFormat="1" ht="15">
      <c r="BR924" t="str">
        <f t="shared" si="148"/>
        <v>RH5BURTONS ORCHARD</v>
      </c>
      <c r="BS924" s="11" t="s">
        <v>2911</v>
      </c>
      <c r="BT924" s="11" t="s">
        <v>2912</v>
      </c>
      <c r="BU924" s="11" t="s">
        <v>2911</v>
      </c>
      <c r="BV924" s="11" t="s">
        <v>2912</v>
      </c>
      <c r="BW924" s="11" t="s">
        <v>2888</v>
      </c>
      <c r="BX924" s="11"/>
      <c r="BY924" s="12"/>
      <c r="BZ924" t="s">
        <v>2629</v>
      </c>
      <c r="CA924" s="13" t="s">
        <v>2913</v>
      </c>
    </row>
    <row r="925" spans="70:79" s="1" customFormat="1" ht="15">
      <c r="BR925" t="str">
        <f t="shared" si="148"/>
        <v>RH5CEDAR LODGE</v>
      </c>
      <c r="BS925" s="11" t="s">
        <v>2914</v>
      </c>
      <c r="BT925" s="11" t="s">
        <v>2915</v>
      </c>
      <c r="BU925" s="11" t="s">
        <v>2914</v>
      </c>
      <c r="BV925" s="11" t="s">
        <v>2915</v>
      </c>
      <c r="BW925" s="11" t="s">
        <v>2888</v>
      </c>
      <c r="BX925" s="11"/>
      <c r="BY925" s="12"/>
      <c r="BZ925" t="s">
        <v>2629</v>
      </c>
      <c r="CA925" s="13" t="s">
        <v>2916</v>
      </c>
    </row>
    <row r="926" spans="70:79" s="1" customFormat="1" ht="15">
      <c r="BR926" t="str">
        <f t="shared" si="148"/>
        <v>RH5CHARD HOSPITAL</v>
      </c>
      <c r="BS926" s="11" t="s">
        <v>2917</v>
      </c>
      <c r="BT926" s="11" t="s">
        <v>2918</v>
      </c>
      <c r="BU926" s="11" t="s">
        <v>2917</v>
      </c>
      <c r="BV926" s="11" t="s">
        <v>2918</v>
      </c>
      <c r="BW926" s="11" t="s">
        <v>2888</v>
      </c>
      <c r="BX926" s="11"/>
      <c r="BY926" s="12"/>
      <c r="BZ926" t="s">
        <v>2629</v>
      </c>
      <c r="CA926" s="13" t="s">
        <v>2919</v>
      </c>
    </row>
    <row r="927" spans="70:79" s="1" customFormat="1" ht="15">
      <c r="BR927" t="str">
        <f t="shared" si="148"/>
        <v>RH5CHEDDON LODGE</v>
      </c>
      <c r="BS927" s="11" t="s">
        <v>2920</v>
      </c>
      <c r="BT927" s="11" t="s">
        <v>2921</v>
      </c>
      <c r="BU927" s="11" t="s">
        <v>2920</v>
      </c>
      <c r="BV927" s="11" t="s">
        <v>2921</v>
      </c>
      <c r="BW927" s="11" t="s">
        <v>2888</v>
      </c>
      <c r="BX927" s="11"/>
      <c r="BY927" s="12"/>
      <c r="BZ927" t="s">
        <v>2629</v>
      </c>
      <c r="CA927" s="13" t="s">
        <v>2922</v>
      </c>
    </row>
    <row r="928" spans="70:79" s="1" customFormat="1" ht="15">
      <c r="BR928" t="str">
        <f t="shared" si="148"/>
        <v>RH5CREWKERNE HOSPITAL</v>
      </c>
      <c r="BS928" s="11" t="s">
        <v>2923</v>
      </c>
      <c r="BT928" s="11" t="s">
        <v>2924</v>
      </c>
      <c r="BU928" s="11" t="s">
        <v>2923</v>
      </c>
      <c r="BV928" s="11" t="s">
        <v>2924</v>
      </c>
      <c r="BW928" s="11" t="s">
        <v>2888</v>
      </c>
      <c r="BX928" s="11"/>
      <c r="BY928" s="12"/>
      <c r="BZ928" t="s">
        <v>2629</v>
      </c>
      <c r="CA928" s="13" t="s">
        <v>2925</v>
      </c>
    </row>
    <row r="929" spans="70:79" s="1" customFormat="1" ht="15">
      <c r="BR929" t="str">
        <f t="shared" si="148"/>
        <v>RH5DENE BARTON COMMUNITY UNIT</v>
      </c>
      <c r="BS929" s="11" t="s">
        <v>2926</v>
      </c>
      <c r="BT929" s="11" t="s">
        <v>2927</v>
      </c>
      <c r="BU929" s="11" t="s">
        <v>2926</v>
      </c>
      <c r="BV929" s="11" t="s">
        <v>2927</v>
      </c>
      <c r="BW929" s="11" t="s">
        <v>2888</v>
      </c>
      <c r="BX929" s="11"/>
      <c r="BY929" s="12"/>
      <c r="BZ929" t="s">
        <v>2629</v>
      </c>
      <c r="CA929" s="13" t="s">
        <v>2928</v>
      </c>
    </row>
    <row r="930" spans="70:79" s="1" customFormat="1" ht="15">
      <c r="BR930" t="str">
        <f t="shared" si="148"/>
        <v>RH5FROME COMMUNITY HOSPITAL</v>
      </c>
      <c r="BS930" s="11" t="s">
        <v>2929</v>
      </c>
      <c r="BT930" s="11" t="s">
        <v>1603</v>
      </c>
      <c r="BU930" s="11" t="s">
        <v>2929</v>
      </c>
      <c r="BV930" s="11" t="s">
        <v>1603</v>
      </c>
      <c r="BW930" s="11" t="s">
        <v>2888</v>
      </c>
      <c r="BX930" s="11"/>
      <c r="BY930" s="12"/>
      <c r="BZ930" t="s">
        <v>2629</v>
      </c>
      <c r="CA930" s="13" t="s">
        <v>2930</v>
      </c>
    </row>
    <row r="931" spans="70:79" s="1" customFormat="1" ht="15">
      <c r="BR931" t="str">
        <f t="shared" si="148"/>
        <v>RH5GLASTONBURY PCDS</v>
      </c>
      <c r="BS931" s="11" t="s">
        <v>2931</v>
      </c>
      <c r="BT931" s="11" t="s">
        <v>2932</v>
      </c>
      <c r="BU931" s="11" t="s">
        <v>2931</v>
      </c>
      <c r="BV931" s="11" t="s">
        <v>2932</v>
      </c>
      <c r="BW931" s="11" t="s">
        <v>2888</v>
      </c>
      <c r="BX931" s="11"/>
      <c r="BY931" s="12"/>
      <c r="BZ931" t="s">
        <v>2629</v>
      </c>
      <c r="CA931" s="13" t="s">
        <v>2933</v>
      </c>
    </row>
    <row r="932" spans="70:79" s="1" customFormat="1" ht="15">
      <c r="BR932" t="str">
        <f t="shared" si="148"/>
        <v>RH5HOLFORD</v>
      </c>
      <c r="BS932" s="11" t="s">
        <v>2934</v>
      </c>
      <c r="BT932" s="11" t="s">
        <v>2935</v>
      </c>
      <c r="BU932" s="11" t="s">
        <v>2934</v>
      </c>
      <c r="BV932" s="11" t="s">
        <v>2935</v>
      </c>
      <c r="BW932" s="11" t="s">
        <v>2888</v>
      </c>
      <c r="BX932" s="11"/>
      <c r="BY932" s="12"/>
      <c r="BZ932" t="s">
        <v>2629</v>
      </c>
      <c r="CA932" s="13" t="s">
        <v>2936</v>
      </c>
    </row>
    <row r="933" spans="70:79" s="1" customFormat="1" ht="15">
      <c r="BR933" t="str">
        <f t="shared" si="148"/>
        <v>RH5INTERSTEP CYBERCAFE</v>
      </c>
      <c r="BS933" s="11" t="s">
        <v>2937</v>
      </c>
      <c r="BT933" s="11" t="s">
        <v>2938</v>
      </c>
      <c r="BU933" s="11" t="s">
        <v>2937</v>
      </c>
      <c r="BV933" s="11" t="s">
        <v>2938</v>
      </c>
      <c r="BW933" s="11" t="s">
        <v>2888</v>
      </c>
      <c r="BX933" s="11"/>
      <c r="BY933" s="12"/>
      <c r="BZ933" t="s">
        <v>2629</v>
      </c>
      <c r="CA933" s="13" t="s">
        <v>468</v>
      </c>
    </row>
    <row r="934" spans="70:79" s="1" customFormat="1" ht="15">
      <c r="BR934" t="str">
        <f t="shared" si="148"/>
        <v>RH5MAGNOLIA</v>
      </c>
      <c r="BS934" s="11" t="s">
        <v>2939</v>
      </c>
      <c r="BT934" s="11" t="s">
        <v>2940</v>
      </c>
      <c r="BU934" s="11" t="s">
        <v>2939</v>
      </c>
      <c r="BV934" s="11" t="s">
        <v>2940</v>
      </c>
      <c r="BW934" s="11" t="s">
        <v>2888</v>
      </c>
      <c r="BX934" s="11"/>
      <c r="BY934" s="12"/>
      <c r="BZ934" t="s">
        <v>2629</v>
      </c>
      <c r="CA934" s="13" t="s">
        <v>2941</v>
      </c>
    </row>
    <row r="935" spans="70:79" s="1" customFormat="1" ht="15">
      <c r="BR935" t="str">
        <f t="shared" si="148"/>
        <v>RH5MINEHEAD COMMUNITY HOSPITAL</v>
      </c>
      <c r="BS935" s="11" t="s">
        <v>2942</v>
      </c>
      <c r="BT935" s="11" t="s">
        <v>2943</v>
      </c>
      <c r="BU935" s="11" t="s">
        <v>2942</v>
      </c>
      <c r="BV935" s="11" t="s">
        <v>2943</v>
      </c>
      <c r="BW935" s="11" t="s">
        <v>2888</v>
      </c>
      <c r="BX935" s="11"/>
      <c r="BY935" s="12"/>
      <c r="BZ935" t="s">
        <v>2629</v>
      </c>
      <c r="CA935" s="13" t="s">
        <v>2944</v>
      </c>
    </row>
    <row r="936" spans="70:79" s="1" customFormat="1" ht="15">
      <c r="BR936" t="str">
        <f t="shared" si="148"/>
        <v>RH5OLDER PERSONS (CRANLEIGH)</v>
      </c>
      <c r="BS936" s="11" t="s">
        <v>2945</v>
      </c>
      <c r="BT936" s="11" t="s">
        <v>2946</v>
      </c>
      <c r="BU936" s="11" t="s">
        <v>2945</v>
      </c>
      <c r="BV936" s="11" t="s">
        <v>2946</v>
      </c>
      <c r="BW936" s="11" t="s">
        <v>2888</v>
      </c>
      <c r="BX936" s="11"/>
      <c r="BY936" s="12"/>
      <c r="BZ936" t="s">
        <v>2629</v>
      </c>
      <c r="CA936" s="13" t="s">
        <v>2947</v>
      </c>
    </row>
    <row r="937" spans="70:79" s="1" customFormat="1" ht="15">
      <c r="BR937" t="str">
        <f t="shared" si="148"/>
        <v>RH5PYRLAND</v>
      </c>
      <c r="BS937" s="11" t="s">
        <v>2948</v>
      </c>
      <c r="BT937" s="11" t="s">
        <v>2949</v>
      </c>
      <c r="BU937" s="11" t="s">
        <v>2948</v>
      </c>
      <c r="BV937" s="11" t="s">
        <v>2949</v>
      </c>
      <c r="BW937" s="11" t="s">
        <v>2888</v>
      </c>
      <c r="BX937" s="11"/>
      <c r="BY937" s="12"/>
      <c r="BZ937" t="s">
        <v>2629</v>
      </c>
      <c r="CA937" s="13" t="s">
        <v>1065</v>
      </c>
    </row>
    <row r="938" spans="70:79" s="1" customFormat="1" ht="15">
      <c r="BR938" t="str">
        <f t="shared" si="148"/>
        <v>RH5RIDLEY DAY HOSPITAL</v>
      </c>
      <c r="BS938" s="11" t="s">
        <v>2950</v>
      </c>
      <c r="BT938" s="11" t="s">
        <v>2951</v>
      </c>
      <c r="BU938" s="11" t="s">
        <v>2950</v>
      </c>
      <c r="BV938" s="11" t="s">
        <v>2951</v>
      </c>
      <c r="BW938" s="11" t="s">
        <v>2888</v>
      </c>
      <c r="BX938" s="11"/>
      <c r="BY938" s="12"/>
      <c r="BZ938" t="s">
        <v>2629</v>
      </c>
      <c r="CA938" s="13" t="s">
        <v>2952</v>
      </c>
    </row>
    <row r="939" spans="70:79" s="1" customFormat="1" ht="15">
      <c r="BR939" t="str">
        <f t="shared" si="148"/>
        <v>RH5ROWAN</v>
      </c>
      <c r="BS939" s="11" t="s">
        <v>2953</v>
      </c>
      <c r="BT939" s="11" t="s">
        <v>1078</v>
      </c>
      <c r="BU939" s="11" t="s">
        <v>2953</v>
      </c>
      <c r="BV939" s="11" t="s">
        <v>1078</v>
      </c>
      <c r="BW939" s="11" t="s">
        <v>2888</v>
      </c>
      <c r="BX939" s="11"/>
      <c r="BY939" s="12"/>
      <c r="BZ939" t="s">
        <v>2629</v>
      </c>
      <c r="CA939" s="13" t="s">
        <v>2954</v>
      </c>
    </row>
    <row r="940" spans="70:79" s="1" customFormat="1" ht="15">
      <c r="BR940" t="str">
        <f t="shared" si="148"/>
        <v>RH5RYDON</v>
      </c>
      <c r="BS940" s="11" t="s">
        <v>2955</v>
      </c>
      <c r="BT940" s="11" t="s">
        <v>2956</v>
      </c>
      <c r="BU940" s="11" t="s">
        <v>2955</v>
      </c>
      <c r="BV940" s="11" t="s">
        <v>2956</v>
      </c>
      <c r="BW940" s="11" t="s">
        <v>2888</v>
      </c>
      <c r="BX940" s="11"/>
      <c r="BY940" s="12"/>
      <c r="BZ940" t="s">
        <v>2629</v>
      </c>
      <c r="CA940" s="13" t="s">
        <v>2957</v>
      </c>
    </row>
    <row r="941" spans="70:79" s="1" customFormat="1" ht="15">
      <c r="BR941" t="str">
        <f t="shared" si="148"/>
        <v>RH5SHEPTON MALLET COMMUNITY HOSPITAL</v>
      </c>
      <c r="BS941" s="11" t="s">
        <v>2958</v>
      </c>
      <c r="BT941" s="11" t="s">
        <v>1592</v>
      </c>
      <c r="BU941" s="11" t="s">
        <v>2958</v>
      </c>
      <c r="BV941" s="11" t="s">
        <v>1592</v>
      </c>
      <c r="BW941" s="11" t="s">
        <v>2888</v>
      </c>
      <c r="BX941" s="11"/>
      <c r="BY941" s="12"/>
      <c r="BZ941" t="s">
        <v>2629</v>
      </c>
      <c r="CA941" s="13" t="s">
        <v>2959</v>
      </c>
    </row>
    <row r="942" spans="70:79" s="1" customFormat="1" ht="15">
      <c r="BR942" t="str">
        <f t="shared" si="148"/>
        <v>RH5SOUTH PETHERTON HOSPITAL</v>
      </c>
      <c r="BS942" s="11" t="s">
        <v>2960</v>
      </c>
      <c r="BT942" s="11" t="s">
        <v>2961</v>
      </c>
      <c r="BU942" s="11" t="s">
        <v>2960</v>
      </c>
      <c r="BV942" s="11" t="s">
        <v>2961</v>
      </c>
      <c r="BW942" s="11" t="s">
        <v>2888</v>
      </c>
      <c r="BX942" s="11"/>
      <c r="BY942" s="12"/>
      <c r="BZ942" t="s">
        <v>2629</v>
      </c>
      <c r="CA942" s="13" t="s">
        <v>2962</v>
      </c>
    </row>
    <row r="943" spans="70:79" s="1" customFormat="1" ht="15">
      <c r="BR943" t="str">
        <f t="shared" si="148"/>
        <v>RH5ST ANDREWS</v>
      </c>
      <c r="BS943" s="11" t="s">
        <v>2963</v>
      </c>
      <c r="BT943" s="11" t="s">
        <v>2964</v>
      </c>
      <c r="BU943" s="11" t="s">
        <v>2963</v>
      </c>
      <c r="BV943" s="11" t="s">
        <v>2964</v>
      </c>
      <c r="BW943" s="11" t="s">
        <v>2888</v>
      </c>
      <c r="BX943" s="11"/>
      <c r="BY943" s="12"/>
      <c r="BZ943" t="s">
        <v>2965</v>
      </c>
      <c r="CA943" s="13" t="s">
        <v>2966</v>
      </c>
    </row>
    <row r="944" spans="70:79" s="1" customFormat="1" ht="15">
      <c r="BR944" t="str">
        <f t="shared" si="148"/>
        <v>RH5TAUNTON ADULT</v>
      </c>
      <c r="BS944" s="11" t="s">
        <v>2967</v>
      </c>
      <c r="BT944" s="11" t="s">
        <v>2968</v>
      </c>
      <c r="BU944" s="11" t="s">
        <v>2967</v>
      </c>
      <c r="BV944" s="11" t="s">
        <v>2968</v>
      </c>
      <c r="BW944" s="11" t="s">
        <v>2888</v>
      </c>
      <c r="BX944" s="11"/>
      <c r="BY944" s="12"/>
      <c r="BZ944" t="s">
        <v>2965</v>
      </c>
      <c r="CA944" s="13" t="s">
        <v>2969</v>
      </c>
    </row>
    <row r="945" spans="70:79" s="1" customFormat="1" ht="15">
      <c r="BR945" t="str">
        <f t="shared" si="148"/>
        <v>RH5THE BRIDGE</v>
      </c>
      <c r="BS945" s="11" t="s">
        <v>2970</v>
      </c>
      <c r="BT945" s="11" t="s">
        <v>2971</v>
      </c>
      <c r="BU945" s="11" t="s">
        <v>2970</v>
      </c>
      <c r="BV945" s="11" t="s">
        <v>2971</v>
      </c>
      <c r="BW945" s="11" t="s">
        <v>2888</v>
      </c>
      <c r="BX945" s="11"/>
      <c r="BY945" s="12"/>
      <c r="BZ945" t="s">
        <v>2972</v>
      </c>
      <c r="CA945" s="13" t="s">
        <v>2973</v>
      </c>
    </row>
    <row r="946" spans="70:79" s="1" customFormat="1" ht="15">
      <c r="BR946" t="str">
        <f t="shared" si="148"/>
        <v>RH5THE LODGE (EVERGREEN)</v>
      </c>
      <c r="BS946" s="11" t="s">
        <v>2974</v>
      </c>
      <c r="BT946" s="11" t="s">
        <v>2975</v>
      </c>
      <c r="BU946" s="11" t="s">
        <v>2974</v>
      </c>
      <c r="BV946" s="11" t="s">
        <v>2975</v>
      </c>
      <c r="BW946" s="11" t="s">
        <v>2888</v>
      </c>
      <c r="BX946" s="11"/>
      <c r="BY946" s="12"/>
      <c r="BZ946" t="s">
        <v>2972</v>
      </c>
      <c r="CA946" s="13" t="s">
        <v>2976</v>
      </c>
    </row>
    <row r="947" spans="70:79" s="1" customFormat="1" ht="15">
      <c r="BR947" t="str">
        <f t="shared" si="148"/>
        <v>RH5THE TOWER BISHOPS LYDEARD</v>
      </c>
      <c r="BS947" s="11" t="s">
        <v>2977</v>
      </c>
      <c r="BT947" s="11" t="s">
        <v>2978</v>
      </c>
      <c r="BU947" s="11" t="s">
        <v>2977</v>
      </c>
      <c r="BV947" s="11" t="s">
        <v>2978</v>
      </c>
      <c r="BW947" s="11" t="s">
        <v>2888</v>
      </c>
      <c r="BX947" s="11"/>
      <c r="BY947" s="12"/>
      <c r="BZ947" t="s">
        <v>2979</v>
      </c>
      <c r="CA947" s="13" t="s">
        <v>2980</v>
      </c>
    </row>
    <row r="948" spans="70:79" s="1" customFormat="1" ht="15">
      <c r="BR948" t="str">
        <f t="shared" si="148"/>
        <v>RH5THE TOWER WIVELISCOMBE</v>
      </c>
      <c r="BS948" s="11" t="s">
        <v>2981</v>
      </c>
      <c r="BT948" s="11" t="s">
        <v>2982</v>
      </c>
      <c r="BU948" s="11" t="s">
        <v>2981</v>
      </c>
      <c r="BV948" s="11" t="s">
        <v>2982</v>
      </c>
      <c r="BW948" s="11" t="s">
        <v>2888</v>
      </c>
      <c r="BX948" s="11"/>
      <c r="BY948" s="12"/>
      <c r="BZ948" t="s">
        <v>2983</v>
      </c>
      <c r="CA948" s="13" t="s">
        <v>2984</v>
      </c>
    </row>
    <row r="949" spans="70:79" s="1" customFormat="1" ht="15">
      <c r="BR949" t="str">
        <f t="shared" si="148"/>
        <v>RH5WELLINGTON &amp; DISTRICT COTTAGE HOSPITAL</v>
      </c>
      <c r="BS949" s="11" t="s">
        <v>2985</v>
      </c>
      <c r="BT949" s="11" t="s">
        <v>2986</v>
      </c>
      <c r="BU949" s="11" t="s">
        <v>2985</v>
      </c>
      <c r="BV949" s="11" t="s">
        <v>2986</v>
      </c>
      <c r="BW949" s="11" t="s">
        <v>2888</v>
      </c>
      <c r="BX949" s="11"/>
      <c r="BY949" s="12"/>
      <c r="BZ949" t="s">
        <v>2987</v>
      </c>
      <c r="CA949" s="13" t="s">
        <v>2988</v>
      </c>
    </row>
    <row r="950" spans="70:79" s="1" customFormat="1" ht="15">
      <c r="BR950" t="str">
        <f t="shared" si="148"/>
        <v>RH5WESSEX HOUSE</v>
      </c>
      <c r="BS950" t="s">
        <v>2989</v>
      </c>
      <c r="BT950" t="s">
        <v>2990</v>
      </c>
      <c r="BU950" t="s">
        <v>2989</v>
      </c>
      <c r="BV950" t="s">
        <v>2990</v>
      </c>
      <c r="BW950" s="11" t="s">
        <v>2888</v>
      </c>
      <c r="BX950" s="11"/>
      <c r="BY950" s="12"/>
      <c r="BZ950" t="s">
        <v>2991</v>
      </c>
      <c r="CA950" s="13" t="s">
        <v>2992</v>
      </c>
    </row>
    <row r="951" spans="70:79" s="1" customFormat="1" ht="15">
      <c r="BR951" t="str">
        <f t="shared" si="148"/>
        <v>RH5WEST MENDIP COMMUNITY HOSPITAL</v>
      </c>
      <c r="BS951" s="11" t="s">
        <v>2993</v>
      </c>
      <c r="BT951" s="11" t="s">
        <v>2994</v>
      </c>
      <c r="BU951" s="11" t="s">
        <v>2993</v>
      </c>
      <c r="BV951" s="11" t="s">
        <v>2994</v>
      </c>
      <c r="BW951" s="11" t="s">
        <v>2888</v>
      </c>
      <c r="BX951" s="11"/>
      <c r="BY951" s="12"/>
      <c r="BZ951" t="s">
        <v>2991</v>
      </c>
      <c r="CA951" s="13" t="s">
        <v>2995</v>
      </c>
    </row>
    <row r="952" spans="70:79" s="1" customFormat="1" ht="15">
      <c r="BR952" t="str">
        <f t="shared" si="148"/>
        <v>RH5WILLITON HOSPITAL</v>
      </c>
      <c r="BS952" s="11" t="s">
        <v>2996</v>
      </c>
      <c r="BT952" s="11" t="s">
        <v>2997</v>
      </c>
      <c r="BU952" s="11" t="s">
        <v>2996</v>
      </c>
      <c r="BV952" s="11" t="s">
        <v>2997</v>
      </c>
      <c r="BW952" s="11" t="s">
        <v>2888</v>
      </c>
      <c r="BX952" s="11"/>
      <c r="BY952" s="12"/>
      <c r="BZ952" t="s">
        <v>2991</v>
      </c>
      <c r="CA952" s="13" t="s">
        <v>2998</v>
      </c>
    </row>
    <row r="953" spans="70:79" s="1" customFormat="1" ht="15">
      <c r="BR953" t="str">
        <f t="shared" si="148"/>
        <v>RH5WILLOWBANK DAY HOSPITAL</v>
      </c>
      <c r="BS953" s="11" t="s">
        <v>2999</v>
      </c>
      <c r="BT953" s="11" t="s">
        <v>3000</v>
      </c>
      <c r="BU953" s="11" t="s">
        <v>2999</v>
      </c>
      <c r="BV953" s="11" t="s">
        <v>3000</v>
      </c>
      <c r="BW953" s="11" t="s">
        <v>2888</v>
      </c>
      <c r="BX953" s="11"/>
      <c r="BY953" s="12"/>
      <c r="BZ953" t="s">
        <v>2991</v>
      </c>
      <c r="CA953" s="13" t="s">
        <v>3001</v>
      </c>
    </row>
    <row r="954" spans="70:79" s="1" customFormat="1" ht="15">
      <c r="BR954" t="str">
        <f t="shared" si="148"/>
        <v>RH5WINCANTON COMMUNITY HOSPITAL</v>
      </c>
      <c r="BS954" s="11" t="s">
        <v>3002</v>
      </c>
      <c r="BT954" s="11" t="s">
        <v>3003</v>
      </c>
      <c r="BU954" s="11" t="s">
        <v>3002</v>
      </c>
      <c r="BV954" s="11" t="s">
        <v>3003</v>
      </c>
      <c r="BW954" s="11" t="s">
        <v>2888</v>
      </c>
      <c r="BX954" s="11"/>
      <c r="BY954" s="12"/>
      <c r="BZ954" t="s">
        <v>3004</v>
      </c>
      <c r="CA954" s="13" t="s">
        <v>3005</v>
      </c>
    </row>
    <row r="955" spans="70:79" s="1" customFormat="1" ht="15">
      <c r="BR955" t="str">
        <f t="shared" si="148"/>
        <v>RH5WOODLANDS</v>
      </c>
      <c r="BS955" s="11" t="s">
        <v>3006</v>
      </c>
      <c r="BT955" s="11" t="s">
        <v>3007</v>
      </c>
      <c r="BU955" s="11" t="s">
        <v>3006</v>
      </c>
      <c r="BV955" s="11" t="s">
        <v>3007</v>
      </c>
      <c r="BW955" s="11" t="s">
        <v>2888</v>
      </c>
      <c r="BX955" s="11"/>
      <c r="BY955" s="12"/>
      <c r="BZ955" t="s">
        <v>3004</v>
      </c>
      <c r="CA955" s="13" t="s">
        <v>3008</v>
      </c>
    </row>
    <row r="956" spans="70:79" s="1" customFormat="1" ht="15">
      <c r="BR956" t="str">
        <f t="shared" si="148"/>
        <v>RH5WYVERN LINK</v>
      </c>
      <c r="BS956" s="11" t="s">
        <v>3009</v>
      </c>
      <c r="BT956" s="11" t="s">
        <v>3010</v>
      </c>
      <c r="BU956" s="11" t="s">
        <v>3009</v>
      </c>
      <c r="BV956" s="11" t="s">
        <v>3010</v>
      </c>
      <c r="BW956" s="11" t="s">
        <v>2888</v>
      </c>
      <c r="BX956" s="11"/>
      <c r="BY956" s="12"/>
      <c r="BZ956" t="s">
        <v>3004</v>
      </c>
      <c r="CA956" s="13" t="s">
        <v>3011</v>
      </c>
    </row>
    <row r="957" spans="70:79" s="1" customFormat="1" ht="15">
      <c r="BR957" t="str">
        <f t="shared" si="148"/>
        <v>RH8AXMINSTER HOSPITAL</v>
      </c>
      <c r="BS957" s="11" t="s">
        <v>3012</v>
      </c>
      <c r="BT957" s="11" t="s">
        <v>1685</v>
      </c>
      <c r="BU957" s="11" t="s">
        <v>3012</v>
      </c>
      <c r="BV957" s="11" t="s">
        <v>1685</v>
      </c>
      <c r="BW957" s="11" t="s">
        <v>3013</v>
      </c>
      <c r="BX957" s="11"/>
      <c r="BY957" s="12"/>
      <c r="BZ957" t="s">
        <v>3014</v>
      </c>
      <c r="CA957" s="13" t="s">
        <v>3015</v>
      </c>
    </row>
    <row r="958" spans="70:79" s="1" customFormat="1" ht="15">
      <c r="BR958" t="str">
        <f t="shared" si="148"/>
        <v>RH8EXETER NUFFIELD HOSPITAL</v>
      </c>
      <c r="BS958" s="11" t="s">
        <v>3016</v>
      </c>
      <c r="BT958" s="11" t="s">
        <v>3017</v>
      </c>
      <c r="BU958" s="11" t="s">
        <v>3016</v>
      </c>
      <c r="BV958" s="11" t="s">
        <v>3017</v>
      </c>
      <c r="BW958" s="11" t="s">
        <v>3013</v>
      </c>
      <c r="BX958" s="11"/>
      <c r="BY958" s="12"/>
      <c r="BZ958" t="s">
        <v>3018</v>
      </c>
      <c r="CA958" s="13" t="s">
        <v>3019</v>
      </c>
    </row>
    <row r="959" spans="70:79" s="1" customFormat="1" ht="15">
      <c r="BR959" t="str">
        <f t="shared" si="148"/>
        <v>RH8EXMOUTH HOSPITAL</v>
      </c>
      <c r="BS959" s="11" t="s">
        <v>3020</v>
      </c>
      <c r="BT959" s="11" t="s">
        <v>1692</v>
      </c>
      <c r="BU959" s="11" t="s">
        <v>3020</v>
      </c>
      <c r="BV959" s="11" t="s">
        <v>1692</v>
      </c>
      <c r="BW959" s="11" t="s">
        <v>3013</v>
      </c>
      <c r="BX959" s="11"/>
      <c r="BY959" s="12"/>
      <c r="BZ959" t="s">
        <v>3018</v>
      </c>
      <c r="CA959" s="13" t="s">
        <v>23</v>
      </c>
    </row>
    <row r="960" spans="70:79" s="1" customFormat="1" ht="15">
      <c r="BR960" t="str">
        <f t="shared" si="148"/>
        <v>RH8HEAVITREE HOSPITAL</v>
      </c>
      <c r="BS960" s="11" t="s">
        <v>3021</v>
      </c>
      <c r="BT960" s="11" t="s">
        <v>3022</v>
      </c>
      <c r="BU960" s="11" t="s">
        <v>3021</v>
      </c>
      <c r="BV960" s="11" t="s">
        <v>3022</v>
      </c>
      <c r="BW960" s="11" t="s">
        <v>3013</v>
      </c>
      <c r="BX960" s="11"/>
      <c r="BY960" s="12"/>
      <c r="BZ960" t="s">
        <v>3023</v>
      </c>
      <c r="CA960" s="13" t="s">
        <v>3024</v>
      </c>
    </row>
    <row r="961" spans="70:79" s="1" customFormat="1" ht="15">
      <c r="BR961" t="str">
        <f t="shared" si="148"/>
        <v>RH8NORTH DEVON DISTRICT HOSPITAL</v>
      </c>
      <c r="BS961" s="11" t="s">
        <v>3025</v>
      </c>
      <c r="BT961" s="11" t="s">
        <v>1702</v>
      </c>
      <c r="BU961" s="11" t="s">
        <v>3025</v>
      </c>
      <c r="BV961" s="11" t="s">
        <v>1702</v>
      </c>
      <c r="BW961" s="11" t="s">
        <v>3013</v>
      </c>
      <c r="BX961" s="11"/>
      <c r="BY961" s="12"/>
      <c r="BZ961" t="s">
        <v>3026</v>
      </c>
      <c r="CA961" s="13" t="s">
        <v>3027</v>
      </c>
    </row>
    <row r="962" spans="70:79" s="1" customFormat="1" ht="15">
      <c r="BR962" t="str">
        <f t="shared" si="148"/>
        <v>RH8ROYAL DEVON AND EXETER HOSPITAL (WONFORD)</v>
      </c>
      <c r="BS962" s="11" t="s">
        <v>3028</v>
      </c>
      <c r="BT962" s="11" t="s">
        <v>3029</v>
      </c>
      <c r="BU962" s="11" t="s">
        <v>3028</v>
      </c>
      <c r="BV962" s="11" t="s">
        <v>3029</v>
      </c>
      <c r="BW962" s="11" t="s">
        <v>3013</v>
      </c>
      <c r="BX962" s="11"/>
      <c r="BY962" s="12"/>
      <c r="BZ962" t="s">
        <v>3026</v>
      </c>
      <c r="CA962" s="13" t="s">
        <v>3030</v>
      </c>
    </row>
    <row r="963" spans="70:79" s="1" customFormat="1" ht="15">
      <c r="BR963" t="str">
        <f t="shared" ref="BR963:BR1026" si="149">CONCATENATE(LEFT(BS963, 3),BT963)</f>
        <v>RH8SCOTT HOSPITAL</v>
      </c>
      <c r="BS963" s="11" t="s">
        <v>3031</v>
      </c>
      <c r="BT963" s="11" t="s">
        <v>3032</v>
      </c>
      <c r="BU963" s="11" t="s">
        <v>3031</v>
      </c>
      <c r="BV963" s="11" t="s">
        <v>3032</v>
      </c>
      <c r="BW963" s="11" t="s">
        <v>3013</v>
      </c>
      <c r="BX963" s="11"/>
      <c r="BY963" s="12"/>
      <c r="BZ963" t="s">
        <v>345</v>
      </c>
      <c r="CA963" s="13" t="s">
        <v>3033</v>
      </c>
    </row>
    <row r="964" spans="70:79" s="1" customFormat="1" ht="15">
      <c r="BR964" t="str">
        <f t="shared" si="149"/>
        <v>RH8TIVERTON AND DISTRICT HOSPITAL</v>
      </c>
      <c r="BS964" s="11" t="s">
        <v>3034</v>
      </c>
      <c r="BT964" s="11" t="s">
        <v>1718</v>
      </c>
      <c r="BU964" s="11" t="s">
        <v>3034</v>
      </c>
      <c r="BV964" s="11" t="s">
        <v>1718</v>
      </c>
      <c r="BW964" s="11" t="s">
        <v>3013</v>
      </c>
      <c r="BX964" s="11"/>
      <c r="BY964" s="12"/>
      <c r="BZ964" t="s">
        <v>2549</v>
      </c>
      <c r="CA964" s="13" t="s">
        <v>3035</v>
      </c>
    </row>
    <row r="965" spans="70:79" s="1" customFormat="1" ht="15">
      <c r="BR965" t="str">
        <f t="shared" si="149"/>
        <v>RH8TORBAY DISTRICT GENERAL HOSPITAL</v>
      </c>
      <c r="BS965" s="11" t="s">
        <v>3036</v>
      </c>
      <c r="BT965" s="11" t="s">
        <v>3037</v>
      </c>
      <c r="BU965" s="11" t="s">
        <v>3036</v>
      </c>
      <c r="BV965" s="11" t="s">
        <v>3037</v>
      </c>
      <c r="BW965" s="11" t="s">
        <v>3013</v>
      </c>
      <c r="BX965" s="11"/>
      <c r="BY965" s="12"/>
      <c r="BZ965" t="s">
        <v>3038</v>
      </c>
      <c r="CA965" s="13" t="s">
        <v>3039</v>
      </c>
    </row>
    <row r="966" spans="70:79" s="1" customFormat="1" ht="15">
      <c r="BR966" t="str">
        <f t="shared" si="149"/>
        <v>RH8VICTORIA HOSPITAL (SIDMOUTH)</v>
      </c>
      <c r="BS966" s="11" t="s">
        <v>3040</v>
      </c>
      <c r="BT966" s="11" t="s">
        <v>3041</v>
      </c>
      <c r="BU966" s="11" t="s">
        <v>3040</v>
      </c>
      <c r="BV966" s="11" t="s">
        <v>3041</v>
      </c>
      <c r="BW966" s="11" t="s">
        <v>3013</v>
      </c>
      <c r="BX966" s="11"/>
      <c r="BY966" s="12"/>
      <c r="BZ966" t="s">
        <v>3038</v>
      </c>
      <c r="CA966" s="13" t="s">
        <v>3042</v>
      </c>
    </row>
    <row r="967" spans="70:79" s="1" customFormat="1" ht="15">
      <c r="BR967" t="str">
        <f t="shared" si="149"/>
        <v>RHAAPAS</v>
      </c>
      <c r="BS967" s="11" t="s">
        <v>3043</v>
      </c>
      <c r="BT967" s="11" t="s">
        <v>3044</v>
      </c>
      <c r="BU967" s="11" t="s">
        <v>3043</v>
      </c>
      <c r="BV967" s="11" t="s">
        <v>3044</v>
      </c>
      <c r="BW967" s="11" t="s">
        <v>3045</v>
      </c>
      <c r="BX967" s="11"/>
      <c r="BY967" s="12"/>
      <c r="BZ967" t="s">
        <v>3038</v>
      </c>
      <c r="CA967" s="13" t="s">
        <v>3046</v>
      </c>
    </row>
    <row r="968" spans="70:79" s="1" customFormat="1" ht="15">
      <c r="BR968" t="str">
        <f t="shared" si="149"/>
        <v>RHAARNOLD LODGE REGIONAL SECURE UNIT</v>
      </c>
      <c r="BS968" s="11" t="s">
        <v>3047</v>
      </c>
      <c r="BT968" s="11" t="s">
        <v>3048</v>
      </c>
      <c r="BU968" s="11" t="s">
        <v>3047</v>
      </c>
      <c r="BV968" s="11" t="s">
        <v>3048</v>
      </c>
      <c r="BW968" s="11" t="s">
        <v>3045</v>
      </c>
      <c r="BX968" s="11"/>
      <c r="BY968" s="12"/>
      <c r="BZ968" t="s">
        <v>3038</v>
      </c>
      <c r="CA968" s="13" t="s">
        <v>2952</v>
      </c>
    </row>
    <row r="969" spans="70:79" s="1" customFormat="1" ht="15">
      <c r="BR969" t="str">
        <f t="shared" si="149"/>
        <v>RHAASHFIELD COMMUNITY HOSPITAL</v>
      </c>
      <c r="BS969" s="11" t="s">
        <v>3049</v>
      </c>
      <c r="BT969" s="11" t="s">
        <v>3050</v>
      </c>
      <c r="BU969" s="11" t="s">
        <v>3049</v>
      </c>
      <c r="BV969" s="11" t="s">
        <v>3050</v>
      </c>
      <c r="BW969" s="11" t="s">
        <v>3045</v>
      </c>
      <c r="BX969" s="11"/>
      <c r="BY969" s="12"/>
      <c r="BZ969" t="s">
        <v>3038</v>
      </c>
      <c r="CA969" s="13" t="s">
        <v>3051</v>
      </c>
    </row>
    <row r="970" spans="70:79" s="1" customFormat="1" ht="15">
      <c r="BR970" t="str">
        <f t="shared" si="149"/>
        <v>RHAASHFIELD HEALTH VILLAGE</v>
      </c>
      <c r="BS970" s="11" t="s">
        <v>3052</v>
      </c>
      <c r="BT970" s="11" t="s">
        <v>3053</v>
      </c>
      <c r="BU970" s="11" t="s">
        <v>3052</v>
      </c>
      <c r="BV970" s="11" t="s">
        <v>3053</v>
      </c>
      <c r="BW970" s="11" t="s">
        <v>3045</v>
      </c>
      <c r="BX970" s="11"/>
      <c r="BY970" s="12"/>
      <c r="BZ970" t="s">
        <v>3038</v>
      </c>
      <c r="CA970" s="13" t="s">
        <v>3054</v>
      </c>
    </row>
    <row r="971" spans="70:79" s="1" customFormat="1" ht="15">
      <c r="BR971" t="str">
        <f t="shared" si="149"/>
        <v>RHAASHFIELD/MANSFIELD CLDT</v>
      </c>
      <c r="BS971" s="11" t="s">
        <v>3055</v>
      </c>
      <c r="BT971" s="11" t="s">
        <v>3056</v>
      </c>
      <c r="BU971" s="11" t="s">
        <v>3055</v>
      </c>
      <c r="BV971" s="11" t="s">
        <v>3056</v>
      </c>
      <c r="BW971" s="11" t="s">
        <v>3045</v>
      </c>
      <c r="BX971" s="11"/>
      <c r="BY971" s="12"/>
      <c r="BZ971" t="s">
        <v>3038</v>
      </c>
      <c r="CA971" s="13" t="s">
        <v>3057</v>
      </c>
    </row>
    <row r="972" spans="70:79" s="1" customFormat="1" ht="15">
      <c r="BR972" t="str">
        <f t="shared" si="149"/>
        <v>RHABARNBY GATE</v>
      </c>
      <c r="BS972" s="11" t="s">
        <v>3058</v>
      </c>
      <c r="BT972" s="11" t="s">
        <v>3059</v>
      </c>
      <c r="BU972" s="11" t="s">
        <v>3058</v>
      </c>
      <c r="BV972" s="11" t="s">
        <v>3059</v>
      </c>
      <c r="BW972" s="11" t="s">
        <v>3045</v>
      </c>
      <c r="BX972" s="11"/>
      <c r="BY972" s="12"/>
      <c r="BZ972" t="s">
        <v>3038</v>
      </c>
      <c r="CA972" s="13" t="s">
        <v>3060</v>
      </c>
    </row>
    <row r="973" spans="70:79" s="1" customFormat="1" ht="15">
      <c r="BR973" t="str">
        <f t="shared" si="149"/>
        <v>RHABASSETLAW HOSPICE</v>
      </c>
      <c r="BS973" s="88" t="s">
        <v>3061</v>
      </c>
      <c r="BT973" s="86" t="s">
        <v>3062</v>
      </c>
      <c r="BU973" s="88" t="s">
        <v>3061</v>
      </c>
      <c r="BV973" s="86" t="s">
        <v>3062</v>
      </c>
      <c r="BW973" s="11" t="s">
        <v>3045</v>
      </c>
      <c r="BX973" s="11"/>
      <c r="BY973" s="12"/>
      <c r="BZ973" t="s">
        <v>3038</v>
      </c>
      <c r="CA973" s="13" t="s">
        <v>3063</v>
      </c>
    </row>
    <row r="974" spans="70:79" s="1" customFormat="1" ht="15">
      <c r="BR974" t="str">
        <f t="shared" si="149"/>
        <v>RHABASSETLAW HOSPITAL</v>
      </c>
      <c r="BS974" s="11" t="s">
        <v>3064</v>
      </c>
      <c r="BT974" s="11" t="s">
        <v>3065</v>
      </c>
      <c r="BU974" s="11" t="s">
        <v>3064</v>
      </c>
      <c r="BV974" s="11" t="s">
        <v>3065</v>
      </c>
      <c r="BW974" s="11" t="s">
        <v>3045</v>
      </c>
      <c r="BX974" s="11"/>
      <c r="BY974" s="12"/>
      <c r="BZ974" t="s">
        <v>3038</v>
      </c>
      <c r="CA974" s="13" t="s">
        <v>3066</v>
      </c>
    </row>
    <row r="975" spans="70:79" s="1" customFormat="1" ht="15">
      <c r="BR975" t="str">
        <f t="shared" si="149"/>
        <v>RHABASSETLAW MHSOP (RHAW6) - RX</v>
      </c>
      <c r="BS975" s="11" t="s">
        <v>3067</v>
      </c>
      <c r="BT975" s="11" t="s">
        <v>3068</v>
      </c>
      <c r="BU975" s="11" t="s">
        <v>3067</v>
      </c>
      <c r="BV975" s="11" t="s">
        <v>3068</v>
      </c>
      <c r="BW975" s="11" t="s">
        <v>3045</v>
      </c>
      <c r="BX975" s="11"/>
      <c r="BY975" s="12"/>
      <c r="BZ975" t="s">
        <v>3038</v>
      </c>
      <c r="CA975" s="13" t="s">
        <v>3069</v>
      </c>
    </row>
    <row r="976" spans="70:79" s="1" customFormat="1" ht="15">
      <c r="BR976" t="str">
        <f t="shared" si="149"/>
        <v>RHABASSETLAW MHSOP-RX</v>
      </c>
      <c r="BS976" s="11" t="s">
        <v>3070</v>
      </c>
      <c r="BT976" s="11" t="s">
        <v>3071</v>
      </c>
      <c r="BU976" s="11" t="s">
        <v>3070</v>
      </c>
      <c r="BV976" s="11" t="s">
        <v>3071</v>
      </c>
      <c r="BW976" s="11" t="s">
        <v>3045</v>
      </c>
      <c r="BX976" s="11"/>
      <c r="BY976" s="12"/>
      <c r="BZ976" t="s">
        <v>3038</v>
      </c>
      <c r="CA976" s="13" t="s">
        <v>3072</v>
      </c>
    </row>
    <row r="977" spans="70:79" s="1" customFormat="1" ht="15">
      <c r="BR977" t="str">
        <f t="shared" si="149"/>
        <v>RHABRIDEWELL CUSTODY SUITE</v>
      </c>
      <c r="BS977" s="11" t="s">
        <v>3073</v>
      </c>
      <c r="BT977" s="11" t="s">
        <v>3074</v>
      </c>
      <c r="BU977" s="11" t="s">
        <v>3073</v>
      </c>
      <c r="BV977" s="11" t="s">
        <v>3074</v>
      </c>
      <c r="BW977" s="11" t="s">
        <v>3045</v>
      </c>
      <c r="BX977" s="11"/>
      <c r="BY977" s="12"/>
      <c r="BZ977" t="s">
        <v>3038</v>
      </c>
      <c r="CA977" s="13" t="s">
        <v>3075</v>
      </c>
    </row>
    <row r="978" spans="70:79" s="1" customFormat="1" ht="15">
      <c r="BR978" t="str">
        <f t="shared" si="149"/>
        <v>RHABROOMHILL HOUSE</v>
      </c>
      <c r="BS978" s="11" t="s">
        <v>3076</v>
      </c>
      <c r="BT978" s="11" t="s">
        <v>3077</v>
      </c>
      <c r="BU978" s="11" t="s">
        <v>3076</v>
      </c>
      <c r="BV978" s="11" t="s">
        <v>3077</v>
      </c>
      <c r="BW978" s="11" t="s">
        <v>3045</v>
      </c>
      <c r="BX978" s="11"/>
      <c r="BY978" s="12"/>
      <c r="BZ978" t="s">
        <v>3038</v>
      </c>
      <c r="CA978" s="13" t="s">
        <v>3078</v>
      </c>
    </row>
    <row r="979" spans="70:79" s="1" customFormat="1" ht="15">
      <c r="BR979" t="str">
        <f t="shared" si="149"/>
        <v>RHABULWELL RIVERSIDE</v>
      </c>
      <c r="BS979" s="11" t="s">
        <v>3079</v>
      </c>
      <c r="BT979" s="11" t="s">
        <v>3080</v>
      </c>
      <c r="BU979" s="11" t="s">
        <v>3079</v>
      </c>
      <c r="BV979" s="11" t="s">
        <v>3080</v>
      </c>
      <c r="BW979" s="11" t="s">
        <v>3045</v>
      </c>
      <c r="BX979" s="11"/>
      <c r="BY979" s="12"/>
      <c r="BZ979" t="s">
        <v>3038</v>
      </c>
      <c r="CA979" s="13" t="s">
        <v>3081</v>
      </c>
    </row>
    <row r="980" spans="70:79" s="1" customFormat="1" ht="15">
      <c r="BR980" t="str">
        <f t="shared" si="149"/>
        <v>RHABURDEN CRESCENT</v>
      </c>
      <c r="BS980" s="11" t="s">
        <v>3082</v>
      </c>
      <c r="BT980" s="11" t="s">
        <v>3083</v>
      </c>
      <c r="BU980" s="11" t="s">
        <v>3082</v>
      </c>
      <c r="BV980" s="11" t="s">
        <v>3083</v>
      </c>
      <c r="BW980" s="11" t="s">
        <v>3045</v>
      </c>
      <c r="BX980" s="11"/>
      <c r="BY980" s="12"/>
      <c r="BZ980" t="s">
        <v>3038</v>
      </c>
      <c r="CA980" s="13" t="s">
        <v>3084</v>
      </c>
    </row>
    <row r="981" spans="70:79" s="1" customFormat="1" ht="15">
      <c r="BR981" t="str">
        <f t="shared" si="149"/>
        <v>RHACEDARS REHABILITATION UNIT</v>
      </c>
      <c r="BS981" s="11" t="s">
        <v>3085</v>
      </c>
      <c r="BT981" s="11" t="s">
        <v>3086</v>
      </c>
      <c r="BU981" s="11" t="s">
        <v>3085</v>
      </c>
      <c r="BV981" s="11" t="s">
        <v>3086</v>
      </c>
      <c r="BW981" s="11" t="s">
        <v>3045</v>
      </c>
      <c r="BX981" s="11"/>
      <c r="BY981" s="12"/>
      <c r="BZ981" t="s">
        <v>3038</v>
      </c>
      <c r="CA981" s="13" t="s">
        <v>3087</v>
      </c>
    </row>
    <row r="982" spans="70:79" s="1" customFormat="1" ht="15">
      <c r="BR982" t="str">
        <f t="shared" si="149"/>
        <v>RHACENTRAL NOTTINGHAMSHIRE MIND</v>
      </c>
      <c r="BS982" s="11" t="s">
        <v>3088</v>
      </c>
      <c r="BT982" s="11" t="s">
        <v>3089</v>
      </c>
      <c r="BU982" s="11" t="s">
        <v>3088</v>
      </c>
      <c r="BV982" s="11" t="s">
        <v>3089</v>
      </c>
      <c r="BW982" s="11" t="s">
        <v>3045</v>
      </c>
      <c r="BX982" s="11"/>
      <c r="BY982" s="12"/>
      <c r="BZ982" t="s">
        <v>3038</v>
      </c>
      <c r="CA982" s="13" t="s">
        <v>3090</v>
      </c>
    </row>
    <row r="983" spans="70:79" s="1" customFormat="1" ht="15">
      <c r="BR983" t="str">
        <f t="shared" si="149"/>
        <v>RHACHILD &amp; FAMILY THERAPY UNIT (NEWARK &amp; SHERWOOD)</v>
      </c>
      <c r="BS983" s="11" t="s">
        <v>3091</v>
      </c>
      <c r="BT983" s="11" t="s">
        <v>3092</v>
      </c>
      <c r="BU983" s="11" t="s">
        <v>3091</v>
      </c>
      <c r="BV983" s="11" t="s">
        <v>3092</v>
      </c>
      <c r="BW983" s="11" t="s">
        <v>3045</v>
      </c>
      <c r="BX983" s="11"/>
      <c r="BY983" s="12"/>
      <c r="BZ983" t="s">
        <v>3038</v>
      </c>
      <c r="CA983" s="13" t="s">
        <v>3093</v>
      </c>
    </row>
    <row r="984" spans="70:79" s="1" customFormat="1" ht="15">
      <c r="BR984" t="str">
        <f t="shared" si="149"/>
        <v>RHACITY PROBATION SMT - RX</v>
      </c>
      <c r="BS984" s="11" t="s">
        <v>3094</v>
      </c>
      <c r="BT984" s="11" t="s">
        <v>3095</v>
      </c>
      <c r="BU984" s="11" t="s">
        <v>3094</v>
      </c>
      <c r="BV984" s="11" t="s">
        <v>3095</v>
      </c>
      <c r="BW984" s="11" t="s">
        <v>3045</v>
      </c>
      <c r="BX984" s="11"/>
      <c r="BY984" s="12"/>
      <c r="BZ984" t="s">
        <v>3038</v>
      </c>
      <c r="CA984" s="13" t="s">
        <v>3096</v>
      </c>
    </row>
    <row r="985" spans="70:79" s="1" customFormat="1" ht="15">
      <c r="BR985" t="str">
        <f t="shared" si="149"/>
        <v>RHACOAL AUTHORITY BUILDING</v>
      </c>
      <c r="BS985" s="11" t="s">
        <v>3097</v>
      </c>
      <c r="BT985" s="11" t="s">
        <v>3098</v>
      </c>
      <c r="BU985" s="11" t="s">
        <v>3097</v>
      </c>
      <c r="BV985" s="11" t="s">
        <v>3098</v>
      </c>
      <c r="BW985" s="11" t="s">
        <v>3045</v>
      </c>
      <c r="BX985" s="11"/>
      <c r="BY985" s="12"/>
      <c r="BZ985" t="s">
        <v>3038</v>
      </c>
      <c r="CA985" s="13" t="s">
        <v>3099</v>
      </c>
    </row>
    <row r="986" spans="70:79" s="1" customFormat="1" ht="15">
      <c r="BR986" t="str">
        <f t="shared" si="149"/>
        <v>RHACOMMUNITY IN-REACH</v>
      </c>
      <c r="BS986" s="11" t="s">
        <v>3100</v>
      </c>
      <c r="BT986" s="11" t="s">
        <v>3101</v>
      </c>
      <c r="BU986" s="11" t="s">
        <v>3100</v>
      </c>
      <c r="BV986" s="11" t="s">
        <v>3101</v>
      </c>
      <c r="BW986" s="11" t="s">
        <v>3045</v>
      </c>
      <c r="BX986" s="11"/>
      <c r="BY986" s="12"/>
      <c r="BZ986" t="s">
        <v>3102</v>
      </c>
      <c r="CA986" s="13" t="s">
        <v>3103</v>
      </c>
    </row>
    <row r="987" spans="70:79" s="1" customFormat="1" ht="15">
      <c r="BR987" t="str">
        <f t="shared" si="149"/>
        <v>RHACOUNTY HEALTH PARTNERSHIPS</v>
      </c>
      <c r="BS987" s="11" t="s">
        <v>3104</v>
      </c>
      <c r="BT987" s="11" t="s">
        <v>3105</v>
      </c>
      <c r="BU987" s="11" t="s">
        <v>3104</v>
      </c>
      <c r="BV987" s="11" t="s">
        <v>3105</v>
      </c>
      <c r="BW987" s="11" t="s">
        <v>3045</v>
      </c>
      <c r="BX987" s="11"/>
      <c r="BY987" s="12"/>
      <c r="BZ987" t="s">
        <v>3102</v>
      </c>
      <c r="CA987" s="13" t="s">
        <v>3106</v>
      </c>
    </row>
    <row r="988" spans="70:79" s="1" customFormat="1" ht="13.15" customHeight="1">
      <c r="BR988" t="str">
        <f t="shared" si="149"/>
        <v>RHACOUNTY SOUTH PROBABION SMT - RX</v>
      </c>
      <c r="BS988" s="11" t="s">
        <v>3107</v>
      </c>
      <c r="BT988" s="11" t="s">
        <v>3108</v>
      </c>
      <c r="BU988" s="11" t="s">
        <v>3107</v>
      </c>
      <c r="BV988" s="11" t="s">
        <v>3108</v>
      </c>
      <c r="BW988" s="11" t="s">
        <v>3045</v>
      </c>
      <c r="BX988" s="11"/>
      <c r="BY988" s="12"/>
      <c r="BZ988" t="s">
        <v>3109</v>
      </c>
      <c r="CA988" s="13" t="s">
        <v>3110</v>
      </c>
    </row>
    <row r="989" spans="70:79" s="1" customFormat="1" ht="15">
      <c r="BR989" t="str">
        <f t="shared" si="149"/>
        <v>RHADERWENT UNIT</v>
      </c>
      <c r="BS989" s="11" t="s">
        <v>3111</v>
      </c>
      <c r="BT989" s="11" t="s">
        <v>3112</v>
      </c>
      <c r="BU989" s="11" t="s">
        <v>3111</v>
      </c>
      <c r="BV989" s="11" t="s">
        <v>3112</v>
      </c>
      <c r="BW989" s="11" t="s">
        <v>3045</v>
      </c>
      <c r="BX989" s="11"/>
      <c r="BY989" s="12"/>
      <c r="BZ989" t="s">
        <v>3109</v>
      </c>
      <c r="CA989" s="13" t="s">
        <v>3113</v>
      </c>
    </row>
    <row r="990" spans="70:79" s="1" customFormat="1" ht="15">
      <c r="BR990" t="str">
        <f t="shared" si="149"/>
        <v>RHAFOUR SEASONS - ARNOLD</v>
      </c>
      <c r="BS990" s="11" t="s">
        <v>3114</v>
      </c>
      <c r="BT990" s="11" t="s">
        <v>3115</v>
      </c>
      <c r="BU990" s="11" t="s">
        <v>3114</v>
      </c>
      <c r="BV990" s="11" t="s">
        <v>3115</v>
      </c>
      <c r="BW990" s="11" t="s">
        <v>3045</v>
      </c>
      <c r="BX990" s="11"/>
      <c r="BY990" s="12"/>
      <c r="BZ990" t="s">
        <v>3109</v>
      </c>
      <c r="CA990" s="13" t="s">
        <v>3116</v>
      </c>
    </row>
    <row r="991" spans="70:79" s="1" customFormat="1" ht="15">
      <c r="BR991" t="str">
        <f t="shared" si="149"/>
        <v>RHAGEDLING COMM LRNG DISAB SERV</v>
      </c>
      <c r="BS991" s="11" t="s">
        <v>3117</v>
      </c>
      <c r="BT991" s="11" t="s">
        <v>3118</v>
      </c>
      <c r="BU991" s="11" t="s">
        <v>3117</v>
      </c>
      <c r="BV991" s="11" t="s">
        <v>3118</v>
      </c>
      <c r="BW991" s="11" t="s">
        <v>3045</v>
      </c>
      <c r="BX991" s="11"/>
      <c r="BY991" s="12"/>
      <c r="BZ991" t="s">
        <v>3109</v>
      </c>
      <c r="CA991" s="13" t="s">
        <v>3119</v>
      </c>
    </row>
    <row r="992" spans="70:79" s="1" customFormat="1" ht="15">
      <c r="BR992" t="str">
        <f t="shared" si="149"/>
        <v>RHAGREENWOOD AND SNEINTON FMC</v>
      </c>
      <c r="BS992" s="11" t="s">
        <v>3120</v>
      </c>
      <c r="BT992" s="11" t="s">
        <v>3121</v>
      </c>
      <c r="BU992" s="11" t="s">
        <v>3120</v>
      </c>
      <c r="BV992" s="11" t="s">
        <v>3121</v>
      </c>
      <c r="BW992" s="11" t="s">
        <v>3045</v>
      </c>
      <c r="BX992" s="11"/>
      <c r="BY992" s="12"/>
      <c r="BZ992" t="s">
        <v>3122</v>
      </c>
      <c r="CA992" s="13" t="s">
        <v>3123</v>
      </c>
    </row>
    <row r="993" spans="70:79" s="1" customFormat="1" ht="15">
      <c r="BR993" t="str">
        <f t="shared" si="149"/>
        <v>RHAHARWORTH &amp; BIRCOTES</v>
      </c>
      <c r="BS993" s="11" t="s">
        <v>3124</v>
      </c>
      <c r="BT993" s="11" t="s">
        <v>3125</v>
      </c>
      <c r="BU993" s="11" t="s">
        <v>3124</v>
      </c>
      <c r="BV993" s="11" t="s">
        <v>3125</v>
      </c>
      <c r="BW993" s="11" t="s">
        <v>3045</v>
      </c>
      <c r="BX993" s="11"/>
      <c r="BY993" s="12"/>
      <c r="BZ993" t="s">
        <v>3126</v>
      </c>
      <c r="CA993" s="13" t="s">
        <v>3127</v>
      </c>
    </row>
    <row r="994" spans="70:79" s="1" customFormat="1" ht="15">
      <c r="BR994" t="str">
        <f t="shared" si="149"/>
        <v>RHAHEALTH POINT</v>
      </c>
      <c r="BS994" s="11" t="s">
        <v>3128</v>
      </c>
      <c r="BT994" s="11" t="s">
        <v>3129</v>
      </c>
      <c r="BU994" s="11" t="s">
        <v>3128</v>
      </c>
      <c r="BV994" s="11" t="s">
        <v>3129</v>
      </c>
      <c r="BW994" s="11" t="s">
        <v>3045</v>
      </c>
      <c r="BX994" s="11"/>
      <c r="BY994" s="12"/>
      <c r="BZ994" t="s">
        <v>3126</v>
      </c>
      <c r="CA994" s="13" t="s">
        <v>3130</v>
      </c>
    </row>
    <row r="995" spans="70:79" s="1" customFormat="1" ht="15">
      <c r="BR995" t="str">
        <f t="shared" si="149"/>
        <v>RHAHEATHCOAT BUILDINGS</v>
      </c>
      <c r="BS995" s="11" t="s">
        <v>3131</v>
      </c>
      <c r="BT995" s="11" t="s">
        <v>3132</v>
      </c>
      <c r="BU995" s="11" t="s">
        <v>3131</v>
      </c>
      <c r="BV995" s="11" t="s">
        <v>3132</v>
      </c>
      <c r="BW995" s="11" t="s">
        <v>3045</v>
      </c>
      <c r="BX995" s="11"/>
      <c r="BY995" s="12"/>
      <c r="BZ995" t="s">
        <v>3126</v>
      </c>
      <c r="CA995" s="13" t="s">
        <v>3133</v>
      </c>
    </row>
    <row r="996" spans="70:79" s="1" customFormat="1" ht="15">
      <c r="BR996" t="str">
        <f t="shared" si="149"/>
        <v>RHAHEATHERDENE</v>
      </c>
      <c r="BS996" s="11" t="s">
        <v>3134</v>
      </c>
      <c r="BT996" s="11" t="s">
        <v>3135</v>
      </c>
      <c r="BU996" s="11" t="s">
        <v>3134</v>
      </c>
      <c r="BV996" s="11" t="s">
        <v>3135</v>
      </c>
      <c r="BW996" s="11" t="s">
        <v>3045</v>
      </c>
      <c r="BX996" s="11"/>
      <c r="BY996" s="12"/>
      <c r="BZ996" t="s">
        <v>3126</v>
      </c>
      <c r="CA996" s="13" t="s">
        <v>3136</v>
      </c>
    </row>
    <row r="997" spans="70:79" s="1" customFormat="1" ht="15">
      <c r="BR997" t="str">
        <f t="shared" si="149"/>
        <v>RHAHIGHBURY HOSPITAL</v>
      </c>
      <c r="BS997" s="11" t="s">
        <v>3137</v>
      </c>
      <c r="BT997" s="11" t="s">
        <v>3138</v>
      </c>
      <c r="BU997" s="11" t="s">
        <v>3137</v>
      </c>
      <c r="BV997" s="11" t="s">
        <v>3138</v>
      </c>
      <c r="BW997" s="11" t="s">
        <v>3045</v>
      </c>
      <c r="BX997" s="11"/>
      <c r="BY997" s="12"/>
      <c r="BZ997" t="s">
        <v>3126</v>
      </c>
      <c r="CA997" s="13" t="s">
        <v>3139</v>
      </c>
    </row>
    <row r="998" spans="70:79" s="1" customFormat="1" ht="15">
      <c r="BR998" t="str">
        <f t="shared" si="149"/>
        <v>RHAHOPEWOOD</v>
      </c>
      <c r="BS998" s="11" t="s">
        <v>3085</v>
      </c>
      <c r="BT998" s="11" t="s">
        <v>3140</v>
      </c>
      <c r="BU998" s="11" t="s">
        <v>3085</v>
      </c>
      <c r="BV998" s="11" t="s">
        <v>3140</v>
      </c>
      <c r="BW998" s="11" t="s">
        <v>3045</v>
      </c>
      <c r="BX998" s="11"/>
      <c r="BY998" s="12"/>
      <c r="BZ998" t="s">
        <v>3126</v>
      </c>
      <c r="CA998" s="13" t="s">
        <v>3141</v>
      </c>
    </row>
    <row r="999" spans="70:79" s="1" customFormat="1" ht="15">
      <c r="BR999" t="str">
        <f t="shared" si="149"/>
        <v>RHAJOHN EASTWOOD HOSPICE</v>
      </c>
      <c r="BS999" s="11" t="s">
        <v>3142</v>
      </c>
      <c r="BT999" s="11" t="s">
        <v>3143</v>
      </c>
      <c r="BU999" s="11" t="s">
        <v>3142</v>
      </c>
      <c r="BV999" s="11" t="s">
        <v>3143</v>
      </c>
      <c r="BW999" s="11" t="s">
        <v>3045</v>
      </c>
      <c r="BX999" s="11"/>
      <c r="BY999" s="12"/>
      <c r="BZ999" t="s">
        <v>3126</v>
      </c>
      <c r="CA999" s="13" t="s">
        <v>3144</v>
      </c>
    </row>
    <row r="1000" spans="70:79" s="1" customFormat="1" ht="15">
      <c r="BR1000" t="str">
        <f t="shared" si="149"/>
        <v>RHAKINGS MILL HOSPITAL</v>
      </c>
      <c r="BS1000" s="11" t="s">
        <v>3145</v>
      </c>
      <c r="BT1000" s="11" t="s">
        <v>3146</v>
      </c>
      <c r="BU1000" s="11" t="s">
        <v>3145</v>
      </c>
      <c r="BV1000" s="11" t="s">
        <v>3146</v>
      </c>
      <c r="BW1000" s="11" t="s">
        <v>3045</v>
      </c>
      <c r="BX1000" s="11"/>
      <c r="BY1000" s="12"/>
      <c r="BZ1000" t="s">
        <v>3126</v>
      </c>
      <c r="CA1000" s="13" t="s">
        <v>3147</v>
      </c>
    </row>
    <row r="1001" spans="70:79" s="1" customFormat="1" ht="15">
      <c r="BR1001" t="str">
        <f t="shared" si="149"/>
        <v>RHALINGS BAR HOSPITAL</v>
      </c>
      <c r="BS1001" s="11" t="s">
        <v>3148</v>
      </c>
      <c r="BT1001" s="11" t="s">
        <v>3149</v>
      </c>
      <c r="BU1001" s="11" t="s">
        <v>3148</v>
      </c>
      <c r="BV1001" s="11" t="s">
        <v>3149</v>
      </c>
      <c r="BW1001" s="11" t="s">
        <v>3045</v>
      </c>
      <c r="BX1001" s="11"/>
      <c r="BY1001" s="12"/>
      <c r="BZ1001" t="s">
        <v>3126</v>
      </c>
      <c r="CA1001" s="13" t="s">
        <v>3150</v>
      </c>
    </row>
    <row r="1002" spans="70:79" s="1" customFormat="1" ht="15">
      <c r="BR1002" t="str">
        <f t="shared" si="149"/>
        <v>RHAMANSFIELD COMMUNITY HOSPITAL</v>
      </c>
      <c r="BS1002" s="11" t="s">
        <v>3151</v>
      </c>
      <c r="BT1002" s="11" t="s">
        <v>3152</v>
      </c>
      <c r="BU1002" s="11" t="s">
        <v>3151</v>
      </c>
      <c r="BV1002" s="11" t="s">
        <v>3152</v>
      </c>
      <c r="BW1002" s="11" t="s">
        <v>3045</v>
      </c>
      <c r="BX1002" s="11"/>
      <c r="BY1002" s="12"/>
      <c r="BZ1002" t="s">
        <v>3126</v>
      </c>
      <c r="CA1002" s="13" t="s">
        <v>3153</v>
      </c>
    </row>
    <row r="1003" spans="70:79" s="1" customFormat="1" ht="15">
      <c r="BR1003" t="str">
        <f t="shared" si="149"/>
        <v>RHAMEADOWBANK DAY HOSPITAL</v>
      </c>
      <c r="BS1003" s="11" t="s">
        <v>3154</v>
      </c>
      <c r="BT1003" s="11" t="s">
        <v>3155</v>
      </c>
      <c r="BU1003" s="11" t="s">
        <v>3154</v>
      </c>
      <c r="BV1003" s="11" t="s">
        <v>3155</v>
      </c>
      <c r="BW1003" s="11" t="s">
        <v>3045</v>
      </c>
      <c r="BX1003" s="11"/>
      <c r="BY1003" s="12"/>
      <c r="BZ1003" t="s">
        <v>3126</v>
      </c>
      <c r="CA1003" s="13" t="s">
        <v>3156</v>
      </c>
    </row>
    <row r="1004" spans="70:79" s="1" customFormat="1" ht="15">
      <c r="BR1004" t="str">
        <f t="shared" si="149"/>
        <v>RHAMEDENBANKS</v>
      </c>
      <c r="BS1004" s="11" t="s">
        <v>3157</v>
      </c>
      <c r="BT1004" s="11" t="s">
        <v>3158</v>
      </c>
      <c r="BU1004" s="11" t="s">
        <v>3157</v>
      </c>
      <c r="BV1004" s="11" t="s">
        <v>3158</v>
      </c>
      <c r="BW1004" s="11" t="s">
        <v>3045</v>
      </c>
      <c r="BX1004" s="11"/>
      <c r="BY1004" s="12"/>
      <c r="BZ1004" t="s">
        <v>3126</v>
      </c>
      <c r="CA1004" s="13" t="s">
        <v>3159</v>
      </c>
    </row>
    <row r="1005" spans="70:79" s="1" customFormat="1" ht="15">
      <c r="BR1005" t="str">
        <f t="shared" si="149"/>
        <v>RHAMILLBROOK MENTAL HEALTH UNIT</v>
      </c>
      <c r="BS1005" s="11" t="s">
        <v>3160</v>
      </c>
      <c r="BT1005" s="11" t="s">
        <v>3161</v>
      </c>
      <c r="BU1005" s="11" t="s">
        <v>3160</v>
      </c>
      <c r="BV1005" s="11" t="s">
        <v>3161</v>
      </c>
      <c r="BW1005" s="11" t="s">
        <v>3045</v>
      </c>
      <c r="BX1005" s="11"/>
      <c r="BY1005" s="12"/>
      <c r="BZ1005" t="s">
        <v>3126</v>
      </c>
      <c r="CA1005" s="13" t="s">
        <v>3162</v>
      </c>
    </row>
    <row r="1006" spans="70:79" s="1" customFormat="1" ht="15">
      <c r="BR1006" t="str">
        <f t="shared" si="149"/>
        <v>RHAMIND</v>
      </c>
      <c r="BS1006" s="11" t="s">
        <v>3163</v>
      </c>
      <c r="BT1006" s="11" t="s">
        <v>3164</v>
      </c>
      <c r="BU1006" s="11" t="s">
        <v>3163</v>
      </c>
      <c r="BV1006" s="11" t="s">
        <v>3164</v>
      </c>
      <c r="BW1006" s="11" t="s">
        <v>3045</v>
      </c>
      <c r="BX1006" s="11"/>
      <c r="BY1006" s="12"/>
      <c r="BZ1006" t="s">
        <v>3126</v>
      </c>
      <c r="CA1006" s="13" t="s">
        <v>3165</v>
      </c>
    </row>
    <row r="1007" spans="70:79" s="1" customFormat="1" ht="15">
      <c r="BR1007" t="str">
        <f t="shared" si="149"/>
        <v>RHAMINERS WELFARE ANNEXE</v>
      </c>
      <c r="BS1007" s="11" t="s">
        <v>3166</v>
      </c>
      <c r="BT1007" s="11" t="s">
        <v>3167</v>
      </c>
      <c r="BU1007" s="11" t="s">
        <v>3166</v>
      </c>
      <c r="BV1007" s="11" t="s">
        <v>3167</v>
      </c>
      <c r="BW1007" s="11" t="s">
        <v>3045</v>
      </c>
      <c r="BX1007" s="11"/>
      <c r="BY1007" s="12"/>
      <c r="BZ1007" t="s">
        <v>3126</v>
      </c>
      <c r="CA1007" s="13" t="s">
        <v>3168</v>
      </c>
    </row>
    <row r="1008" spans="70:79" s="1" customFormat="1" ht="15">
      <c r="BR1008" t="str">
        <f t="shared" si="149"/>
        <v>RHANEWARK HOSPITAL</v>
      </c>
      <c r="BS1008" s="11" t="s">
        <v>3169</v>
      </c>
      <c r="BT1008" s="11" t="s">
        <v>3170</v>
      </c>
      <c r="BU1008" s="11" t="s">
        <v>3169</v>
      </c>
      <c r="BV1008" s="11" t="s">
        <v>3170</v>
      </c>
      <c r="BW1008" s="11" t="s">
        <v>3045</v>
      </c>
      <c r="BX1008" s="11"/>
      <c r="BY1008" s="12"/>
      <c r="BZ1008" t="s">
        <v>3126</v>
      </c>
      <c r="CA1008" s="13" t="s">
        <v>3171</v>
      </c>
    </row>
    <row r="1009" spans="70:79" s="1" customFormat="1" ht="15">
      <c r="BR1009" t="str">
        <f t="shared" si="149"/>
        <v>RHANOOK &amp; CRANNY</v>
      </c>
      <c r="BS1009" s="11" t="s">
        <v>3172</v>
      </c>
      <c r="BT1009" s="11" t="s">
        <v>3173</v>
      </c>
      <c r="BU1009" s="11" t="s">
        <v>3172</v>
      </c>
      <c r="BV1009" s="11" t="s">
        <v>3173</v>
      </c>
      <c r="BW1009" s="11" t="s">
        <v>3045</v>
      </c>
      <c r="BX1009" s="11"/>
      <c r="BY1009" s="12"/>
      <c r="BZ1009" t="s">
        <v>3174</v>
      </c>
      <c r="CA1009" s="13" t="s">
        <v>3175</v>
      </c>
    </row>
    <row r="1010" spans="70:79" s="1" customFormat="1" ht="15">
      <c r="BR1010" t="str">
        <f t="shared" si="149"/>
        <v>RHANORTH GATE</v>
      </c>
      <c r="BS1010" s="11" t="s">
        <v>3176</v>
      </c>
      <c r="BT1010" s="11" t="s">
        <v>3177</v>
      </c>
      <c r="BU1010" s="11" t="s">
        <v>3176</v>
      </c>
      <c r="BV1010" s="11" t="s">
        <v>3177</v>
      </c>
      <c r="BW1010" s="11" t="s">
        <v>3045</v>
      </c>
      <c r="BX1010" s="11"/>
      <c r="BY1010" s="12"/>
      <c r="BZ1010" t="s">
        <v>3178</v>
      </c>
      <c r="CA1010" s="13" t="s">
        <v>3179</v>
      </c>
    </row>
    <row r="1011" spans="70:79" s="1" customFormat="1" ht="15">
      <c r="BR1011" t="str">
        <f t="shared" si="149"/>
        <v>RHANORTH NOTTS D.A.-ASH - RX</v>
      </c>
      <c r="BS1011" s="11" t="s">
        <v>3180</v>
      </c>
      <c r="BT1011" s="11" t="s">
        <v>3181</v>
      </c>
      <c r="BU1011" s="11" t="s">
        <v>3180</v>
      </c>
      <c r="BV1011" s="11" t="s">
        <v>3181</v>
      </c>
      <c r="BW1011" s="11" t="s">
        <v>3045</v>
      </c>
      <c r="BX1011" s="11"/>
      <c r="BY1011" s="12"/>
      <c r="BZ1011" t="s">
        <v>3182</v>
      </c>
      <c r="CA1011" s="13" t="s">
        <v>3183</v>
      </c>
    </row>
    <row r="1012" spans="70:79" s="1" customFormat="1" ht="15">
      <c r="BR1012" t="str">
        <f t="shared" si="149"/>
        <v>RHANORTH NOTTS D.A.-MANS - RX</v>
      </c>
      <c r="BS1012" s="11" t="s">
        <v>3184</v>
      </c>
      <c r="BT1012" s="11" t="s">
        <v>3185</v>
      </c>
      <c r="BU1012" s="11" t="s">
        <v>3184</v>
      </c>
      <c r="BV1012" s="11" t="s">
        <v>3185</v>
      </c>
      <c r="BW1012" s="11" t="s">
        <v>3045</v>
      </c>
      <c r="BX1012" s="11"/>
      <c r="BY1012" s="12"/>
      <c r="BZ1012" t="s">
        <v>3186</v>
      </c>
      <c r="CA1012" s="13" t="s">
        <v>3187</v>
      </c>
    </row>
    <row r="1013" spans="70:79" s="1" customFormat="1" ht="15">
      <c r="BR1013" t="str">
        <f t="shared" si="149"/>
        <v>RHANORTH NOTTS D.A.-N/S - RX</v>
      </c>
      <c r="BS1013" s="11" t="s">
        <v>3188</v>
      </c>
      <c r="BT1013" s="11" t="s">
        <v>3189</v>
      </c>
      <c r="BU1013" s="11" t="s">
        <v>3188</v>
      </c>
      <c r="BV1013" s="11" t="s">
        <v>3189</v>
      </c>
      <c r="BW1013" s="11" t="s">
        <v>3045</v>
      </c>
      <c r="BX1013" s="11"/>
      <c r="BY1013" s="12"/>
      <c r="BZ1013" t="s">
        <v>3186</v>
      </c>
      <c r="CA1013" s="13" t="s">
        <v>3190</v>
      </c>
    </row>
    <row r="1014" spans="70:79" s="1" customFormat="1" ht="15">
      <c r="BR1014" t="str">
        <f t="shared" si="149"/>
        <v>RHANORTH NOTTS FACE-IT-RX</v>
      </c>
      <c r="BS1014" s="11" t="s">
        <v>3191</v>
      </c>
      <c r="BT1014" s="11" t="s">
        <v>3192</v>
      </c>
      <c r="BU1014" s="11" t="s">
        <v>3191</v>
      </c>
      <c r="BV1014" s="11" t="s">
        <v>3192</v>
      </c>
      <c r="BW1014" s="11" t="s">
        <v>3045</v>
      </c>
      <c r="BX1014" s="11"/>
      <c r="BY1014" s="12"/>
      <c r="BZ1014" t="s">
        <v>3186</v>
      </c>
      <c r="CA1014" s="13" t="s">
        <v>3193</v>
      </c>
    </row>
    <row r="1015" spans="70:79" s="1" customFormat="1" ht="15">
      <c r="BR1015" t="str">
        <f t="shared" si="149"/>
        <v>RHANORTH NOTTS FORENSIC - RX</v>
      </c>
      <c r="BS1015" s="11" t="s">
        <v>3194</v>
      </c>
      <c r="BT1015" s="11" t="s">
        <v>3195</v>
      </c>
      <c r="BU1015" s="11" t="s">
        <v>3194</v>
      </c>
      <c r="BV1015" s="11" t="s">
        <v>3195</v>
      </c>
      <c r="BW1015" s="11" t="s">
        <v>3045</v>
      </c>
      <c r="BX1015" s="11"/>
      <c r="BY1015" s="12"/>
      <c r="BZ1015" t="s">
        <v>3186</v>
      </c>
      <c r="CA1015" s="13" t="s">
        <v>3196</v>
      </c>
    </row>
    <row r="1016" spans="70:79" s="1" customFormat="1" ht="15">
      <c r="BR1016" t="str">
        <f t="shared" si="149"/>
        <v>RHANORTH NOTTS LD W9 - RX</v>
      </c>
      <c r="BS1016" s="11" t="s">
        <v>3197</v>
      </c>
      <c r="BT1016" s="11" t="s">
        <v>3198</v>
      </c>
      <c r="BU1016" s="11" t="s">
        <v>3197</v>
      </c>
      <c r="BV1016" s="11" t="s">
        <v>3198</v>
      </c>
      <c r="BW1016" s="11" t="s">
        <v>3045</v>
      </c>
      <c r="BX1016" s="11"/>
      <c r="BY1016" s="12"/>
      <c r="BZ1016" t="s">
        <v>3186</v>
      </c>
      <c r="CA1016" s="13" t="s">
        <v>3199</v>
      </c>
    </row>
    <row r="1017" spans="70:79" s="1" customFormat="1" ht="15">
      <c r="BR1017" t="str">
        <f t="shared" si="149"/>
        <v>RHANORTH NOTTS LD YP - RX</v>
      </c>
      <c r="BS1017" s="11" t="s">
        <v>3200</v>
      </c>
      <c r="BT1017" s="11" t="s">
        <v>3201</v>
      </c>
      <c r="BU1017" s="11" t="s">
        <v>3200</v>
      </c>
      <c r="BV1017" s="11" t="s">
        <v>3201</v>
      </c>
      <c r="BW1017" s="11" t="s">
        <v>3045</v>
      </c>
      <c r="BX1017" s="11"/>
      <c r="BY1017" s="12"/>
      <c r="BZ1017" t="s">
        <v>3186</v>
      </c>
      <c r="CA1017" s="13" t="s">
        <v>3202</v>
      </c>
    </row>
    <row r="1018" spans="70:79" s="1" customFormat="1" ht="15">
      <c r="BR1018" t="str">
        <f t="shared" si="149"/>
        <v>RHANORTH NOTTS LD YW - RX</v>
      </c>
      <c r="BS1018" s="11" t="s">
        <v>3203</v>
      </c>
      <c r="BT1018" s="11" t="s">
        <v>3204</v>
      </c>
      <c r="BU1018" s="11" t="s">
        <v>3203</v>
      </c>
      <c r="BV1018" s="11" t="s">
        <v>3204</v>
      </c>
      <c r="BW1018" s="11" t="s">
        <v>3045</v>
      </c>
      <c r="BX1018" s="11"/>
      <c r="BY1018" s="12"/>
      <c r="BZ1018" t="s">
        <v>3186</v>
      </c>
      <c r="CA1018" s="13" t="s">
        <v>3205</v>
      </c>
    </row>
    <row r="1019" spans="70:79" s="1" customFormat="1" ht="15">
      <c r="BR1019" t="str">
        <f t="shared" si="149"/>
        <v>RHANORTH NOTTS LD YX - RX</v>
      </c>
      <c r="BS1019" s="11" t="s">
        <v>3206</v>
      </c>
      <c r="BT1019" s="11" t="s">
        <v>3207</v>
      </c>
      <c r="BU1019" s="11" t="s">
        <v>3206</v>
      </c>
      <c r="BV1019" s="11" t="s">
        <v>3207</v>
      </c>
      <c r="BW1019" s="11" t="s">
        <v>3045</v>
      </c>
      <c r="BX1019" s="11"/>
      <c r="BY1019" s="12"/>
      <c r="BZ1019" t="s">
        <v>3186</v>
      </c>
      <c r="CA1019" s="13" t="s">
        <v>3208</v>
      </c>
    </row>
    <row r="1020" spans="70:79" s="1" customFormat="1" ht="15">
      <c r="BR1020" t="str">
        <f t="shared" si="149"/>
        <v>RHANORTH NOTTS MHSOP W0-RX</v>
      </c>
      <c r="BS1020" s="11" t="s">
        <v>3209</v>
      </c>
      <c r="BT1020" s="11" t="s">
        <v>3210</v>
      </c>
      <c r="BU1020" s="11" t="s">
        <v>3209</v>
      </c>
      <c r="BV1020" s="11" t="s">
        <v>3210</v>
      </c>
      <c r="BW1020" s="11" t="s">
        <v>3045</v>
      </c>
      <c r="BX1020" s="11"/>
      <c r="BY1020" s="12"/>
      <c r="BZ1020" t="s">
        <v>3186</v>
      </c>
      <c r="CA1020" s="13" t="s">
        <v>3211</v>
      </c>
    </row>
    <row r="1021" spans="70:79" s="1" customFormat="1" ht="15">
      <c r="BR1021" t="str">
        <f t="shared" si="149"/>
        <v>RHANORTH NOTTS MHSOP W1-RX</v>
      </c>
      <c r="BS1021" s="11" t="s">
        <v>3212</v>
      </c>
      <c r="BT1021" s="11" t="s">
        <v>3213</v>
      </c>
      <c r="BU1021" s="11" t="s">
        <v>3212</v>
      </c>
      <c r="BV1021" s="11" t="s">
        <v>3213</v>
      </c>
      <c r="BW1021" s="11" t="s">
        <v>3045</v>
      </c>
      <c r="BX1021" s="11"/>
      <c r="BY1021" s="12"/>
      <c r="BZ1021" t="s">
        <v>3186</v>
      </c>
      <c r="CA1021" s="13" t="s">
        <v>3214</v>
      </c>
    </row>
    <row r="1022" spans="70:79" s="1" customFormat="1" ht="15">
      <c r="BR1022" t="str">
        <f t="shared" si="149"/>
        <v>RHANORTH NOTTS MHSOP W2-RX</v>
      </c>
      <c r="BS1022" s="11" t="s">
        <v>3215</v>
      </c>
      <c r="BT1022" s="11" t="s">
        <v>3216</v>
      </c>
      <c r="BU1022" s="11" t="s">
        <v>3215</v>
      </c>
      <c r="BV1022" s="11" t="s">
        <v>3216</v>
      </c>
      <c r="BW1022" s="11" t="s">
        <v>3045</v>
      </c>
      <c r="BX1022" s="11"/>
      <c r="BY1022" s="12"/>
      <c r="BZ1022" t="s">
        <v>3186</v>
      </c>
      <c r="CA1022" s="13" t="s">
        <v>3217</v>
      </c>
    </row>
    <row r="1023" spans="70:79" s="1" customFormat="1" ht="15">
      <c r="BR1023" t="str">
        <f t="shared" si="149"/>
        <v>RHANORTH NOTTS MHSOP XN-RX</v>
      </c>
      <c r="BS1023" s="11" t="s">
        <v>3218</v>
      </c>
      <c r="BT1023" s="11" t="s">
        <v>3219</v>
      </c>
      <c r="BU1023" s="11" t="s">
        <v>3218</v>
      </c>
      <c r="BV1023" s="11" t="s">
        <v>3219</v>
      </c>
      <c r="BW1023" s="11" t="s">
        <v>3045</v>
      </c>
      <c r="BX1023" s="11"/>
      <c r="BY1023" s="12"/>
      <c r="BZ1023" t="s">
        <v>3186</v>
      </c>
      <c r="CA1023" s="13" t="s">
        <v>3220</v>
      </c>
    </row>
    <row r="1024" spans="70:79" s="1" customFormat="1" ht="15">
      <c r="BR1024" t="str">
        <f t="shared" si="149"/>
        <v>RHANORTH NOTTS MHSOP XP-RX</v>
      </c>
      <c r="BS1024" s="11" t="s">
        <v>3221</v>
      </c>
      <c r="BT1024" s="11" t="s">
        <v>3222</v>
      </c>
      <c r="BU1024" s="11" t="s">
        <v>3221</v>
      </c>
      <c r="BV1024" s="11" t="s">
        <v>3222</v>
      </c>
      <c r="BW1024" s="11" t="s">
        <v>3045</v>
      </c>
      <c r="BX1024" s="11"/>
      <c r="BY1024" s="12"/>
      <c r="BZ1024" t="s">
        <v>3186</v>
      </c>
      <c r="CA1024" s="13" t="s">
        <v>3223</v>
      </c>
    </row>
    <row r="1025" spans="70:79" s="1" customFormat="1" ht="15">
      <c r="BR1025" t="str">
        <f t="shared" si="149"/>
        <v>RHANORTH NOTTS MHSOP XQ-RX</v>
      </c>
      <c r="BS1025" s="11" t="s">
        <v>3224</v>
      </c>
      <c r="BT1025" s="11" t="s">
        <v>3225</v>
      </c>
      <c r="BU1025" s="11" t="s">
        <v>3224</v>
      </c>
      <c r="BV1025" s="11" t="s">
        <v>3225</v>
      </c>
      <c r="BW1025" s="11" t="s">
        <v>3045</v>
      </c>
      <c r="BX1025" s="11"/>
      <c r="BY1025" s="12"/>
      <c r="BZ1025" t="s">
        <v>3186</v>
      </c>
      <c r="CA1025" s="13" t="s">
        <v>3226</v>
      </c>
    </row>
    <row r="1026" spans="70:79" s="1" customFormat="1" ht="15">
      <c r="BR1026" t="str">
        <f t="shared" si="149"/>
        <v>RHANORTH NOTTS MILLBROOK W8-RX</v>
      </c>
      <c r="BS1026" s="11" t="s">
        <v>3227</v>
      </c>
      <c r="BT1026" s="11" t="s">
        <v>3228</v>
      </c>
      <c r="BU1026" s="11" t="s">
        <v>3227</v>
      </c>
      <c r="BV1026" s="11" t="s">
        <v>3228</v>
      </c>
      <c r="BW1026" s="11" t="s">
        <v>3045</v>
      </c>
      <c r="BX1026" s="11"/>
      <c r="BY1026" s="12"/>
      <c r="BZ1026" t="s">
        <v>3186</v>
      </c>
      <c r="CA1026" s="13" t="s">
        <v>3229</v>
      </c>
    </row>
    <row r="1027" spans="70:79" s="1" customFormat="1" ht="15">
      <c r="BR1027" t="str">
        <f t="shared" ref="BR1027:BR1090" si="150">CONCATENATE(LEFT(BS1027, 3),BT1027)</f>
        <v>RHANORTH NOTTS MILLBROOK XL-RX</v>
      </c>
      <c r="BS1027" s="11" t="s">
        <v>3230</v>
      </c>
      <c r="BT1027" s="11" t="s">
        <v>3231</v>
      </c>
      <c r="BU1027" s="11" t="s">
        <v>3230</v>
      </c>
      <c r="BV1027" s="11" t="s">
        <v>3231</v>
      </c>
      <c r="BW1027" s="11" t="s">
        <v>3045</v>
      </c>
      <c r="BX1027" s="11"/>
      <c r="BY1027" s="12"/>
      <c r="BZ1027" t="s">
        <v>3186</v>
      </c>
      <c r="CA1027" s="13" t="s">
        <v>3232</v>
      </c>
    </row>
    <row r="1028" spans="70:79" s="1" customFormat="1" ht="15">
      <c r="BR1028" t="str">
        <f t="shared" si="150"/>
        <v>RHANORTH NOTTS MILLBROOK XR-RX</v>
      </c>
      <c r="BS1028" s="11" t="s">
        <v>3233</v>
      </c>
      <c r="BT1028" s="11" t="s">
        <v>3234</v>
      </c>
      <c r="BU1028" s="11" t="s">
        <v>3233</v>
      </c>
      <c r="BV1028" s="11" t="s">
        <v>3234</v>
      </c>
      <c r="BW1028" s="11" t="s">
        <v>3045</v>
      </c>
      <c r="BX1028" s="11"/>
      <c r="BY1028" s="12"/>
      <c r="BZ1028" t="s">
        <v>3235</v>
      </c>
      <c r="CA1028" s="13" t="s">
        <v>3236</v>
      </c>
    </row>
    <row r="1029" spans="70:79" s="1" customFormat="1" ht="15">
      <c r="BR1029" t="str">
        <f t="shared" si="150"/>
        <v>RHANORTH NOTTS MILLBROOK XT-RX</v>
      </c>
      <c r="BS1029" s="11" t="s">
        <v>3237</v>
      </c>
      <c r="BT1029" s="11" t="s">
        <v>3238</v>
      </c>
      <c r="BU1029" s="11" t="s">
        <v>3237</v>
      </c>
      <c r="BV1029" s="11" t="s">
        <v>3238</v>
      </c>
      <c r="BW1029" s="11" t="s">
        <v>3045</v>
      </c>
      <c r="BX1029" s="11"/>
      <c r="BY1029" s="12"/>
      <c r="BZ1029" t="s">
        <v>3239</v>
      </c>
      <c r="CA1029" s="13" t="s">
        <v>3240</v>
      </c>
    </row>
    <row r="1030" spans="70:79" s="1" customFormat="1" ht="15">
      <c r="BR1030" t="str">
        <f t="shared" si="150"/>
        <v>RHANORTH NOTTS MILLBROOK XW-RX</v>
      </c>
      <c r="BS1030" s="11" t="s">
        <v>3241</v>
      </c>
      <c r="BT1030" s="11" t="s">
        <v>3242</v>
      </c>
      <c r="BU1030" s="11" t="s">
        <v>3241</v>
      </c>
      <c r="BV1030" s="11" t="s">
        <v>3242</v>
      </c>
      <c r="BW1030" s="11" t="s">
        <v>3045</v>
      </c>
      <c r="BX1030" s="11"/>
      <c r="BY1030" s="12"/>
      <c r="BZ1030" t="s">
        <v>3243</v>
      </c>
      <c r="CA1030" s="13" t="s">
        <v>3244</v>
      </c>
    </row>
    <row r="1031" spans="70:79" s="1" customFormat="1" ht="15">
      <c r="BR1031" t="str">
        <f t="shared" si="150"/>
        <v>RHANORTH NOTTS MILLBROOK XW-RX</v>
      </c>
      <c r="BS1031" s="11" t="s">
        <v>3245</v>
      </c>
      <c r="BT1031" s="11" t="s">
        <v>3242</v>
      </c>
      <c r="BU1031" s="11" t="s">
        <v>3245</v>
      </c>
      <c r="BV1031" s="11" t="s">
        <v>3242</v>
      </c>
      <c r="BW1031" s="11" t="s">
        <v>3045</v>
      </c>
      <c r="BX1031" s="11"/>
      <c r="BY1031" s="12"/>
      <c r="BZ1031" t="s">
        <v>3243</v>
      </c>
      <c r="CA1031" s="13" t="s">
        <v>3246</v>
      </c>
    </row>
    <row r="1032" spans="70:79" s="1" customFormat="1" ht="15">
      <c r="BR1032" t="str">
        <f t="shared" si="150"/>
        <v>RHANORTH NOTTS MILLBROOK XX-RX</v>
      </c>
      <c r="BS1032" s="11" t="s">
        <v>3247</v>
      </c>
      <c r="BT1032" s="11" t="s">
        <v>3248</v>
      </c>
      <c r="BU1032" s="11" t="s">
        <v>3247</v>
      </c>
      <c r="BV1032" s="11" t="s">
        <v>3248</v>
      </c>
      <c r="BW1032" s="11" t="s">
        <v>3045</v>
      </c>
      <c r="BX1032" s="11"/>
      <c r="BY1032" s="12"/>
      <c r="BZ1032" t="s">
        <v>3243</v>
      </c>
      <c r="CA1032" s="13" t="s">
        <v>3249</v>
      </c>
    </row>
    <row r="1033" spans="70:79" s="1" customFormat="1" ht="15">
      <c r="BR1033" t="str">
        <f t="shared" si="150"/>
        <v>RHANORTH NOTTS MILLBROOK XY-RX</v>
      </c>
      <c r="BS1033" s="11" t="s">
        <v>3250</v>
      </c>
      <c r="BT1033" s="11" t="s">
        <v>3251</v>
      </c>
      <c r="BU1033" s="11" t="s">
        <v>3250</v>
      </c>
      <c r="BV1033" s="11" t="s">
        <v>3251</v>
      </c>
      <c r="BW1033" s="11" t="s">
        <v>3045</v>
      </c>
      <c r="BX1033" s="11"/>
      <c r="BY1033" s="12"/>
      <c r="BZ1033" t="s">
        <v>3243</v>
      </c>
      <c r="CA1033" s="13" t="s">
        <v>3252</v>
      </c>
    </row>
    <row r="1034" spans="70:79" s="1" customFormat="1" ht="15">
      <c r="BR1034" t="str">
        <f t="shared" si="150"/>
        <v>RHANORTH NOTTS MILLBROOK YT - RX</v>
      </c>
      <c r="BS1034" s="11" t="s">
        <v>3253</v>
      </c>
      <c r="BT1034" s="11" t="s">
        <v>3254</v>
      </c>
      <c r="BU1034" s="11" t="s">
        <v>3253</v>
      </c>
      <c r="BV1034" s="11" t="s">
        <v>3254</v>
      </c>
      <c r="BW1034" s="11" t="s">
        <v>3045</v>
      </c>
      <c r="BX1034" s="11"/>
      <c r="BY1034" s="12"/>
      <c r="BZ1034" t="s">
        <v>3243</v>
      </c>
      <c r="CA1034" s="13" t="s">
        <v>3255</v>
      </c>
    </row>
    <row r="1035" spans="70:79" s="1" customFormat="1" ht="15">
      <c r="BR1035" t="str">
        <f t="shared" si="150"/>
        <v>RHANORTH NOTTS NEWARK W3-RX</v>
      </c>
      <c r="BS1035" s="11" t="s">
        <v>3256</v>
      </c>
      <c r="BT1035" s="11" t="s">
        <v>3257</v>
      </c>
      <c r="BU1035" s="11" t="s">
        <v>3256</v>
      </c>
      <c r="BV1035" s="11" t="s">
        <v>3257</v>
      </c>
      <c r="BW1035" s="11" t="s">
        <v>3045</v>
      </c>
      <c r="BX1035" s="11"/>
      <c r="BY1035" s="12"/>
      <c r="BZ1035" t="s">
        <v>3243</v>
      </c>
      <c r="CA1035" s="13" t="s">
        <v>3258</v>
      </c>
    </row>
    <row r="1036" spans="70:79" s="1" customFormat="1" ht="15">
      <c r="BR1036" t="str">
        <f t="shared" si="150"/>
        <v>RHANORTH NOTTS NEWARK W4-RX</v>
      </c>
      <c r="BS1036" s="11" t="s">
        <v>3259</v>
      </c>
      <c r="BT1036" s="11" t="s">
        <v>3260</v>
      </c>
      <c r="BU1036" s="11" t="s">
        <v>3259</v>
      </c>
      <c r="BV1036" s="11" t="s">
        <v>3260</v>
      </c>
      <c r="BW1036" s="11" t="s">
        <v>3045</v>
      </c>
      <c r="BX1036" s="11"/>
      <c r="BY1036" s="12"/>
      <c r="BZ1036" t="s">
        <v>3261</v>
      </c>
      <c r="CA1036" s="13" t="s">
        <v>3262</v>
      </c>
    </row>
    <row r="1037" spans="70:79" s="1" customFormat="1" ht="15">
      <c r="BR1037" t="str">
        <f t="shared" si="150"/>
        <v>RHANORTH NOTTS NEWARK-RX</v>
      </c>
      <c r="BS1037" s="11" t="s">
        <v>3263</v>
      </c>
      <c r="BT1037" s="11" t="s">
        <v>3264</v>
      </c>
      <c r="BU1037" s="11" t="s">
        <v>3263</v>
      </c>
      <c r="BV1037" s="11" t="s">
        <v>3264</v>
      </c>
      <c r="BW1037" s="11" t="s">
        <v>3045</v>
      </c>
      <c r="BX1037" s="11"/>
      <c r="BY1037" s="12"/>
      <c r="BZ1037" t="s">
        <v>3261</v>
      </c>
      <c r="CA1037" s="13" t="s">
        <v>3265</v>
      </c>
    </row>
    <row r="1038" spans="70:79" s="1" customFormat="1" ht="15">
      <c r="BR1038" t="str">
        <f t="shared" si="150"/>
        <v>RHANOTTINGHAM CITY HOSPITAL</v>
      </c>
      <c r="BS1038" s="11" t="s">
        <v>3266</v>
      </c>
      <c r="BT1038" s="11" t="s">
        <v>3267</v>
      </c>
      <c r="BU1038" s="11" t="s">
        <v>3266</v>
      </c>
      <c r="BV1038" s="11" t="s">
        <v>3267</v>
      </c>
      <c r="BW1038" s="11" t="s">
        <v>3045</v>
      </c>
      <c r="BX1038" s="11"/>
      <c r="BY1038" s="12"/>
      <c r="BZ1038" t="s">
        <v>3261</v>
      </c>
      <c r="CA1038" s="13" t="s">
        <v>3268</v>
      </c>
    </row>
    <row r="1039" spans="70:79" s="1" customFormat="1" ht="15">
      <c r="BR1039" t="str">
        <f t="shared" si="150"/>
        <v>RHAOPEN DOOR</v>
      </c>
      <c r="BS1039" s="11" t="s">
        <v>3269</v>
      </c>
      <c r="BT1039" s="11" t="s">
        <v>3270</v>
      </c>
      <c r="BU1039" s="11" t="s">
        <v>3269</v>
      </c>
      <c r="BV1039" s="11" t="s">
        <v>3270</v>
      </c>
      <c r="BW1039" s="11" t="s">
        <v>3045</v>
      </c>
      <c r="BX1039" s="11"/>
      <c r="BY1039" s="12"/>
      <c r="BZ1039" t="s">
        <v>3261</v>
      </c>
      <c r="CA1039" s="13" t="s">
        <v>3271</v>
      </c>
    </row>
    <row r="1040" spans="70:79" s="1" customFormat="1" ht="15">
      <c r="BR1040" t="str">
        <f t="shared" si="150"/>
        <v>RHAOXFORD CORNER</v>
      </c>
      <c r="BS1040" s="11" t="s">
        <v>3272</v>
      </c>
      <c r="BT1040" s="11" t="s">
        <v>3273</v>
      </c>
      <c r="BU1040" s="11" t="s">
        <v>3272</v>
      </c>
      <c r="BV1040" s="11" t="s">
        <v>3273</v>
      </c>
      <c r="BW1040" s="11" t="s">
        <v>3045</v>
      </c>
      <c r="BX1040" s="11"/>
      <c r="BY1040" s="12"/>
      <c r="BZ1040" t="s">
        <v>3261</v>
      </c>
      <c r="CA1040" s="13" t="s">
        <v>3274</v>
      </c>
    </row>
    <row r="1041" spans="70:79" s="1" customFormat="1" ht="15">
      <c r="BR1041" t="str">
        <f t="shared" si="150"/>
        <v>RHAOXFORD CORNER - RX</v>
      </c>
      <c r="BS1041" s="11" t="s">
        <v>3275</v>
      </c>
      <c r="BT1041" s="11" t="s">
        <v>3276</v>
      </c>
      <c r="BU1041" s="11" t="s">
        <v>3275</v>
      </c>
      <c r="BV1041" s="11" t="s">
        <v>3276</v>
      </c>
      <c r="BW1041" s="11" t="s">
        <v>3045</v>
      </c>
      <c r="BX1041" s="11"/>
      <c r="BY1041" s="12"/>
      <c r="BZ1041" t="s">
        <v>3261</v>
      </c>
      <c r="CA1041" s="13" t="s">
        <v>3277</v>
      </c>
    </row>
    <row r="1042" spans="70:79" s="1" customFormat="1" ht="15">
      <c r="BR1042" t="str">
        <f t="shared" si="150"/>
        <v>RHAPLATFORM ONE</v>
      </c>
      <c r="BS1042" s="11" t="s">
        <v>3278</v>
      </c>
      <c r="BT1042" s="11" t="s">
        <v>3279</v>
      </c>
      <c r="BU1042" s="11" t="s">
        <v>3278</v>
      </c>
      <c r="BV1042" s="11" t="s">
        <v>3279</v>
      </c>
      <c r="BW1042" s="11" t="s">
        <v>3045</v>
      </c>
      <c r="BX1042" s="11"/>
      <c r="BY1042" s="12"/>
      <c r="BZ1042" t="s">
        <v>3280</v>
      </c>
      <c r="CA1042" s="13" t="s">
        <v>3281</v>
      </c>
    </row>
    <row r="1043" spans="70:79" s="1" customFormat="1" ht="15">
      <c r="BR1043" t="str">
        <f t="shared" si="150"/>
        <v>RHAPOW!</v>
      </c>
      <c r="BS1043" s="11" t="s">
        <v>3282</v>
      </c>
      <c r="BT1043" s="11" t="s">
        <v>3283</v>
      </c>
      <c r="BU1043" s="11" t="s">
        <v>3282</v>
      </c>
      <c r="BV1043" s="11" t="s">
        <v>3283</v>
      </c>
      <c r="BW1043" s="11" t="s">
        <v>3045</v>
      </c>
      <c r="BX1043" s="11"/>
      <c r="BY1043" s="12"/>
      <c r="BZ1043" t="s">
        <v>3280</v>
      </c>
      <c r="CA1043" s="13" t="s">
        <v>3284</v>
      </c>
    </row>
    <row r="1044" spans="70:79" s="1" customFormat="1" ht="15">
      <c r="BR1044" t="str">
        <f t="shared" si="150"/>
        <v>RHARAMPTON HOSPITAL</v>
      </c>
      <c r="BS1044" s="11" t="s">
        <v>3285</v>
      </c>
      <c r="BT1044" s="11" t="s">
        <v>3286</v>
      </c>
      <c r="BU1044" s="11" t="s">
        <v>3285</v>
      </c>
      <c r="BV1044" s="11" t="s">
        <v>3286</v>
      </c>
      <c r="BW1044" s="11" t="s">
        <v>3045</v>
      </c>
      <c r="BX1044" s="11"/>
      <c r="BY1044" s="12"/>
      <c r="BZ1044" t="s">
        <v>3280</v>
      </c>
      <c r="CA1044" s="13" t="s">
        <v>3287</v>
      </c>
    </row>
    <row r="1045" spans="70:79" s="1" customFormat="1" ht="15">
      <c r="BR1045" t="str">
        <f t="shared" si="150"/>
        <v>RHARECOVERY IN NOTTINGHAM-RX</v>
      </c>
      <c r="BS1045" s="11" t="s">
        <v>3288</v>
      </c>
      <c r="BT1045" s="11" t="s">
        <v>3289</v>
      </c>
      <c r="BU1045" s="11" t="s">
        <v>3288</v>
      </c>
      <c r="BV1045" s="11" t="s">
        <v>3289</v>
      </c>
      <c r="BW1045" s="11" t="s">
        <v>3045</v>
      </c>
      <c r="BX1045" s="11"/>
      <c r="BY1045" s="12"/>
      <c r="BZ1045" t="s">
        <v>3280</v>
      </c>
      <c r="CA1045" s="13" t="s">
        <v>3290</v>
      </c>
    </row>
    <row r="1046" spans="70:79" s="1" customFormat="1" ht="15">
      <c r="BR1046" t="str">
        <f t="shared" si="150"/>
        <v>RHARED ART CAFE</v>
      </c>
      <c r="BS1046" s="11" t="s">
        <v>3291</v>
      </c>
      <c r="BT1046" s="11" t="s">
        <v>3292</v>
      </c>
      <c r="BU1046" s="11" t="s">
        <v>3291</v>
      </c>
      <c r="BV1046" s="11" t="s">
        <v>3292</v>
      </c>
      <c r="BW1046" s="11" t="s">
        <v>3045</v>
      </c>
      <c r="BX1046" s="11"/>
      <c r="BY1046" s="12"/>
      <c r="BZ1046" t="s">
        <v>3280</v>
      </c>
      <c r="CA1046" s="13" t="s">
        <v>3293</v>
      </c>
    </row>
    <row r="1047" spans="70:79" s="1" customFormat="1" ht="15">
      <c r="BR1047" t="str">
        <f t="shared" si="150"/>
        <v>RHAREES ROW</v>
      </c>
      <c r="BS1047" s="11" t="s">
        <v>3294</v>
      </c>
      <c r="BT1047" s="11" t="s">
        <v>3295</v>
      </c>
      <c r="BU1047" s="11" t="s">
        <v>3294</v>
      </c>
      <c r="BV1047" s="11" t="s">
        <v>3295</v>
      </c>
      <c r="BW1047" s="11" t="s">
        <v>3045</v>
      </c>
      <c r="BX1047" s="11"/>
      <c r="BY1047" s="12"/>
      <c r="BZ1047" t="s">
        <v>3280</v>
      </c>
      <c r="CA1047" s="13" t="s">
        <v>3296</v>
      </c>
    </row>
    <row r="1048" spans="70:79" s="1" customFormat="1" ht="15">
      <c r="BR1048" t="str">
        <f t="shared" si="150"/>
        <v>RHARETFORD CENTRAL</v>
      </c>
      <c r="BS1048" s="11" t="s">
        <v>3297</v>
      </c>
      <c r="BT1048" s="11" t="s">
        <v>3298</v>
      </c>
      <c r="BU1048" s="11" t="s">
        <v>3297</v>
      </c>
      <c r="BV1048" s="11" t="s">
        <v>3298</v>
      </c>
      <c r="BW1048" s="11" t="s">
        <v>3045</v>
      </c>
      <c r="BX1048" s="11"/>
      <c r="BY1048" s="12"/>
      <c r="BZ1048" t="s">
        <v>3280</v>
      </c>
      <c r="CA1048" s="13" t="s">
        <v>3299</v>
      </c>
    </row>
    <row r="1049" spans="70:79" s="1" customFormat="1" ht="15">
      <c r="BR1049" t="str">
        <f t="shared" si="150"/>
        <v>RHARETFORD HOSPITAL</v>
      </c>
      <c r="BS1049" s="11" t="s">
        <v>3300</v>
      </c>
      <c r="BT1049" s="11" t="s">
        <v>3301</v>
      </c>
      <c r="BU1049" s="11" t="s">
        <v>3300</v>
      </c>
      <c r="BV1049" s="11" t="s">
        <v>3301</v>
      </c>
      <c r="BW1049" s="11" t="s">
        <v>3045</v>
      </c>
      <c r="BX1049" s="11"/>
      <c r="BY1049" s="12"/>
      <c r="BZ1049" t="s">
        <v>3280</v>
      </c>
      <c r="CA1049" s="13" t="s">
        <v>3302</v>
      </c>
    </row>
    <row r="1050" spans="70:79" s="1" customFormat="1" ht="15">
      <c r="BR1050" t="str">
        <f t="shared" si="150"/>
        <v>RHASHERWOOD WEST (RAINWORTH)</v>
      </c>
      <c r="BS1050" s="11" t="s">
        <v>3303</v>
      </c>
      <c r="BT1050" s="11" t="s">
        <v>3304</v>
      </c>
      <c r="BU1050" s="11" t="s">
        <v>3303</v>
      </c>
      <c r="BV1050" s="11" t="s">
        <v>3304</v>
      </c>
      <c r="BW1050" s="11" t="s">
        <v>3045</v>
      </c>
      <c r="BX1050" s="11"/>
      <c r="BY1050" s="12"/>
      <c r="BZ1050" t="s">
        <v>3280</v>
      </c>
      <c r="CA1050" s="13" t="s">
        <v>3305</v>
      </c>
    </row>
    <row r="1051" spans="70:79" s="1" customFormat="1" ht="15">
      <c r="BR1051" t="str">
        <f t="shared" si="150"/>
        <v>RHAST. FRANCIS UNIT</v>
      </c>
      <c r="BS1051" s="11" t="s">
        <v>3306</v>
      </c>
      <c r="BT1051" s="11" t="s">
        <v>3307</v>
      </c>
      <c r="BU1051" s="11" t="s">
        <v>3306</v>
      </c>
      <c r="BV1051" s="11" t="s">
        <v>3307</v>
      </c>
      <c r="BW1051" s="11" t="s">
        <v>3045</v>
      </c>
      <c r="BX1051" s="11"/>
      <c r="BY1051" s="12"/>
      <c r="BZ1051" t="s">
        <v>3308</v>
      </c>
      <c r="CA1051" s="13" t="s">
        <v>3309</v>
      </c>
    </row>
    <row r="1052" spans="70:79" s="1" customFormat="1" ht="15">
      <c r="BR1052" t="str">
        <f t="shared" si="150"/>
        <v>RHAST. MICHAELS VIEW RH</v>
      </c>
      <c r="BS1052" s="11" t="s">
        <v>3310</v>
      </c>
      <c r="BT1052" s="11" t="s">
        <v>3311</v>
      </c>
      <c r="BU1052" s="11" t="s">
        <v>3310</v>
      </c>
      <c r="BV1052" s="11" t="s">
        <v>3311</v>
      </c>
      <c r="BW1052" s="11" t="s">
        <v>3045</v>
      </c>
      <c r="BX1052" s="11"/>
      <c r="BY1052" s="12"/>
      <c r="BZ1052" t="s">
        <v>3308</v>
      </c>
      <c r="CA1052" s="13" t="s">
        <v>861</v>
      </c>
    </row>
    <row r="1053" spans="70:79" s="1" customFormat="1" ht="15">
      <c r="BR1053" t="str">
        <f t="shared" si="150"/>
        <v>RHASTAUNTON LODGE</v>
      </c>
      <c r="BS1053" s="11" t="s">
        <v>3312</v>
      </c>
      <c r="BT1053" s="11" t="s">
        <v>3313</v>
      </c>
      <c r="BU1053" s="11" t="s">
        <v>3312</v>
      </c>
      <c r="BV1053" s="11" t="s">
        <v>3313</v>
      </c>
      <c r="BW1053" s="11" t="s">
        <v>3045</v>
      </c>
      <c r="BX1053" s="11"/>
      <c r="BY1053" s="12"/>
      <c r="BZ1053" t="s">
        <v>3308</v>
      </c>
      <c r="CA1053" s="13" t="s">
        <v>1184</v>
      </c>
    </row>
    <row r="1054" spans="70:79" s="1" customFormat="1" ht="15">
      <c r="BR1054" t="str">
        <f t="shared" si="150"/>
        <v>RHATHE FOREST</v>
      </c>
      <c r="BS1054" s="11" t="s">
        <v>3314</v>
      </c>
      <c r="BT1054" s="11" t="s">
        <v>3315</v>
      </c>
      <c r="BU1054" s="11" t="s">
        <v>3314</v>
      </c>
      <c r="BV1054" s="11" t="s">
        <v>3315</v>
      </c>
      <c r="BW1054" s="11" t="s">
        <v>3045</v>
      </c>
      <c r="BX1054" s="11"/>
      <c r="BY1054" s="12"/>
      <c r="BZ1054" t="s">
        <v>3308</v>
      </c>
      <c r="CA1054" s="13" t="s">
        <v>3316</v>
      </c>
    </row>
    <row r="1055" spans="70:79" s="1" customFormat="1" ht="15">
      <c r="BR1055" t="str">
        <f t="shared" si="150"/>
        <v>RHATHE JOINT</v>
      </c>
      <c r="BS1055" s="11" t="s">
        <v>3317</v>
      </c>
      <c r="BT1055" s="11" t="s">
        <v>3318</v>
      </c>
      <c r="BU1055" s="11" t="s">
        <v>3317</v>
      </c>
      <c r="BV1055" s="11" t="s">
        <v>3318</v>
      </c>
      <c r="BW1055" s="11" t="s">
        <v>3045</v>
      </c>
      <c r="BX1055" s="11"/>
      <c r="BY1055" s="12"/>
      <c r="BZ1055" t="s">
        <v>3308</v>
      </c>
      <c r="CA1055" s="13" t="s">
        <v>3319</v>
      </c>
    </row>
    <row r="1056" spans="70:79" s="1" customFormat="1" ht="15">
      <c r="BR1056" t="str">
        <f t="shared" si="150"/>
        <v>RHATHE LEYLANDS</v>
      </c>
      <c r="BS1056" s="11" t="s">
        <v>3320</v>
      </c>
      <c r="BT1056" s="11" t="s">
        <v>3321</v>
      </c>
      <c r="BU1056" s="11" t="s">
        <v>3320</v>
      </c>
      <c r="BV1056" s="11" t="s">
        <v>3321</v>
      </c>
      <c r="BW1056" s="11" t="s">
        <v>3045</v>
      </c>
      <c r="BX1056" s="11"/>
      <c r="BY1056" s="12"/>
      <c r="BZ1056" t="s">
        <v>3308</v>
      </c>
      <c r="CA1056" s="13" t="s">
        <v>3322</v>
      </c>
    </row>
    <row r="1057" spans="70:79" s="1" customFormat="1" ht="15">
      <c r="BR1057" t="str">
        <f t="shared" si="150"/>
        <v>RHATHE LODGES (WATHWOOD HOSPITAL)</v>
      </c>
      <c r="BS1057" s="11" t="s">
        <v>3323</v>
      </c>
      <c r="BT1057" s="11" t="s">
        <v>3324</v>
      </c>
      <c r="BU1057" s="11" t="s">
        <v>3323</v>
      </c>
      <c r="BV1057" s="11" t="s">
        <v>3324</v>
      </c>
      <c r="BW1057" s="11" t="s">
        <v>3045</v>
      </c>
      <c r="BX1057" s="11"/>
      <c r="BY1057" s="12"/>
      <c r="BZ1057" t="s">
        <v>3308</v>
      </c>
      <c r="CA1057" s="13" t="s">
        <v>3325</v>
      </c>
    </row>
    <row r="1058" spans="70:79" s="1" customFormat="1" ht="15">
      <c r="BR1058" t="str">
        <f t="shared" si="150"/>
        <v>RHATHE MALTINGS</v>
      </c>
      <c r="BS1058" s="11" t="s">
        <v>3326</v>
      </c>
      <c r="BT1058" s="11" t="s">
        <v>3327</v>
      </c>
      <c r="BU1058" s="11" t="s">
        <v>3326</v>
      </c>
      <c r="BV1058" s="11" t="s">
        <v>3327</v>
      </c>
      <c r="BW1058" s="11" t="s">
        <v>3045</v>
      </c>
      <c r="BX1058" s="11"/>
      <c r="BY1058" s="12"/>
      <c r="BZ1058" t="s">
        <v>3308</v>
      </c>
      <c r="CA1058" s="13" t="s">
        <v>3328</v>
      </c>
    </row>
    <row r="1059" spans="70:79" s="1" customFormat="1" ht="15">
      <c r="BR1059" t="str">
        <f t="shared" si="150"/>
        <v>RHATHE NEWLANDS</v>
      </c>
      <c r="BS1059" s="11" t="s">
        <v>3329</v>
      </c>
      <c r="BT1059" s="11" t="s">
        <v>3330</v>
      </c>
      <c r="BU1059" s="11" t="s">
        <v>3329</v>
      </c>
      <c r="BV1059" s="11" t="s">
        <v>3330</v>
      </c>
      <c r="BW1059" s="11" t="s">
        <v>3045</v>
      </c>
      <c r="BX1059" s="11"/>
      <c r="BY1059" s="12"/>
      <c r="BZ1059" t="s">
        <v>3308</v>
      </c>
      <c r="CA1059" s="13" t="s">
        <v>3331</v>
      </c>
    </row>
    <row r="1060" spans="70:79" s="1" customFormat="1" ht="15">
      <c r="BR1060" t="str">
        <f t="shared" si="150"/>
        <v>RHATHE OLD HALL</v>
      </c>
      <c r="BS1060" s="11" t="s">
        <v>3332</v>
      </c>
      <c r="BT1060" s="11" t="s">
        <v>3333</v>
      </c>
      <c r="BU1060" s="11" t="s">
        <v>3332</v>
      </c>
      <c r="BV1060" s="11" t="s">
        <v>3333</v>
      </c>
      <c r="BW1060" s="11" t="s">
        <v>3045</v>
      </c>
      <c r="BX1060" s="11"/>
      <c r="BY1060" s="12"/>
      <c r="BZ1060" t="s">
        <v>3308</v>
      </c>
      <c r="CA1060" s="13" t="s">
        <v>1862</v>
      </c>
    </row>
    <row r="1061" spans="70:79" s="1" customFormat="1" ht="15">
      <c r="BR1061" t="str">
        <f t="shared" si="150"/>
        <v>RHATHE PASTURES</v>
      </c>
      <c r="BS1061" s="11" t="s">
        <v>3334</v>
      </c>
      <c r="BT1061" s="11" t="s">
        <v>3335</v>
      </c>
      <c r="BU1061" s="11" t="s">
        <v>3334</v>
      </c>
      <c r="BV1061" s="11" t="s">
        <v>3335</v>
      </c>
      <c r="BW1061" s="11" t="s">
        <v>3045</v>
      </c>
      <c r="BX1061" s="11"/>
      <c r="BY1061" s="12"/>
      <c r="BZ1061" t="s">
        <v>3308</v>
      </c>
      <c r="CA1061" s="13" t="s">
        <v>1053</v>
      </c>
    </row>
    <row r="1062" spans="70:79" s="1" customFormat="1" ht="15">
      <c r="BR1062" t="str">
        <f t="shared" si="150"/>
        <v>RHATHE STABLES</v>
      </c>
      <c r="BS1062" s="11" t="s">
        <v>3336</v>
      </c>
      <c r="BT1062" s="11" t="s">
        <v>3337</v>
      </c>
      <c r="BU1062" s="11" t="s">
        <v>3336</v>
      </c>
      <c r="BV1062" s="11" t="s">
        <v>3337</v>
      </c>
      <c r="BW1062" s="11" t="s">
        <v>3045</v>
      </c>
      <c r="BX1062" s="11"/>
      <c r="BY1062" s="12"/>
      <c r="BZ1062" t="s">
        <v>3308</v>
      </c>
      <c r="CA1062" s="13" t="s">
        <v>3338</v>
      </c>
    </row>
    <row r="1063" spans="70:79" s="1" customFormat="1" ht="15">
      <c r="BR1063" t="str">
        <f t="shared" si="150"/>
        <v>RHATHE WELLS ROAD CENTRE</v>
      </c>
      <c r="BS1063" s="11" t="s">
        <v>3339</v>
      </c>
      <c r="BT1063" s="11" t="s">
        <v>3340</v>
      </c>
      <c r="BU1063" s="11" t="s">
        <v>3339</v>
      </c>
      <c r="BV1063" s="11" t="s">
        <v>3340</v>
      </c>
      <c r="BW1063" s="11" t="s">
        <v>3045</v>
      </c>
      <c r="BX1063" s="11"/>
      <c r="BY1063" s="12"/>
      <c r="BZ1063" t="s">
        <v>3308</v>
      </c>
      <c r="CA1063" s="13" t="s">
        <v>3341</v>
      </c>
    </row>
    <row r="1064" spans="70:79" s="1" customFormat="1" ht="15">
      <c r="BR1064" t="str">
        <f t="shared" si="150"/>
        <v>RHATHORNEYWOOD MOUNT</v>
      </c>
      <c r="BS1064" s="11" t="s">
        <v>3342</v>
      </c>
      <c r="BT1064" s="11" t="s">
        <v>3343</v>
      </c>
      <c r="BU1064" s="11" t="s">
        <v>3342</v>
      </c>
      <c r="BV1064" s="11" t="s">
        <v>3343</v>
      </c>
      <c r="BW1064" s="11" t="s">
        <v>3045</v>
      </c>
      <c r="BX1064" s="11"/>
      <c r="BY1064" s="12"/>
      <c r="BZ1064" t="s">
        <v>3308</v>
      </c>
      <c r="CA1064" s="13" t="s">
        <v>3344</v>
      </c>
    </row>
    <row r="1065" spans="70:79" s="1" customFormat="1" ht="15">
      <c r="BR1065" t="str">
        <f t="shared" si="150"/>
        <v>RHATHORNEYWOOD MOUNT SITE 2</v>
      </c>
      <c r="BS1065" s="11" t="s">
        <v>3345</v>
      </c>
      <c r="BT1065" s="11" t="s">
        <v>3346</v>
      </c>
      <c r="BU1065" s="11" t="s">
        <v>3345</v>
      </c>
      <c r="BV1065" s="11" t="s">
        <v>3346</v>
      </c>
      <c r="BW1065" s="11" t="s">
        <v>3045</v>
      </c>
      <c r="BX1065" s="11"/>
      <c r="BY1065" s="12"/>
      <c r="BZ1065" t="s">
        <v>3308</v>
      </c>
      <c r="CA1065" s="13" t="s">
        <v>3347</v>
      </c>
    </row>
    <row r="1066" spans="70:79" s="1" customFormat="1" ht="15">
      <c r="BR1066" t="str">
        <f t="shared" si="150"/>
        <v>RHATHORNEYWOOD UNIT</v>
      </c>
      <c r="BS1066" s="11" t="s">
        <v>3348</v>
      </c>
      <c r="BT1066" s="11" t="s">
        <v>3349</v>
      </c>
      <c r="BU1066" s="11" t="s">
        <v>3348</v>
      </c>
      <c r="BV1066" s="11" t="s">
        <v>3349</v>
      </c>
      <c r="BW1066" s="11" t="s">
        <v>3045</v>
      </c>
      <c r="BX1066" s="11"/>
      <c r="BY1066" s="12"/>
      <c r="BZ1066" t="s">
        <v>3308</v>
      </c>
      <c r="CA1066" s="13" t="s">
        <v>3350</v>
      </c>
    </row>
    <row r="1067" spans="70:79" s="1" customFormat="1" ht="15">
      <c r="BR1067" t="str">
        <f t="shared" si="150"/>
        <v>RHAUNIT 2</v>
      </c>
      <c r="BS1067" s="11" t="s">
        <v>3351</v>
      </c>
      <c r="BT1067" s="11" t="s">
        <v>3352</v>
      </c>
      <c r="BU1067" s="11" t="s">
        <v>3351</v>
      </c>
      <c r="BV1067" s="11" t="s">
        <v>3352</v>
      </c>
      <c r="BW1067" s="11" t="s">
        <v>3045</v>
      </c>
      <c r="BX1067" s="11"/>
      <c r="BY1067" s="12"/>
      <c r="BZ1067" t="s">
        <v>3308</v>
      </c>
      <c r="CA1067" s="13" t="s">
        <v>3353</v>
      </c>
    </row>
    <row r="1068" spans="70:79" s="1" customFormat="1" ht="15">
      <c r="BR1068" t="str">
        <f t="shared" si="150"/>
        <v>RHAUNIVERSITY HOSPITAL</v>
      </c>
      <c r="BS1068" s="11" t="s">
        <v>3354</v>
      </c>
      <c r="BT1068" s="11" t="s">
        <v>3355</v>
      </c>
      <c r="BU1068" s="11" t="s">
        <v>3354</v>
      </c>
      <c r="BV1068" s="11" t="s">
        <v>3355</v>
      </c>
      <c r="BW1068" s="11" t="s">
        <v>3045</v>
      </c>
      <c r="BX1068" s="11"/>
      <c r="BY1068" s="12"/>
      <c r="BZ1068" t="s">
        <v>3308</v>
      </c>
      <c r="CA1068" s="13" t="s">
        <v>3356</v>
      </c>
    </row>
    <row r="1069" spans="70:79" s="1" customFormat="1" ht="15">
      <c r="BR1069" t="str">
        <f t="shared" si="150"/>
        <v>RHAWATHWOOD HOSPITAL</v>
      </c>
      <c r="BS1069" s="11" t="s">
        <v>3357</v>
      </c>
      <c r="BT1069" s="11" t="s">
        <v>3358</v>
      </c>
      <c r="BU1069" s="11" t="s">
        <v>3357</v>
      </c>
      <c r="BV1069" s="11" t="s">
        <v>3358</v>
      </c>
      <c r="BW1069" s="11" t="s">
        <v>3045</v>
      </c>
      <c r="BX1069" s="11"/>
      <c r="BY1069" s="12"/>
      <c r="BZ1069" t="s">
        <v>3308</v>
      </c>
      <c r="CA1069" s="13" t="s">
        <v>2838</v>
      </c>
    </row>
    <row r="1070" spans="70:79" s="1" customFormat="1" ht="15">
      <c r="BR1070" t="str">
        <f t="shared" si="150"/>
        <v>RHAWAX CAFE</v>
      </c>
      <c r="BS1070" s="11" t="s">
        <v>3359</v>
      </c>
      <c r="BT1070" s="11" t="s">
        <v>3360</v>
      </c>
      <c r="BU1070" s="11" t="s">
        <v>3359</v>
      </c>
      <c r="BV1070" s="11" t="s">
        <v>3360</v>
      </c>
      <c r="BW1070" s="11" t="s">
        <v>3045</v>
      </c>
      <c r="BX1070" s="11"/>
      <c r="BY1070" s="12"/>
      <c r="BZ1070" t="s">
        <v>3308</v>
      </c>
      <c r="CA1070" s="13" t="s">
        <v>3361</v>
      </c>
    </row>
    <row r="1071" spans="70:79" s="1" customFormat="1" ht="15">
      <c r="BR1071" t="str">
        <f t="shared" si="150"/>
        <v>RHMCOUNTESS MOUNTBATTEN HOUSE</v>
      </c>
      <c r="BS1071" s="11" t="s">
        <v>3362</v>
      </c>
      <c r="BT1071" s="11" t="s">
        <v>3363</v>
      </c>
      <c r="BU1071" s="11" t="s">
        <v>3362</v>
      </c>
      <c r="BV1071" s="11" t="s">
        <v>3363</v>
      </c>
      <c r="BW1071" s="11" t="s">
        <v>3364</v>
      </c>
      <c r="BX1071" s="11"/>
      <c r="BY1071" s="12"/>
      <c r="BZ1071" t="s">
        <v>3308</v>
      </c>
      <c r="CA1071" s="13" t="s">
        <v>3365</v>
      </c>
    </row>
    <row r="1072" spans="70:79" s="1" customFormat="1" ht="15">
      <c r="BR1072" t="str">
        <f t="shared" si="150"/>
        <v>RHMNEW FOREST BIRTH CENTRE HEALTH AUTHORITY</v>
      </c>
      <c r="BS1072" s="11" t="s">
        <v>3366</v>
      </c>
      <c r="BT1072" s="11" t="s">
        <v>3367</v>
      </c>
      <c r="BU1072" s="11" t="s">
        <v>3366</v>
      </c>
      <c r="BV1072" s="11" t="s">
        <v>3367</v>
      </c>
      <c r="BW1072" s="11" t="s">
        <v>3364</v>
      </c>
      <c r="BX1072" s="11"/>
      <c r="BY1072" s="12"/>
      <c r="BZ1072" t="s">
        <v>3308</v>
      </c>
      <c r="CA1072" s="13" t="s">
        <v>3368</v>
      </c>
    </row>
    <row r="1073" spans="70:79" s="1" customFormat="1" ht="15">
      <c r="BR1073" t="str">
        <f t="shared" si="150"/>
        <v>RHMPRINCESS ANNE HOSPITAL</v>
      </c>
      <c r="BS1073" s="11" t="s">
        <v>3369</v>
      </c>
      <c r="BT1073" s="11" t="s">
        <v>860</v>
      </c>
      <c r="BU1073" s="11" t="s">
        <v>3369</v>
      </c>
      <c r="BV1073" s="11" t="s">
        <v>860</v>
      </c>
      <c r="BW1073" s="11" t="s">
        <v>3364</v>
      </c>
      <c r="BX1073" s="11"/>
      <c r="BY1073" s="12"/>
      <c r="BZ1073" t="s">
        <v>3370</v>
      </c>
      <c r="CA1073" s="13" t="s">
        <v>3371</v>
      </c>
    </row>
    <row r="1074" spans="70:79" s="1" customFormat="1" ht="15">
      <c r="BR1074" t="str">
        <f t="shared" si="150"/>
        <v>RHMROYAL SOUTH HANTS HOSPITAL</v>
      </c>
      <c r="BS1074" s="11" t="s">
        <v>3372</v>
      </c>
      <c r="BT1074" s="11" t="s">
        <v>3373</v>
      </c>
      <c r="BU1074" s="11" t="s">
        <v>3372</v>
      </c>
      <c r="BV1074" s="11" t="s">
        <v>3373</v>
      </c>
      <c r="BW1074" s="11" t="s">
        <v>3364</v>
      </c>
      <c r="BX1074" s="11"/>
      <c r="BY1074" s="12"/>
      <c r="BZ1074" t="s">
        <v>3374</v>
      </c>
      <c r="CA1074" s="13" t="s">
        <v>3375</v>
      </c>
    </row>
    <row r="1075" spans="70:79" s="1" customFormat="1" ht="15">
      <c r="BR1075" t="str">
        <f t="shared" si="150"/>
        <v>RHMSOUTHAMPTON GENERAL HOSPITAL</v>
      </c>
      <c r="BS1075" s="11" t="s">
        <v>3376</v>
      </c>
      <c r="BT1075" s="11" t="s">
        <v>865</v>
      </c>
      <c r="BU1075" s="11" t="s">
        <v>3376</v>
      </c>
      <c r="BV1075" s="11" t="s">
        <v>865</v>
      </c>
      <c r="BW1075" s="11" t="s">
        <v>3364</v>
      </c>
      <c r="BX1075" s="11"/>
      <c r="BY1075" s="12"/>
      <c r="BZ1075" t="s">
        <v>3374</v>
      </c>
      <c r="CA1075" s="13" t="s">
        <v>3377</v>
      </c>
    </row>
    <row r="1076" spans="70:79" s="1" customFormat="1" ht="15">
      <c r="BR1076" t="str">
        <f t="shared" si="150"/>
        <v>RHQBARNSLEY DISTRICT GENERAL HOSPITAL</v>
      </c>
      <c r="BS1076" s="11" t="s">
        <v>3378</v>
      </c>
      <c r="BT1076" s="11" t="s">
        <v>3379</v>
      </c>
      <c r="BU1076" s="11" t="s">
        <v>3378</v>
      </c>
      <c r="BV1076" s="11" t="s">
        <v>3379</v>
      </c>
      <c r="BW1076" s="11" t="s">
        <v>3380</v>
      </c>
      <c r="BX1076" s="11"/>
      <c r="BY1076" s="12"/>
      <c r="BZ1076" t="s">
        <v>3374</v>
      </c>
      <c r="CA1076" s="13" t="s">
        <v>3381</v>
      </c>
    </row>
    <row r="1077" spans="70:79" s="1" customFormat="1" ht="15">
      <c r="BR1077" t="str">
        <f t="shared" si="150"/>
        <v>RHQBASSETLAW HOSPITAL</v>
      </c>
      <c r="BS1077" s="11" t="s">
        <v>3382</v>
      </c>
      <c r="BT1077" s="11" t="s">
        <v>3065</v>
      </c>
      <c r="BU1077" s="11" t="s">
        <v>3382</v>
      </c>
      <c r="BV1077" s="11" t="s">
        <v>3065</v>
      </c>
      <c r="BW1077" s="11" t="s">
        <v>3380</v>
      </c>
      <c r="BX1077" s="11"/>
      <c r="BY1077" s="12"/>
      <c r="BZ1077" t="s">
        <v>3374</v>
      </c>
      <c r="CA1077" s="13" t="s">
        <v>3383</v>
      </c>
    </row>
    <row r="1078" spans="70:79" s="1" customFormat="1" ht="15">
      <c r="BR1078" t="str">
        <f t="shared" si="150"/>
        <v>RHQBEECH HILL INTERMEDIATE CARE UNIT</v>
      </c>
      <c r="BS1078" s="11" t="s">
        <v>3384</v>
      </c>
      <c r="BT1078" s="11" t="s">
        <v>3385</v>
      </c>
      <c r="BU1078" s="11" t="s">
        <v>3384</v>
      </c>
      <c r="BV1078" s="11" t="s">
        <v>3385</v>
      </c>
      <c r="BW1078" s="11" t="s">
        <v>3380</v>
      </c>
      <c r="BX1078" s="11"/>
      <c r="BY1078" s="12"/>
      <c r="BZ1078" t="s">
        <v>3374</v>
      </c>
      <c r="CA1078" s="13" t="s">
        <v>3386</v>
      </c>
    </row>
    <row r="1079" spans="70:79" s="1" customFormat="1" ht="15">
      <c r="BR1079" t="str">
        <f t="shared" si="150"/>
        <v>RHQCHARLES CLIFFORD DENTAL HOSPITAL</v>
      </c>
      <c r="BS1079" s="11" t="s">
        <v>3387</v>
      </c>
      <c r="BT1079" s="11" t="s">
        <v>3388</v>
      </c>
      <c r="BU1079" s="11" t="s">
        <v>3387</v>
      </c>
      <c r="BV1079" s="11" t="s">
        <v>3388</v>
      </c>
      <c r="BW1079" s="11" t="s">
        <v>3380</v>
      </c>
      <c r="BX1079" s="11"/>
      <c r="BY1079" s="12"/>
      <c r="BZ1079" t="s">
        <v>3374</v>
      </c>
      <c r="CA1079" s="13" t="s">
        <v>3389</v>
      </c>
    </row>
    <row r="1080" spans="70:79" s="1" customFormat="1" ht="15">
      <c r="BR1080" t="str">
        <f t="shared" si="150"/>
        <v>RHQCHESTERFIELD AND NORTH DERBYSHIRE ROYAL HOSPITAL</v>
      </c>
      <c r="BS1080" s="11" t="s">
        <v>3390</v>
      </c>
      <c r="BT1080" s="11" t="s">
        <v>3391</v>
      </c>
      <c r="BU1080" s="11" t="s">
        <v>3390</v>
      </c>
      <c r="BV1080" s="11" t="s">
        <v>3391</v>
      </c>
      <c r="BW1080" s="11" t="s">
        <v>3380</v>
      </c>
      <c r="BX1080" s="11"/>
      <c r="BY1080" s="12"/>
      <c r="BZ1080" t="s">
        <v>3392</v>
      </c>
      <c r="CA1080" s="13" t="s">
        <v>3393</v>
      </c>
    </row>
    <row r="1081" spans="70:79" s="1" customFormat="1" ht="15">
      <c r="BR1081" t="str">
        <f t="shared" si="150"/>
        <v>RHQDONCASTER ROYAL INFIRMARY</v>
      </c>
      <c r="BS1081" s="11" t="s">
        <v>3394</v>
      </c>
      <c r="BT1081" s="11" t="s">
        <v>3395</v>
      </c>
      <c r="BU1081" s="11" t="s">
        <v>3394</v>
      </c>
      <c r="BV1081" s="11" t="s">
        <v>3395</v>
      </c>
      <c r="BW1081" s="11" t="s">
        <v>3380</v>
      </c>
      <c r="BX1081" s="11"/>
      <c r="BY1081" s="12"/>
      <c r="BZ1081" t="s">
        <v>3396</v>
      </c>
      <c r="CA1081" s="13" t="s">
        <v>3397</v>
      </c>
    </row>
    <row r="1082" spans="70:79" s="1" customFormat="1" ht="15">
      <c r="BR1082" t="str">
        <f t="shared" si="150"/>
        <v>RHQNORTHERN GENERAL HOSPITAL</v>
      </c>
      <c r="BS1082" s="11" t="s">
        <v>3398</v>
      </c>
      <c r="BT1082" s="11" t="s">
        <v>1830</v>
      </c>
      <c r="BU1082" s="11" t="s">
        <v>3398</v>
      </c>
      <c r="BV1082" s="11" t="s">
        <v>1830</v>
      </c>
      <c r="BW1082" s="11" t="s">
        <v>3380</v>
      </c>
      <c r="BX1082" s="11"/>
      <c r="BY1082" s="12"/>
      <c r="BZ1082" t="s">
        <v>3396</v>
      </c>
      <c r="CA1082" s="13" t="s">
        <v>3399</v>
      </c>
    </row>
    <row r="1083" spans="70:79" s="1" customFormat="1" ht="15">
      <c r="BR1083" t="str">
        <f t="shared" si="150"/>
        <v>RHQROTHERHAM DISTRICT GENERAL HOSPITAL</v>
      </c>
      <c r="BS1083" s="11" t="s">
        <v>3400</v>
      </c>
      <c r="BT1083" s="11" t="s">
        <v>2621</v>
      </c>
      <c r="BU1083" s="11" t="s">
        <v>3400</v>
      </c>
      <c r="BV1083" s="11" t="s">
        <v>2621</v>
      </c>
      <c r="BW1083" s="11" t="s">
        <v>3380</v>
      </c>
      <c r="BX1083" s="11"/>
      <c r="BY1083" s="12"/>
      <c r="BZ1083" t="s">
        <v>3401</v>
      </c>
      <c r="CA1083" s="13" t="s">
        <v>3402</v>
      </c>
    </row>
    <row r="1084" spans="70:79" s="1" customFormat="1" ht="15">
      <c r="BR1084" t="str">
        <f t="shared" si="150"/>
        <v>RHQROYAL HALLAMSHIRE HOSPITAL</v>
      </c>
      <c r="BS1084" s="11" t="s">
        <v>3403</v>
      </c>
      <c r="BT1084" s="11" t="s">
        <v>3404</v>
      </c>
      <c r="BU1084" s="11" t="s">
        <v>3403</v>
      </c>
      <c r="BV1084" s="11" t="s">
        <v>3404</v>
      </c>
      <c r="BW1084" s="11" t="s">
        <v>3380</v>
      </c>
      <c r="BX1084" s="11"/>
      <c r="BY1084" s="12"/>
      <c r="BZ1084" t="s">
        <v>3401</v>
      </c>
      <c r="CA1084" s="13" t="s">
        <v>3405</v>
      </c>
    </row>
    <row r="1085" spans="70:79" s="1" customFormat="1" ht="15">
      <c r="BR1085" t="str">
        <f t="shared" si="150"/>
        <v>RHQWESTON PARK HOSPITAL</v>
      </c>
      <c r="BS1085" s="11" t="s">
        <v>3406</v>
      </c>
      <c r="BT1085" s="11" t="s">
        <v>3407</v>
      </c>
      <c r="BU1085" s="11" t="s">
        <v>3406</v>
      </c>
      <c r="BV1085" s="11" t="s">
        <v>3407</v>
      </c>
      <c r="BW1085" s="11" t="s">
        <v>3380</v>
      </c>
      <c r="BX1085" s="11"/>
      <c r="BY1085" s="12"/>
      <c r="BZ1085" t="s">
        <v>3408</v>
      </c>
      <c r="CA1085" s="13" t="s">
        <v>3409</v>
      </c>
    </row>
    <row r="1086" spans="70:79" s="1" customFormat="1" ht="15">
      <c r="BR1086" t="str">
        <f t="shared" si="150"/>
        <v>RHUGOSPORT WAR MEMORIAL HOSPITAL</v>
      </c>
      <c r="BS1086" s="11" t="s">
        <v>3410</v>
      </c>
      <c r="BT1086" s="11" t="s">
        <v>793</v>
      </c>
      <c r="BU1086" s="11" t="s">
        <v>3410</v>
      </c>
      <c r="BV1086" s="11" t="s">
        <v>793</v>
      </c>
      <c r="BW1086" s="11" t="s">
        <v>3411</v>
      </c>
      <c r="BX1086" s="11"/>
      <c r="BY1086" s="12"/>
      <c r="BZ1086" t="s">
        <v>3412</v>
      </c>
      <c r="CA1086" s="13" t="s">
        <v>3413</v>
      </c>
    </row>
    <row r="1087" spans="70:79" s="1" customFormat="1" ht="15">
      <c r="BR1087" t="str">
        <f t="shared" si="150"/>
        <v>RHUPETERSFIELD COMMUNITY HOSPITAL</v>
      </c>
      <c r="BS1087" s="11" t="s">
        <v>3414</v>
      </c>
      <c r="BT1087" s="11" t="s">
        <v>3415</v>
      </c>
      <c r="BU1087" s="11" t="s">
        <v>3414</v>
      </c>
      <c r="BV1087" s="11" t="s">
        <v>3415</v>
      </c>
      <c r="BW1087" s="11" t="s">
        <v>3411</v>
      </c>
      <c r="BX1087" s="11"/>
      <c r="BY1087" s="12"/>
      <c r="BZ1087" t="s">
        <v>3416</v>
      </c>
      <c r="CA1087" s="13" t="s">
        <v>3417</v>
      </c>
    </row>
    <row r="1088" spans="70:79" s="1" customFormat="1" ht="15">
      <c r="BR1088" t="str">
        <f t="shared" si="150"/>
        <v>RHUQUEEN ALEXANDRA HOSPITAL</v>
      </c>
      <c r="BS1088" s="11" t="s">
        <v>3418</v>
      </c>
      <c r="BT1088" s="11" t="s">
        <v>863</v>
      </c>
      <c r="BU1088" s="11" t="s">
        <v>3418</v>
      </c>
      <c r="BV1088" s="11" t="s">
        <v>863</v>
      </c>
      <c r="BW1088" s="11" t="s">
        <v>3411</v>
      </c>
      <c r="BX1088" s="11"/>
      <c r="BY1088" s="12"/>
      <c r="BZ1088" t="s">
        <v>3416</v>
      </c>
      <c r="CA1088" s="13" t="s">
        <v>3419</v>
      </c>
    </row>
    <row r="1089" spans="70:79" s="1" customFormat="1" ht="15">
      <c r="BR1089" t="str">
        <f t="shared" si="150"/>
        <v>RHUROYAL HOSPITAL HASLAR</v>
      </c>
      <c r="BS1089" s="11" t="s">
        <v>3420</v>
      </c>
      <c r="BT1089" s="11" t="s">
        <v>3421</v>
      </c>
      <c r="BU1089" s="11" t="s">
        <v>3420</v>
      </c>
      <c r="BV1089" s="11" t="s">
        <v>3421</v>
      </c>
      <c r="BW1089" s="11" t="s">
        <v>3411</v>
      </c>
      <c r="BX1089" s="11"/>
      <c r="BY1089" s="12"/>
      <c r="BZ1089" t="s">
        <v>3422</v>
      </c>
      <c r="CA1089" s="13" t="s">
        <v>3423</v>
      </c>
    </row>
    <row r="1090" spans="70:79" s="1" customFormat="1" ht="15">
      <c r="BR1090" t="str">
        <f t="shared" si="150"/>
        <v>RHUSALISBURY DISTRICT HOSPITAL</v>
      </c>
      <c r="BS1090" s="11" t="s">
        <v>3424</v>
      </c>
      <c r="BT1090" s="11" t="s">
        <v>3425</v>
      </c>
      <c r="BU1090" s="11" t="s">
        <v>3424</v>
      </c>
      <c r="BV1090" s="11" t="s">
        <v>3425</v>
      </c>
      <c r="BW1090" s="11" t="s">
        <v>3411</v>
      </c>
      <c r="BX1090" s="11"/>
      <c r="BY1090" s="12"/>
      <c r="BZ1090" t="s">
        <v>3426</v>
      </c>
      <c r="CA1090" s="13" t="s">
        <v>637</v>
      </c>
    </row>
    <row r="1091" spans="70:79" s="1" customFormat="1" ht="15">
      <c r="BR1091" t="str">
        <f t="shared" ref="BR1091:BR1154" si="151">CONCATENATE(LEFT(BS1091, 3),BT1091)</f>
        <v>RHUST MARY'S HOSPITAL</v>
      </c>
      <c r="BS1091" s="11" t="s">
        <v>3427</v>
      </c>
      <c r="BT1091" s="11" t="s">
        <v>345</v>
      </c>
      <c r="BU1091" s="11" t="s">
        <v>3427</v>
      </c>
      <c r="BV1091" s="11" t="s">
        <v>345</v>
      </c>
      <c r="BW1091" s="11" t="s">
        <v>3411</v>
      </c>
      <c r="BX1091" s="11"/>
      <c r="BY1091" s="12"/>
      <c r="BZ1091" t="s">
        <v>3426</v>
      </c>
      <c r="CA1091" s="13" t="s">
        <v>452</v>
      </c>
    </row>
    <row r="1092" spans="70:79" s="1" customFormat="1" ht="15">
      <c r="BR1092" t="str">
        <f t="shared" si="151"/>
        <v>RHUST MARY'S HOSPITAL</v>
      </c>
      <c r="BS1092" s="11" t="s">
        <v>3428</v>
      </c>
      <c r="BT1092" s="11" t="s">
        <v>345</v>
      </c>
      <c r="BU1092" s="11" t="s">
        <v>3428</v>
      </c>
      <c r="BV1092" s="11" t="s">
        <v>345</v>
      </c>
      <c r="BW1092" s="11" t="s">
        <v>3411</v>
      </c>
      <c r="BX1092" s="11"/>
      <c r="BY1092" s="12"/>
      <c r="BZ1092" t="s">
        <v>3426</v>
      </c>
      <c r="CA1092" s="13" t="s">
        <v>14</v>
      </c>
    </row>
    <row r="1093" spans="70:79" s="1" customFormat="1" ht="15">
      <c r="BR1093" t="str">
        <f t="shared" si="151"/>
        <v>RHWADDINGTON SCHOOL</v>
      </c>
      <c r="BS1093" s="11" t="s">
        <v>3429</v>
      </c>
      <c r="BT1093" s="11" t="s">
        <v>3430</v>
      </c>
      <c r="BU1093" s="11" t="s">
        <v>3429</v>
      </c>
      <c r="BV1093" s="11" t="s">
        <v>3430</v>
      </c>
      <c r="BW1093" s="11" t="s">
        <v>3431</v>
      </c>
      <c r="BX1093" s="11"/>
      <c r="BY1093" s="12"/>
      <c r="BZ1093" t="s">
        <v>3426</v>
      </c>
      <c r="CA1093" s="13" t="s">
        <v>3432</v>
      </c>
    </row>
    <row r="1094" spans="70:79" s="1" customFormat="1" ht="15">
      <c r="BR1094" t="str">
        <f t="shared" si="151"/>
        <v>RHWBROOKFIELDS SCHOOL</v>
      </c>
      <c r="BS1094" s="11" t="s">
        <v>3433</v>
      </c>
      <c r="BT1094" s="11" t="s">
        <v>3434</v>
      </c>
      <c r="BU1094" s="11" t="s">
        <v>3433</v>
      </c>
      <c r="BV1094" s="11" t="s">
        <v>3434</v>
      </c>
      <c r="BW1094" s="11" t="s">
        <v>3431</v>
      </c>
      <c r="BX1094" s="11"/>
      <c r="BY1094" s="12"/>
      <c r="BZ1094" t="s">
        <v>3426</v>
      </c>
      <c r="CA1094" s="13" t="s">
        <v>3435</v>
      </c>
    </row>
    <row r="1095" spans="70:79" s="1" customFormat="1" ht="15">
      <c r="BR1095" t="str">
        <f t="shared" si="151"/>
        <v>RHWBUPA DUNEDIN HOSPITAL</v>
      </c>
      <c r="BS1095" s="11" t="s">
        <v>3436</v>
      </c>
      <c r="BT1095" s="11" t="s">
        <v>3437</v>
      </c>
      <c r="BU1095" s="11" t="s">
        <v>3436</v>
      </c>
      <c r="BV1095" s="11" t="s">
        <v>3437</v>
      </c>
      <c r="BW1095" s="11" t="s">
        <v>3431</v>
      </c>
      <c r="BX1095" s="11"/>
      <c r="BY1095" s="12"/>
      <c r="BZ1095" t="s">
        <v>3426</v>
      </c>
      <c r="CA1095" s="13" t="s">
        <v>468</v>
      </c>
    </row>
    <row r="1096" spans="70:79" s="1" customFormat="1" ht="15">
      <c r="BR1096" t="str">
        <f t="shared" si="151"/>
        <v>RHWCAPIO READING HOSPITAL</v>
      </c>
      <c r="BS1096" s="11" t="s">
        <v>3438</v>
      </c>
      <c r="BT1096" s="11" t="s">
        <v>3439</v>
      </c>
      <c r="BU1096" s="11" t="s">
        <v>3438</v>
      </c>
      <c r="BV1096" s="11" t="s">
        <v>3439</v>
      </c>
      <c r="BW1096" s="11" t="s">
        <v>3431</v>
      </c>
      <c r="BX1096" s="11"/>
      <c r="BY1096" s="12"/>
      <c r="BZ1096" t="s">
        <v>3426</v>
      </c>
      <c r="CA1096" s="13" t="s">
        <v>791</v>
      </c>
    </row>
    <row r="1097" spans="70:79" s="1" customFormat="1" ht="15">
      <c r="BR1097" t="str">
        <f t="shared" si="151"/>
        <v>RHWDELLWOOD HOSPITAL</v>
      </c>
      <c r="BS1097" s="11" t="s">
        <v>3440</v>
      </c>
      <c r="BT1097" s="11" t="s">
        <v>3441</v>
      </c>
      <c r="BU1097" s="11" t="s">
        <v>3440</v>
      </c>
      <c r="BV1097" s="11" t="s">
        <v>3441</v>
      </c>
      <c r="BW1097" s="11" t="s">
        <v>3431</v>
      </c>
      <c r="BX1097" s="11"/>
      <c r="BY1097" s="12"/>
      <c r="BZ1097" t="s">
        <v>3426</v>
      </c>
      <c r="CA1097" s="13" t="s">
        <v>1431</v>
      </c>
    </row>
    <row r="1098" spans="70:79" s="1" customFormat="1" ht="15">
      <c r="BR1098" t="str">
        <f t="shared" si="151"/>
        <v>RHWDUCHESS OF KENT HOUSE</v>
      </c>
      <c r="BS1098" s="11" t="s">
        <v>3442</v>
      </c>
      <c r="BT1098" s="11" t="s">
        <v>3443</v>
      </c>
      <c r="BU1098" s="11" t="s">
        <v>3442</v>
      </c>
      <c r="BV1098" s="11" t="s">
        <v>3443</v>
      </c>
      <c r="BW1098" s="11" t="s">
        <v>3431</v>
      </c>
      <c r="BX1098" s="11"/>
      <c r="BY1098" s="12"/>
      <c r="BZ1098" t="s">
        <v>3426</v>
      </c>
      <c r="CA1098" s="13" t="s">
        <v>3444</v>
      </c>
    </row>
    <row r="1099" spans="70:79" s="1" customFormat="1" ht="15">
      <c r="BR1099" t="str">
        <f t="shared" si="151"/>
        <v>RHWHANOVER HOUSE</v>
      </c>
      <c r="BS1099" s="11" t="s">
        <v>3445</v>
      </c>
      <c r="BT1099" s="11" t="s">
        <v>3446</v>
      </c>
      <c r="BU1099" s="11" t="s">
        <v>3445</v>
      </c>
      <c r="BV1099" s="11" t="s">
        <v>3446</v>
      </c>
      <c r="BW1099" s="11" t="s">
        <v>3431</v>
      </c>
      <c r="BX1099" s="11"/>
      <c r="BY1099" s="12"/>
      <c r="BZ1099" t="s">
        <v>3426</v>
      </c>
      <c r="CA1099" s="13" t="s">
        <v>484</v>
      </c>
    </row>
    <row r="1100" spans="70:79" s="1" customFormat="1" ht="15">
      <c r="BR1100" t="str">
        <f t="shared" si="151"/>
        <v>RHWHEATHERWOOD HOSPITAL</v>
      </c>
      <c r="BS1100" s="11" t="s">
        <v>3447</v>
      </c>
      <c r="BT1100" s="11" t="s">
        <v>1896</v>
      </c>
      <c r="BU1100" s="11" t="s">
        <v>3447</v>
      </c>
      <c r="BV1100" s="11" t="s">
        <v>1896</v>
      </c>
      <c r="BW1100" s="11" t="s">
        <v>3431</v>
      </c>
      <c r="BX1100" s="11"/>
      <c r="BY1100" s="12"/>
      <c r="BZ1100" t="s">
        <v>3426</v>
      </c>
      <c r="CA1100" s="13" t="s">
        <v>3448</v>
      </c>
    </row>
    <row r="1101" spans="70:79" s="1" customFormat="1" ht="15">
      <c r="BR1101" t="str">
        <f t="shared" si="151"/>
        <v>RHWHORTON HOSPITAL</v>
      </c>
      <c r="BS1101" s="11" t="s">
        <v>3449</v>
      </c>
      <c r="BT1101" s="11" t="s">
        <v>3450</v>
      </c>
      <c r="BU1101" s="11" t="s">
        <v>3449</v>
      </c>
      <c r="BV1101" s="11" t="s">
        <v>3450</v>
      </c>
      <c r="BW1101" s="11" t="s">
        <v>3431</v>
      </c>
      <c r="BX1101" s="11"/>
      <c r="BY1101" s="12"/>
      <c r="BZ1101" t="s">
        <v>3426</v>
      </c>
      <c r="CA1101" s="13" t="s">
        <v>18</v>
      </c>
    </row>
    <row r="1102" spans="70:79" s="1" customFormat="1" ht="15">
      <c r="BR1102" t="str">
        <f t="shared" si="151"/>
        <v>RHWJOHN RADCLIFFE HOSPITAL</v>
      </c>
      <c r="BS1102" s="11" t="s">
        <v>3451</v>
      </c>
      <c r="BT1102" s="11" t="s">
        <v>3452</v>
      </c>
      <c r="BU1102" s="11" t="s">
        <v>3451</v>
      </c>
      <c r="BV1102" s="11" t="s">
        <v>3452</v>
      </c>
      <c r="BW1102" s="11" t="s">
        <v>3431</v>
      </c>
      <c r="BX1102" s="11"/>
      <c r="BY1102" s="12"/>
      <c r="BZ1102" t="s">
        <v>3426</v>
      </c>
      <c r="CA1102" s="13" t="s">
        <v>3453</v>
      </c>
    </row>
    <row r="1103" spans="70:79" s="1" customFormat="1" ht="15">
      <c r="BR1103" t="str">
        <f t="shared" si="151"/>
        <v>RHWKING EDWARD VII HOSPITAL</v>
      </c>
      <c r="BS1103" s="11" t="s">
        <v>3454</v>
      </c>
      <c r="BT1103" s="11" t="s">
        <v>1901</v>
      </c>
      <c r="BU1103" s="11" t="s">
        <v>3454</v>
      </c>
      <c r="BV1103" s="11" t="s">
        <v>1901</v>
      </c>
      <c r="BW1103" s="11" t="s">
        <v>3431</v>
      </c>
      <c r="BX1103" s="11"/>
      <c r="BY1103" s="12"/>
      <c r="BZ1103" t="s">
        <v>3426</v>
      </c>
      <c r="CA1103" s="13" t="s">
        <v>3455</v>
      </c>
    </row>
    <row r="1104" spans="70:79" s="1" customFormat="1" ht="15">
      <c r="BR1104" t="str">
        <f t="shared" si="151"/>
        <v>RHWMARY HARE GRAMMER SCHOOL</v>
      </c>
      <c r="BS1104" s="11" t="s">
        <v>3456</v>
      </c>
      <c r="BT1104" s="11" t="s">
        <v>3457</v>
      </c>
      <c r="BU1104" s="11" t="s">
        <v>3456</v>
      </c>
      <c r="BV1104" s="11" t="s">
        <v>3457</v>
      </c>
      <c r="BW1104" s="11" t="s">
        <v>3431</v>
      </c>
      <c r="BX1104" s="11"/>
      <c r="BY1104" s="12"/>
      <c r="BZ1104" t="s">
        <v>3426</v>
      </c>
      <c r="CA1104" s="13" t="s">
        <v>3458</v>
      </c>
    </row>
    <row r="1105" spans="70:79" s="1" customFormat="1" ht="15">
      <c r="BR1105" t="str">
        <f t="shared" si="151"/>
        <v>RHWPROSPECT PARK HOSPITAL</v>
      </c>
      <c r="BS1105" s="11" t="s">
        <v>3459</v>
      </c>
      <c r="BT1105" s="11" t="s">
        <v>1236</v>
      </c>
      <c r="BU1105" s="11" t="s">
        <v>3459</v>
      </c>
      <c r="BV1105" s="11" t="s">
        <v>1236</v>
      </c>
      <c r="BW1105" s="11" t="s">
        <v>3431</v>
      </c>
      <c r="BX1105" s="11"/>
      <c r="BY1105" s="12"/>
      <c r="BZ1105" t="s">
        <v>3426</v>
      </c>
      <c r="CA1105" s="13" t="s">
        <v>2864</v>
      </c>
    </row>
    <row r="1106" spans="70:79" s="1" customFormat="1" ht="15">
      <c r="BR1106" t="str">
        <f t="shared" si="151"/>
        <v>RHWROYAL BERKSHIRE HOSPITAL</v>
      </c>
      <c r="BS1106" s="11" t="s">
        <v>3460</v>
      </c>
      <c r="BT1106" s="11" t="s">
        <v>3461</v>
      </c>
      <c r="BU1106" s="11" t="s">
        <v>3460</v>
      </c>
      <c r="BV1106" s="11" t="s">
        <v>3461</v>
      </c>
      <c r="BW1106" s="11" t="s">
        <v>3431</v>
      </c>
      <c r="BX1106" s="11"/>
      <c r="BY1106" s="12"/>
      <c r="BZ1106" t="s">
        <v>3426</v>
      </c>
      <c r="CA1106" s="13" t="s">
        <v>3462</v>
      </c>
    </row>
    <row r="1107" spans="70:79" s="1" customFormat="1" ht="15">
      <c r="BR1107" t="str">
        <f t="shared" si="151"/>
        <v>RHWSKIMPED HILL SURGERY</v>
      </c>
      <c r="BS1107" s="11" t="s">
        <v>3463</v>
      </c>
      <c r="BT1107" s="11" t="s">
        <v>3464</v>
      </c>
      <c r="BU1107" s="11" t="s">
        <v>3463</v>
      </c>
      <c r="BV1107" s="11" t="s">
        <v>3464</v>
      </c>
      <c r="BW1107" s="11" t="s">
        <v>3431</v>
      </c>
      <c r="BX1107" s="11"/>
      <c r="BY1107" s="12"/>
      <c r="BZ1107" t="s">
        <v>3426</v>
      </c>
      <c r="CA1107" s="13" t="s">
        <v>3465</v>
      </c>
    </row>
    <row r="1108" spans="70:79" s="1" customFormat="1" ht="15">
      <c r="BR1108" t="str">
        <f t="shared" si="151"/>
        <v>RHWST MARKS HOSPITAL</v>
      </c>
      <c r="BS1108" s="11" t="s">
        <v>3466</v>
      </c>
      <c r="BT1108" s="11" t="s">
        <v>1265</v>
      </c>
      <c r="BU1108" s="11" t="s">
        <v>3466</v>
      </c>
      <c r="BV1108" s="11" t="s">
        <v>1265</v>
      </c>
      <c r="BW1108" s="11" t="s">
        <v>3431</v>
      </c>
      <c r="BX1108" s="11"/>
      <c r="BY1108" s="12"/>
      <c r="BZ1108" t="s">
        <v>3426</v>
      </c>
      <c r="CA1108" s="13" t="s">
        <v>3467</v>
      </c>
    </row>
    <row r="1109" spans="70:79" s="1" customFormat="1" ht="15">
      <c r="BR1109" t="str">
        <f t="shared" si="151"/>
        <v>RHWTHE AVENUE SCHOOL</v>
      </c>
      <c r="BS1109" s="11" t="s">
        <v>3468</v>
      </c>
      <c r="BT1109" s="11" t="s">
        <v>3469</v>
      </c>
      <c r="BU1109" s="11" t="s">
        <v>3468</v>
      </c>
      <c r="BV1109" s="11" t="s">
        <v>3469</v>
      </c>
      <c r="BW1109" s="11" t="s">
        <v>3431</v>
      </c>
      <c r="BX1109" s="11"/>
      <c r="BY1109" s="12"/>
      <c r="BZ1109" t="s">
        <v>3426</v>
      </c>
      <c r="CA1109" s="13" t="s">
        <v>23</v>
      </c>
    </row>
    <row r="1110" spans="70:79" s="1" customFormat="1" ht="15">
      <c r="BR1110" t="str">
        <f t="shared" si="151"/>
        <v>RHWTHE CASTLE SCHOOL</v>
      </c>
      <c r="BS1110" s="11" t="s">
        <v>3470</v>
      </c>
      <c r="BT1110" s="11" t="s">
        <v>3471</v>
      </c>
      <c r="BU1110" s="11" t="s">
        <v>3470</v>
      </c>
      <c r="BV1110" s="11" t="s">
        <v>3471</v>
      </c>
      <c r="BW1110" s="11" t="s">
        <v>3431</v>
      </c>
      <c r="BX1110" s="11"/>
      <c r="BY1110" s="12"/>
      <c r="BZ1110" t="s">
        <v>3472</v>
      </c>
      <c r="CA1110" s="13" t="s">
        <v>3473</v>
      </c>
    </row>
    <row r="1111" spans="70:79" s="1" customFormat="1" ht="15">
      <c r="BR1111" t="str">
        <f t="shared" si="151"/>
        <v>RHWTHE WHITLEY HEALTH AND SERVICES CENTRE</v>
      </c>
      <c r="BS1111" s="11" t="s">
        <v>3474</v>
      </c>
      <c r="BT1111" s="11" t="s">
        <v>3475</v>
      </c>
      <c r="BU1111" s="11" t="s">
        <v>3474</v>
      </c>
      <c r="BV1111" s="11" t="s">
        <v>3475</v>
      </c>
      <c r="BW1111" s="11" t="s">
        <v>3431</v>
      </c>
      <c r="BX1111" s="11"/>
      <c r="BY1111" s="12"/>
      <c r="BZ1111" t="s">
        <v>3472</v>
      </c>
      <c r="CA1111" s="13" t="s">
        <v>3476</v>
      </c>
    </row>
    <row r="1112" spans="70:79" s="1" customFormat="1" ht="15">
      <c r="BR1112" t="str">
        <f t="shared" si="151"/>
        <v>RHWTOWNLANDS HOSPITAL</v>
      </c>
      <c r="BS1112" s="11" t="s">
        <v>3477</v>
      </c>
      <c r="BT1112" s="11" t="s">
        <v>3478</v>
      </c>
      <c r="BU1112" s="11" t="s">
        <v>3477</v>
      </c>
      <c r="BV1112" s="11" t="s">
        <v>3478</v>
      </c>
      <c r="BW1112" s="11" t="s">
        <v>3431</v>
      </c>
      <c r="BX1112" s="11"/>
      <c r="BY1112" s="12"/>
      <c r="BZ1112" t="s">
        <v>3479</v>
      </c>
      <c r="CA1112" s="13" t="s">
        <v>3480</v>
      </c>
    </row>
    <row r="1113" spans="70:79" s="1" customFormat="1" ht="15">
      <c r="BR1113" t="str">
        <f t="shared" si="151"/>
        <v>RHWWALLINGFORD COMMUNITY HOSPITAL</v>
      </c>
      <c r="BS1113" s="11" t="s">
        <v>3481</v>
      </c>
      <c r="BT1113" s="11" t="s">
        <v>3482</v>
      </c>
      <c r="BU1113" s="11" t="s">
        <v>3481</v>
      </c>
      <c r="BV1113" s="11" t="s">
        <v>3482</v>
      </c>
      <c r="BW1113" s="11" t="s">
        <v>3431</v>
      </c>
      <c r="BX1113" s="11"/>
      <c r="BY1113" s="12"/>
      <c r="BZ1113" t="s">
        <v>3483</v>
      </c>
      <c r="CA1113" s="13" t="s">
        <v>3484</v>
      </c>
    </row>
    <row r="1114" spans="70:79" s="1" customFormat="1" ht="15">
      <c r="BR1114" t="str">
        <f t="shared" si="151"/>
        <v>RHWWANTAGE COMMUNITY HOSPITAL</v>
      </c>
      <c r="BS1114" s="11" t="s">
        <v>3485</v>
      </c>
      <c r="BT1114" s="11" t="s">
        <v>3486</v>
      </c>
      <c r="BU1114" s="11" t="s">
        <v>3485</v>
      </c>
      <c r="BV1114" s="11" t="s">
        <v>3486</v>
      </c>
      <c r="BW1114" s="11" t="s">
        <v>3431</v>
      </c>
      <c r="BX1114" s="11"/>
      <c r="BY1114" s="12"/>
      <c r="BZ1114" t="s">
        <v>3487</v>
      </c>
      <c r="CA1114" s="13" t="s">
        <v>3488</v>
      </c>
    </row>
    <row r="1115" spans="70:79" s="1" customFormat="1" ht="15">
      <c r="BR1115" t="str">
        <f t="shared" si="151"/>
        <v>RHWWEST BERKSHIRE COMMUNITY HOSPITAL</v>
      </c>
      <c r="BS1115" s="11" t="s">
        <v>3489</v>
      </c>
      <c r="BT1115" s="11" t="s">
        <v>1273</v>
      </c>
      <c r="BU1115" s="11" t="s">
        <v>3489</v>
      </c>
      <c r="BV1115" s="11" t="s">
        <v>1273</v>
      </c>
      <c r="BW1115" s="11" t="s">
        <v>3431</v>
      </c>
      <c r="BX1115" s="11"/>
      <c r="BY1115" s="12"/>
      <c r="BZ1115" t="s">
        <v>3490</v>
      </c>
      <c r="CA1115" s="13" t="s">
        <v>3491</v>
      </c>
    </row>
    <row r="1116" spans="70:79" s="1" customFormat="1" ht="15">
      <c r="BR1116" t="str">
        <f t="shared" si="151"/>
        <v>RHWWEXHAM PARK HOSPITAL</v>
      </c>
      <c r="BS1116" s="11" t="s">
        <v>3492</v>
      </c>
      <c r="BT1116" s="11" t="s">
        <v>1915</v>
      </c>
      <c r="BU1116" s="11" t="s">
        <v>3492</v>
      </c>
      <c r="BV1116" s="11" t="s">
        <v>1915</v>
      </c>
      <c r="BW1116" s="11" t="s">
        <v>3431</v>
      </c>
      <c r="BX1116" s="11"/>
      <c r="BY1116" s="12"/>
      <c r="BZ1116" t="s">
        <v>3490</v>
      </c>
      <c r="CA1116" s="13" t="s">
        <v>3493</v>
      </c>
    </row>
    <row r="1117" spans="70:79" s="1" customFormat="1" ht="15">
      <c r="BR1117" t="str">
        <f t="shared" si="151"/>
        <v>RHWWHITLEY PARK INFANT SCHOOL</v>
      </c>
      <c r="BS1117" s="11" t="s">
        <v>3494</v>
      </c>
      <c r="BT1117" s="11" t="s">
        <v>3495</v>
      </c>
      <c r="BU1117" s="11" t="s">
        <v>3494</v>
      </c>
      <c r="BV1117" s="11" t="s">
        <v>3495</v>
      </c>
      <c r="BW1117" s="11" t="s">
        <v>3431</v>
      </c>
      <c r="BX1117" s="11"/>
      <c r="BY1117" s="12"/>
      <c r="BZ1117" t="s">
        <v>3496</v>
      </c>
      <c r="CA1117" s="13" t="s">
        <v>3497</v>
      </c>
    </row>
    <row r="1118" spans="70:79" s="1" customFormat="1" ht="15">
      <c r="BR1118" t="str">
        <f t="shared" si="151"/>
        <v>RHWWINDSOR DIALYSIS CENTRE</v>
      </c>
      <c r="BS1118" s="11" t="s">
        <v>3498</v>
      </c>
      <c r="BT1118" s="11" t="s">
        <v>3499</v>
      </c>
      <c r="BU1118" s="11" t="s">
        <v>3498</v>
      </c>
      <c r="BV1118" s="11" t="s">
        <v>3499</v>
      </c>
      <c r="BW1118" s="11" t="s">
        <v>3431</v>
      </c>
      <c r="BX1118" s="11"/>
      <c r="BY1118" s="12"/>
      <c r="BZ1118" t="s">
        <v>3500</v>
      </c>
      <c r="CA1118" s="13" t="s">
        <v>3501</v>
      </c>
    </row>
    <row r="1119" spans="70:79" s="1" customFormat="1" ht="15">
      <c r="BR1119" t="str">
        <f t="shared" si="151"/>
        <v>RHWWOKINGHAM HOSPITAL</v>
      </c>
      <c r="BS1119" s="11" t="s">
        <v>3502</v>
      </c>
      <c r="BT1119" s="11" t="s">
        <v>3503</v>
      </c>
      <c r="BU1119" s="11" t="s">
        <v>3502</v>
      </c>
      <c r="BV1119" s="11" t="s">
        <v>3503</v>
      </c>
      <c r="BW1119" s="11" t="s">
        <v>3431</v>
      </c>
      <c r="BX1119" s="11"/>
      <c r="BY1119" s="12"/>
      <c r="BZ1119" t="s">
        <v>2564</v>
      </c>
      <c r="CA1119" s="13" t="s">
        <v>3504</v>
      </c>
    </row>
    <row r="1120" spans="70:79" s="1" customFormat="1" ht="15">
      <c r="BR1120" t="str">
        <f t="shared" si="151"/>
        <v>RJ1GUY'S AND ST THOMAS' NHS TRUST</v>
      </c>
      <c r="BS1120" s="11" t="s">
        <v>3505</v>
      </c>
      <c r="BT1120" s="11" t="s">
        <v>3506</v>
      </c>
      <c r="BU1120" s="11" t="s">
        <v>3505</v>
      </c>
      <c r="BV1120" s="11" t="s">
        <v>3506</v>
      </c>
      <c r="BW1120" s="11" t="s">
        <v>3507</v>
      </c>
      <c r="BX1120" s="11"/>
      <c r="BY1120" s="12"/>
      <c r="BZ1120" t="s">
        <v>2639</v>
      </c>
      <c r="CA1120" s="13" t="s">
        <v>3508</v>
      </c>
    </row>
    <row r="1121" spans="70:79" s="1" customFormat="1" ht="15">
      <c r="BR1121" t="str">
        <f t="shared" si="151"/>
        <v>RJ1GUY'S HOSPITAL</v>
      </c>
      <c r="BS1121" s="11" t="s">
        <v>3509</v>
      </c>
      <c r="BT1121" s="11" t="s">
        <v>3510</v>
      </c>
      <c r="BU1121" s="11" t="s">
        <v>3509</v>
      </c>
      <c r="BV1121" s="11" t="s">
        <v>3510</v>
      </c>
      <c r="BW1121" s="11" t="s">
        <v>3507</v>
      </c>
      <c r="BX1121" s="11"/>
      <c r="BY1121" s="12"/>
      <c r="BZ1121" t="s">
        <v>720</v>
      </c>
      <c r="CA1121" s="13" t="s">
        <v>3511</v>
      </c>
    </row>
    <row r="1122" spans="70:79" s="1" customFormat="1" ht="15">
      <c r="BR1122" t="str">
        <f t="shared" si="151"/>
        <v>RJ1KING'S COLLEGE HOSPITAL (DENMARK HILL)</v>
      </c>
      <c r="BS1122" s="11" t="s">
        <v>3512</v>
      </c>
      <c r="BT1122" s="11" t="s">
        <v>3513</v>
      </c>
      <c r="BU1122" s="11" t="s">
        <v>3512</v>
      </c>
      <c r="BV1122" s="11" t="s">
        <v>3513</v>
      </c>
      <c r="BW1122" s="11" t="s">
        <v>3507</v>
      </c>
      <c r="BX1122" s="11"/>
      <c r="BY1122" s="12"/>
      <c r="BZ1122" t="s">
        <v>720</v>
      </c>
      <c r="CA1122" s="13" t="s">
        <v>3514</v>
      </c>
    </row>
    <row r="1123" spans="70:79" s="1" customFormat="1" ht="15">
      <c r="BR1123" t="str">
        <f t="shared" si="151"/>
        <v>RJ1ST THOMAS' HOSPITAL</v>
      </c>
      <c r="BS1123" s="11" t="s">
        <v>3515</v>
      </c>
      <c r="BT1123" s="11" t="s">
        <v>3516</v>
      </c>
      <c r="BU1123" s="11" t="s">
        <v>3515</v>
      </c>
      <c r="BV1123" s="11" t="s">
        <v>3516</v>
      </c>
      <c r="BW1123" s="11" t="s">
        <v>3507</v>
      </c>
      <c r="BX1123" s="11"/>
      <c r="BY1123" s="12"/>
      <c r="BZ1123" t="s">
        <v>720</v>
      </c>
      <c r="CA1123" s="13" t="s">
        <v>3517</v>
      </c>
    </row>
    <row r="1124" spans="70:79" s="1" customFormat="1" ht="15">
      <c r="BR1124" t="str">
        <f t="shared" si="151"/>
        <v>RJ2QUEEN ELIZABETH HOSPITAL</v>
      </c>
      <c r="BS1124" s="11" t="s">
        <v>3518</v>
      </c>
      <c r="BT1124" s="11" t="s">
        <v>600</v>
      </c>
      <c r="BU1124" s="11" t="s">
        <v>3518</v>
      </c>
      <c r="BV1124" s="11" t="s">
        <v>600</v>
      </c>
      <c r="BW1124" s="11" t="s">
        <v>3519</v>
      </c>
      <c r="BX1124" s="11"/>
      <c r="BY1124" s="12"/>
      <c r="BZ1124" t="s">
        <v>720</v>
      </c>
      <c r="CA1124" s="13" t="s">
        <v>3520</v>
      </c>
    </row>
    <row r="1125" spans="70:79" s="1" customFormat="1" ht="15">
      <c r="BR1125" t="str">
        <f t="shared" si="151"/>
        <v>RJ2QUEEN MARYS HOSPITAL</v>
      </c>
      <c r="BS1125" s="11" t="s">
        <v>3521</v>
      </c>
      <c r="BT1125" s="11" t="s">
        <v>3522</v>
      </c>
      <c r="BU1125" s="11" t="s">
        <v>3521</v>
      </c>
      <c r="BV1125" s="11" t="s">
        <v>3522</v>
      </c>
      <c r="BW1125" s="11" t="s">
        <v>3519</v>
      </c>
      <c r="BX1125" s="11"/>
      <c r="BY1125" s="12"/>
      <c r="BZ1125" t="s">
        <v>720</v>
      </c>
      <c r="CA1125" s="13" t="s">
        <v>3523</v>
      </c>
    </row>
    <row r="1126" spans="70:79" s="1" customFormat="1" ht="15">
      <c r="BR1126" t="str">
        <f t="shared" si="151"/>
        <v>RJ2UNIVERSITY HOSPITAL LEWISHAM</v>
      </c>
      <c r="BS1126" s="11" t="s">
        <v>3524</v>
      </c>
      <c r="BT1126" s="11" t="s">
        <v>3525</v>
      </c>
      <c r="BU1126" s="11" t="s">
        <v>3524</v>
      </c>
      <c r="BV1126" s="11" t="s">
        <v>3525</v>
      </c>
      <c r="BW1126" s="11" t="s">
        <v>3519</v>
      </c>
      <c r="BX1126" s="11"/>
      <c r="BY1126" s="12"/>
      <c r="BZ1126" t="s">
        <v>3526</v>
      </c>
      <c r="CA1126" s="13" t="s">
        <v>3527</v>
      </c>
    </row>
    <row r="1127" spans="70:79" s="1" customFormat="1" ht="15">
      <c r="BR1127" t="str">
        <f t="shared" si="151"/>
        <v>RJ6CROYDON UNIVERSITY HOSPITAL</v>
      </c>
      <c r="BS1127" s="11" t="s">
        <v>3528</v>
      </c>
      <c r="BT1127" s="11" t="s">
        <v>3308</v>
      </c>
      <c r="BU1127" s="11" t="s">
        <v>3528</v>
      </c>
      <c r="BV1127" s="11" t="s">
        <v>3308</v>
      </c>
      <c r="BW1127" s="11" t="s">
        <v>3529</v>
      </c>
      <c r="BX1127" s="11"/>
      <c r="BY1127" s="12"/>
      <c r="BZ1127" t="s">
        <v>3530</v>
      </c>
      <c r="CA1127" s="13" t="s">
        <v>3531</v>
      </c>
    </row>
    <row r="1128" spans="70:79" s="1" customFormat="1" ht="15">
      <c r="BR1128" t="str">
        <f t="shared" si="151"/>
        <v>RJ6PURLEY WAR MEMORIAL HOSPITAL</v>
      </c>
      <c r="BS1128" s="11" t="s">
        <v>3532</v>
      </c>
      <c r="BT1128" s="11" t="s">
        <v>3533</v>
      </c>
      <c r="BU1128" s="11" t="s">
        <v>3532</v>
      </c>
      <c r="BV1128" s="11" t="s">
        <v>3533</v>
      </c>
      <c r="BW1128" s="11" t="s">
        <v>3529</v>
      </c>
      <c r="BX1128" s="11"/>
      <c r="BY1128" s="12"/>
      <c r="BZ1128" t="s">
        <v>3534</v>
      </c>
      <c r="CA1128" s="13" t="s">
        <v>3535</v>
      </c>
    </row>
    <row r="1129" spans="70:79" s="1" customFormat="1" ht="15">
      <c r="BR1129" t="str">
        <f t="shared" si="151"/>
        <v>RJ7BOLINGBROKE HOSPITAL</v>
      </c>
      <c r="BS1129" s="11" t="s">
        <v>3536</v>
      </c>
      <c r="BT1129" s="11" t="s">
        <v>3537</v>
      </c>
      <c r="BU1129" s="11" t="s">
        <v>3536</v>
      </c>
      <c r="BV1129" s="11" t="s">
        <v>3537</v>
      </c>
      <c r="BW1129" s="11" t="s">
        <v>3538</v>
      </c>
      <c r="BX1129" s="11"/>
      <c r="BY1129" s="12"/>
      <c r="BZ1129" t="s">
        <v>3539</v>
      </c>
      <c r="CA1129" s="13" t="s">
        <v>3540</v>
      </c>
    </row>
    <row r="1130" spans="70:79" s="1" customFormat="1" ht="15">
      <c r="BR1130" t="str">
        <f t="shared" si="151"/>
        <v>RJ7DAWES HOUSE</v>
      </c>
      <c r="BS1130" s="11" t="s">
        <v>3541</v>
      </c>
      <c r="BT1130" s="11" t="s">
        <v>3542</v>
      </c>
      <c r="BU1130" s="11" t="s">
        <v>3541</v>
      </c>
      <c r="BV1130" s="11" t="s">
        <v>3542</v>
      </c>
      <c r="BW1130" s="11" t="s">
        <v>3538</v>
      </c>
      <c r="BX1130" s="11"/>
      <c r="BY1130" s="12"/>
      <c r="BZ1130" t="s">
        <v>3543</v>
      </c>
      <c r="CA1130" s="13" t="s">
        <v>3544</v>
      </c>
    </row>
    <row r="1131" spans="70:79" s="1" customFormat="1" ht="15">
      <c r="BR1131" t="str">
        <f t="shared" si="151"/>
        <v>RJ7QUEEN MARYS HOSPITAL (ROEHAMPTON)</v>
      </c>
      <c r="BS1131" s="11" t="s">
        <v>3545</v>
      </c>
      <c r="BT1131" s="11" t="s">
        <v>3546</v>
      </c>
      <c r="BU1131" s="11" t="s">
        <v>3545</v>
      </c>
      <c r="BV1131" s="11" t="s">
        <v>3546</v>
      </c>
      <c r="BW1131" s="11" t="s">
        <v>3538</v>
      </c>
      <c r="BX1131" s="11"/>
      <c r="BY1131" s="12"/>
      <c r="BZ1131" t="s">
        <v>3547</v>
      </c>
      <c r="CA1131" s="13" t="s">
        <v>3548</v>
      </c>
    </row>
    <row r="1132" spans="70:79" s="1" customFormat="1" ht="15">
      <c r="BR1132" t="str">
        <f t="shared" si="151"/>
        <v>RJ7ST GEORGE'S AT ST JOHN'S THERAPY CENTRE</v>
      </c>
      <c r="BS1132" s="11" t="s">
        <v>3549</v>
      </c>
      <c r="BT1132" s="11" t="s">
        <v>3550</v>
      </c>
      <c r="BU1132" s="11" t="s">
        <v>3549</v>
      </c>
      <c r="BV1132" s="11" t="s">
        <v>3550</v>
      </c>
      <c r="BW1132" s="11" t="s">
        <v>3538</v>
      </c>
      <c r="BX1132" s="11"/>
      <c r="BY1132" s="12"/>
      <c r="BZ1132" t="s">
        <v>3551</v>
      </c>
      <c r="CA1132" s="13" t="s">
        <v>3552</v>
      </c>
    </row>
    <row r="1133" spans="70:79" s="1" customFormat="1" ht="15">
      <c r="BR1133" t="str">
        <f t="shared" si="151"/>
        <v>RJ7ST GEORGE'S HOSPITAL (TOOTING)</v>
      </c>
      <c r="BS1133" s="11" t="s">
        <v>3553</v>
      </c>
      <c r="BT1133" s="11" t="s">
        <v>3554</v>
      </c>
      <c r="BU1133" s="11" t="s">
        <v>3553</v>
      </c>
      <c r="BV1133" s="11" t="s">
        <v>3554</v>
      </c>
      <c r="BW1133" s="11" t="s">
        <v>3538</v>
      </c>
      <c r="BX1133" s="11"/>
      <c r="BY1133" s="12"/>
      <c r="BZ1133" t="s">
        <v>3555</v>
      </c>
      <c r="CA1133" s="13" t="s">
        <v>3556</v>
      </c>
    </row>
    <row r="1134" spans="70:79" s="1" customFormat="1" ht="15">
      <c r="BR1134" t="str">
        <f t="shared" si="151"/>
        <v>RJ8ADDACTION</v>
      </c>
      <c r="BS1134" s="11" t="s">
        <v>3557</v>
      </c>
      <c r="BT1134" s="11" t="s">
        <v>3558</v>
      </c>
      <c r="BU1134" s="11" t="s">
        <v>3557</v>
      </c>
      <c r="BV1134" s="11" t="s">
        <v>3558</v>
      </c>
      <c r="BW1134" s="11" t="s">
        <v>3559</v>
      </c>
      <c r="BX1134" s="11"/>
      <c r="BY1134" s="12"/>
      <c r="BZ1134" t="s">
        <v>3560</v>
      </c>
      <c r="CA1134" s="13" t="s">
        <v>3561</v>
      </c>
    </row>
    <row r="1135" spans="70:79" s="1" customFormat="1" ht="15">
      <c r="BR1135" t="str">
        <f t="shared" si="151"/>
        <v>RJ8ANDY MAR</v>
      </c>
      <c r="BS1135" s="11" t="s">
        <v>3562</v>
      </c>
      <c r="BT1135" s="11" t="s">
        <v>3563</v>
      </c>
      <c r="BU1135" s="11" t="s">
        <v>3562</v>
      </c>
      <c r="BV1135" s="11" t="s">
        <v>3563</v>
      </c>
      <c r="BW1135" s="11" t="s">
        <v>3559</v>
      </c>
      <c r="BX1135" s="11"/>
      <c r="BY1135" s="12"/>
      <c r="BZ1135" t="s">
        <v>3564</v>
      </c>
      <c r="CA1135" s="13" t="s">
        <v>3565</v>
      </c>
    </row>
    <row r="1136" spans="70:79" s="1" customFormat="1" ht="15">
      <c r="BR1136" t="str">
        <f t="shared" si="151"/>
        <v>RJ8AOS ASSOCIATE SPECIALIST ONE</v>
      </c>
      <c r="BS1136" s="11" t="s">
        <v>3566</v>
      </c>
      <c r="BT1136" s="11" t="s">
        <v>3567</v>
      </c>
      <c r="BU1136" s="11" t="s">
        <v>3566</v>
      </c>
      <c r="BV1136" s="11" t="s">
        <v>3567</v>
      </c>
      <c r="BW1136" s="11" t="s">
        <v>3559</v>
      </c>
      <c r="BX1136" s="11"/>
      <c r="BY1136" s="12"/>
      <c r="BZ1136" t="s">
        <v>3568</v>
      </c>
      <c r="CA1136" s="13" t="s">
        <v>3569</v>
      </c>
    </row>
    <row r="1137" spans="70:79" s="1" customFormat="1" ht="15">
      <c r="BR1137" t="str">
        <f t="shared" si="151"/>
        <v>RJ8AOS ASSOCIATE SPECIALIST TWO</v>
      </c>
      <c r="BS1137" s="11" t="s">
        <v>3570</v>
      </c>
      <c r="BT1137" s="11" t="s">
        <v>3571</v>
      </c>
      <c r="BU1137" s="11" t="s">
        <v>3570</v>
      </c>
      <c r="BV1137" s="11" t="s">
        <v>3571</v>
      </c>
      <c r="BW1137" s="11" t="s">
        <v>3559</v>
      </c>
      <c r="BX1137" s="11"/>
      <c r="BY1137" s="12"/>
      <c r="BZ1137" t="s">
        <v>3568</v>
      </c>
      <c r="CA1137" s="13" t="s">
        <v>3572</v>
      </c>
    </row>
    <row r="1138" spans="70:79" s="1" customFormat="1" ht="15">
      <c r="BR1138" t="str">
        <f t="shared" si="151"/>
        <v>RJ8AOS NMP ONE</v>
      </c>
      <c r="BS1138" s="11" t="s">
        <v>3573</v>
      </c>
      <c r="BT1138" s="11" t="s">
        <v>3574</v>
      </c>
      <c r="BU1138" s="11" t="s">
        <v>3573</v>
      </c>
      <c r="BV1138" s="11" t="s">
        <v>3574</v>
      </c>
      <c r="BW1138" s="11" t="s">
        <v>3559</v>
      </c>
      <c r="BX1138" s="11"/>
      <c r="BY1138" s="12"/>
      <c r="BZ1138" t="s">
        <v>3575</v>
      </c>
      <c r="CA1138" s="13" t="s">
        <v>3576</v>
      </c>
    </row>
    <row r="1139" spans="70:79" s="1" customFormat="1" ht="15">
      <c r="BR1139" t="str">
        <f t="shared" si="151"/>
        <v>RJ8AOS NMP THREE</v>
      </c>
      <c r="BS1139" s="11" t="s">
        <v>3577</v>
      </c>
      <c r="BT1139" s="11" t="s">
        <v>3578</v>
      </c>
      <c r="BU1139" s="11" t="s">
        <v>3577</v>
      </c>
      <c r="BV1139" s="11" t="s">
        <v>3578</v>
      </c>
      <c r="BW1139" s="11" t="s">
        <v>3559</v>
      </c>
      <c r="BX1139" s="11"/>
      <c r="BY1139" s="12"/>
      <c r="BZ1139" t="s">
        <v>3579</v>
      </c>
      <c r="CA1139" s="13" t="s">
        <v>3580</v>
      </c>
    </row>
    <row r="1140" spans="70:79" s="1" customFormat="1" ht="15">
      <c r="BR1140" t="str">
        <f t="shared" si="151"/>
        <v>RJ8AOS NMP TWO</v>
      </c>
      <c r="BS1140" s="11" t="s">
        <v>3581</v>
      </c>
      <c r="BT1140" s="11" t="s">
        <v>3582</v>
      </c>
      <c r="BU1140" s="11" t="s">
        <v>3581</v>
      </c>
      <c r="BV1140" s="11" t="s">
        <v>3582</v>
      </c>
      <c r="BW1140" s="11" t="s">
        <v>3559</v>
      </c>
      <c r="BX1140" s="11"/>
      <c r="BY1140" s="12"/>
      <c r="BZ1140" t="s">
        <v>3579</v>
      </c>
      <c r="CA1140" s="13" t="s">
        <v>3583</v>
      </c>
    </row>
    <row r="1141" spans="70:79" s="1" customFormat="1" ht="15">
      <c r="BR1141" t="str">
        <f t="shared" si="151"/>
        <v>RJ8BETHANY</v>
      </c>
      <c r="BS1141" s="11" t="s">
        <v>3584</v>
      </c>
      <c r="BT1141" s="11" t="s">
        <v>3585</v>
      </c>
      <c r="BU1141" s="11" t="s">
        <v>3584</v>
      </c>
      <c r="BV1141" s="11" t="s">
        <v>3585</v>
      </c>
      <c r="BW1141" s="11" t="s">
        <v>3559</v>
      </c>
      <c r="BX1141" s="11"/>
      <c r="BY1141" s="12"/>
      <c r="BZ1141" t="s">
        <v>3579</v>
      </c>
      <c r="CA1141" s="13" t="s">
        <v>3586</v>
      </c>
    </row>
    <row r="1142" spans="70:79" s="1" customFormat="1" ht="15">
      <c r="BR1142" t="str">
        <f t="shared" si="151"/>
        <v>RJ8BODMIN HOSPITAL</v>
      </c>
      <c r="BS1142" s="11" t="s">
        <v>3587</v>
      </c>
      <c r="BT1142" s="11" t="s">
        <v>2965</v>
      </c>
      <c r="BU1142" s="11" t="s">
        <v>3587</v>
      </c>
      <c r="BV1142" s="11" t="s">
        <v>2965</v>
      </c>
      <c r="BW1142" s="11" t="s">
        <v>3559</v>
      </c>
      <c r="BX1142" s="11"/>
      <c r="BY1142" s="12"/>
      <c r="BZ1142" t="s">
        <v>3579</v>
      </c>
      <c r="CA1142" s="13" t="s">
        <v>3588</v>
      </c>
    </row>
    <row r="1143" spans="70:79" s="1" customFormat="1" ht="15">
      <c r="BR1143" t="str">
        <f t="shared" si="151"/>
        <v>RJ8BOLITHO HOSPITAL</v>
      </c>
      <c r="BS1143" s="11" t="s">
        <v>3589</v>
      </c>
      <c r="BT1143" s="11" t="s">
        <v>3590</v>
      </c>
      <c r="BU1143" s="11" t="s">
        <v>3589</v>
      </c>
      <c r="BV1143" s="11" t="s">
        <v>3590</v>
      </c>
      <c r="BW1143" s="11" t="s">
        <v>3559</v>
      </c>
      <c r="BX1143" s="11"/>
      <c r="BY1143" s="12"/>
      <c r="BZ1143" t="s">
        <v>3579</v>
      </c>
      <c r="CA1143" s="13" t="s">
        <v>3591</v>
      </c>
    </row>
    <row r="1144" spans="70:79" s="1" customFormat="1" ht="15">
      <c r="BR1144" t="str">
        <f t="shared" si="151"/>
        <v>RJ8BOUNDERVEAN</v>
      </c>
      <c r="BS1144" s="11" t="s">
        <v>3592</v>
      </c>
      <c r="BT1144" s="11" t="s">
        <v>3593</v>
      </c>
      <c r="BU1144" s="11" t="s">
        <v>3592</v>
      </c>
      <c r="BV1144" s="11" t="s">
        <v>3593</v>
      </c>
      <c r="BW1144" s="11" t="s">
        <v>3559</v>
      </c>
      <c r="BX1144" s="11"/>
      <c r="BY1144" s="12"/>
      <c r="BZ1144" t="s">
        <v>3579</v>
      </c>
      <c r="CA1144" s="13" t="s">
        <v>3594</v>
      </c>
    </row>
    <row r="1145" spans="70:79" s="1" customFormat="1" ht="15">
      <c r="BR1145" t="str">
        <f t="shared" si="151"/>
        <v>RJ8BROOKSIDE</v>
      </c>
      <c r="BS1145" s="11" t="s">
        <v>3595</v>
      </c>
      <c r="BT1145" s="11" t="s">
        <v>1455</v>
      </c>
      <c r="BU1145" s="11" t="s">
        <v>3595</v>
      </c>
      <c r="BV1145" s="11" t="s">
        <v>1455</v>
      </c>
      <c r="BW1145" s="11" t="s">
        <v>3559</v>
      </c>
      <c r="BX1145" s="11"/>
      <c r="BY1145" s="12"/>
      <c r="BZ1145" t="s">
        <v>3579</v>
      </c>
      <c r="CA1145" s="13" t="s">
        <v>3596</v>
      </c>
    </row>
    <row r="1146" spans="70:79" s="1" customFormat="1" ht="15">
      <c r="BR1146" t="str">
        <f t="shared" si="151"/>
        <v>RJ8CAMBORNE REDRUTH COMMUNITY HOSPITAL</v>
      </c>
      <c r="BS1146" s="11" t="s">
        <v>3597</v>
      </c>
      <c r="BT1146" s="11" t="s">
        <v>2972</v>
      </c>
      <c r="BU1146" s="11" t="s">
        <v>3597</v>
      </c>
      <c r="BV1146" s="11" t="s">
        <v>2972</v>
      </c>
      <c r="BW1146" s="11" t="s">
        <v>3559</v>
      </c>
      <c r="BX1146" s="11"/>
      <c r="BY1146" s="12"/>
      <c r="BZ1146" t="s">
        <v>3579</v>
      </c>
      <c r="CA1146" s="13" t="s">
        <v>3598</v>
      </c>
    </row>
    <row r="1147" spans="70:79" s="1" customFormat="1" ht="15">
      <c r="BR1147" t="str">
        <f t="shared" si="151"/>
        <v>RJ8COBBLESTONES</v>
      </c>
      <c r="BS1147" s="11" t="s">
        <v>3599</v>
      </c>
      <c r="BT1147" s="11" t="s">
        <v>3600</v>
      </c>
      <c r="BU1147" s="11" t="s">
        <v>3599</v>
      </c>
      <c r="BV1147" s="11" t="s">
        <v>3600</v>
      </c>
      <c r="BW1147" s="11" t="s">
        <v>3559</v>
      </c>
      <c r="BX1147" s="11"/>
      <c r="BY1147" s="12"/>
      <c r="BZ1147" t="s">
        <v>1702</v>
      </c>
      <c r="CA1147" s="13" t="s">
        <v>3601</v>
      </c>
    </row>
    <row r="1148" spans="70:79" s="1" customFormat="1" ht="15">
      <c r="BR1148" t="str">
        <f t="shared" si="151"/>
        <v>RJ8EDWARD HAIN HOSPITAL</v>
      </c>
      <c r="BS1148" s="11" t="s">
        <v>3602</v>
      </c>
      <c r="BT1148" s="11" t="s">
        <v>3603</v>
      </c>
      <c r="BU1148" s="11" t="s">
        <v>3602</v>
      </c>
      <c r="BV1148" s="11" t="s">
        <v>3603</v>
      </c>
      <c r="BW1148" s="11" t="s">
        <v>3559</v>
      </c>
      <c r="BX1148" s="11"/>
      <c r="BY1148" s="12"/>
      <c r="BZ1148" t="s">
        <v>1702</v>
      </c>
      <c r="CA1148" s="13" t="s">
        <v>3604</v>
      </c>
    </row>
    <row r="1149" spans="70:79" s="1" customFormat="1" ht="15">
      <c r="BR1149" t="str">
        <f t="shared" si="151"/>
        <v>RJ8FAIR VIEW</v>
      </c>
      <c r="BS1149" s="11" t="s">
        <v>3605</v>
      </c>
      <c r="BT1149" s="11" t="s">
        <v>3606</v>
      </c>
      <c r="BU1149" s="11" t="s">
        <v>3605</v>
      </c>
      <c r="BV1149" s="11" t="s">
        <v>3606</v>
      </c>
      <c r="BW1149" s="11" t="s">
        <v>3559</v>
      </c>
      <c r="BX1149" s="11"/>
      <c r="BY1149" s="12"/>
      <c r="BZ1149" t="s">
        <v>3607</v>
      </c>
      <c r="CA1149" s="13" t="s">
        <v>3608</v>
      </c>
    </row>
    <row r="1150" spans="70:79" s="1" customFormat="1" ht="15">
      <c r="BR1150" t="str">
        <f t="shared" si="151"/>
        <v>RJ8FALMOUTH HOSPITAL</v>
      </c>
      <c r="BS1150" s="11" t="s">
        <v>3609</v>
      </c>
      <c r="BT1150" s="11" t="s">
        <v>2979</v>
      </c>
      <c r="BU1150" s="11" t="s">
        <v>3609</v>
      </c>
      <c r="BV1150" s="11" t="s">
        <v>2979</v>
      </c>
      <c r="BW1150" s="11" t="s">
        <v>3559</v>
      </c>
      <c r="BX1150" s="11"/>
      <c r="BY1150" s="12"/>
      <c r="BZ1150" t="s">
        <v>3607</v>
      </c>
      <c r="CA1150" s="13" t="s">
        <v>3610</v>
      </c>
    </row>
    <row r="1151" spans="70:79" s="1" customFormat="1" ht="15">
      <c r="BR1151" t="str">
        <f t="shared" si="151"/>
        <v>RJ8FOWEY HOSPITAL</v>
      </c>
      <c r="BS1151" s="11" t="s">
        <v>3611</v>
      </c>
      <c r="BT1151" s="11" t="s">
        <v>3612</v>
      </c>
      <c r="BU1151" s="11" t="s">
        <v>3611</v>
      </c>
      <c r="BV1151" s="11" t="s">
        <v>3612</v>
      </c>
      <c r="BW1151" s="11" t="s">
        <v>3559</v>
      </c>
      <c r="BX1151" s="11"/>
      <c r="BY1151" s="12"/>
      <c r="BZ1151" t="s">
        <v>3607</v>
      </c>
      <c r="CA1151" s="13" t="s">
        <v>3613</v>
      </c>
    </row>
    <row r="1152" spans="70:79" s="1" customFormat="1" ht="15">
      <c r="BR1152" t="str">
        <f t="shared" si="151"/>
        <v>RJ8GARNER INPATIENTS</v>
      </c>
      <c r="BS1152" s="11" t="s">
        <v>3614</v>
      </c>
      <c r="BT1152" s="11" t="s">
        <v>2983</v>
      </c>
      <c r="BU1152" s="11" t="s">
        <v>3614</v>
      </c>
      <c r="BV1152" s="11" t="s">
        <v>2983</v>
      </c>
      <c r="BW1152" s="11" t="s">
        <v>3559</v>
      </c>
      <c r="BX1152" s="11"/>
      <c r="BY1152" s="12"/>
      <c r="BZ1152" t="s">
        <v>3607</v>
      </c>
      <c r="CA1152" s="13" t="s">
        <v>3615</v>
      </c>
    </row>
    <row r="1153" spans="70:79" s="1" customFormat="1" ht="15">
      <c r="BR1153" t="str">
        <f t="shared" si="151"/>
        <v>RJ8GWYN DOWR</v>
      </c>
      <c r="BS1153" s="11" t="s">
        <v>3616</v>
      </c>
      <c r="BT1153" s="11" t="s">
        <v>3617</v>
      </c>
      <c r="BU1153" s="11" t="s">
        <v>3616</v>
      </c>
      <c r="BV1153" s="11" t="s">
        <v>3617</v>
      </c>
      <c r="BW1153" s="11" t="s">
        <v>3559</v>
      </c>
      <c r="BX1153" s="11"/>
      <c r="BY1153" s="12"/>
      <c r="BZ1153" t="s">
        <v>3607</v>
      </c>
      <c r="CA1153" s="13" t="s">
        <v>3618</v>
      </c>
    </row>
    <row r="1154" spans="70:79" s="1" customFormat="1" ht="15">
      <c r="BR1154" t="str">
        <f t="shared" si="151"/>
        <v>RJ8HEATHLANDS</v>
      </c>
      <c r="BS1154" s="11" t="s">
        <v>3619</v>
      </c>
      <c r="BT1154" s="11" t="s">
        <v>3620</v>
      </c>
      <c r="BU1154" s="11" t="s">
        <v>3619</v>
      </c>
      <c r="BV1154" s="11" t="s">
        <v>3620</v>
      </c>
      <c r="BW1154" s="11" t="s">
        <v>3559</v>
      </c>
      <c r="BX1154" s="11"/>
      <c r="BY1154" s="12"/>
      <c r="BZ1154" t="s">
        <v>3607</v>
      </c>
      <c r="CA1154" s="13" t="s">
        <v>3621</v>
      </c>
    </row>
    <row r="1155" spans="70:79" s="1" customFormat="1" ht="15">
      <c r="BR1155" t="str">
        <f t="shared" ref="BR1155:BR1218" si="152">CONCATENATE(LEFT(BS1155, 3),BT1155)</f>
        <v>RJ8HELSTON HOSPITAL</v>
      </c>
      <c r="BS1155" s="11" t="s">
        <v>3622</v>
      </c>
      <c r="BT1155" s="11" t="s">
        <v>2987</v>
      </c>
      <c r="BU1155" s="11" t="s">
        <v>3622</v>
      </c>
      <c r="BV1155" s="11" t="s">
        <v>2987</v>
      </c>
      <c r="BW1155" s="11" t="s">
        <v>3559</v>
      </c>
      <c r="BX1155" s="11"/>
      <c r="BY1155" s="12"/>
      <c r="BZ1155" t="s">
        <v>1348</v>
      </c>
      <c r="CA1155" s="13" t="s">
        <v>3623</v>
      </c>
    </row>
    <row r="1156" spans="70:79" s="1" customFormat="1" ht="15">
      <c r="BR1156" t="str">
        <f t="shared" si="152"/>
        <v>RJ8INPATIENTS BODMIN</v>
      </c>
      <c r="BS1156" s="11" t="s">
        <v>3624</v>
      </c>
      <c r="BT1156" s="11" t="s">
        <v>2991</v>
      </c>
      <c r="BU1156" s="11" t="s">
        <v>3624</v>
      </c>
      <c r="BV1156" s="11" t="s">
        <v>2991</v>
      </c>
      <c r="BW1156" s="11" t="s">
        <v>3559</v>
      </c>
      <c r="BX1156" s="11"/>
      <c r="BY1156" s="12"/>
      <c r="BZ1156" t="s">
        <v>1348</v>
      </c>
      <c r="CA1156" s="13" t="s">
        <v>3625</v>
      </c>
    </row>
    <row r="1157" spans="70:79" s="1" customFormat="1" ht="15">
      <c r="BR1157" t="str">
        <f t="shared" si="152"/>
        <v>RJ8INPATIENTS LONGREACH</v>
      </c>
      <c r="BS1157" s="11" t="s">
        <v>3626</v>
      </c>
      <c r="BT1157" s="11" t="s">
        <v>3004</v>
      </c>
      <c r="BU1157" s="11" t="s">
        <v>3626</v>
      </c>
      <c r="BV1157" s="11" t="s">
        <v>3004</v>
      </c>
      <c r="BW1157" s="11" t="s">
        <v>3559</v>
      </c>
      <c r="BX1157" s="11"/>
      <c r="BY1157" s="12"/>
      <c r="BZ1157" t="s">
        <v>3065</v>
      </c>
      <c r="CA1157" s="13" t="s">
        <v>3627</v>
      </c>
    </row>
    <row r="1158" spans="70:79" s="1" customFormat="1" ht="15">
      <c r="BR1158" t="str">
        <f t="shared" si="152"/>
        <v>RJ8LAUNCESTON HOSPITAL</v>
      </c>
      <c r="BS1158" s="11" t="s">
        <v>3628</v>
      </c>
      <c r="BT1158" s="11" t="s">
        <v>3014</v>
      </c>
      <c r="BU1158" s="11" t="s">
        <v>3628</v>
      </c>
      <c r="BV1158" s="11" t="s">
        <v>3014</v>
      </c>
      <c r="BW1158" s="11" t="s">
        <v>3559</v>
      </c>
      <c r="BX1158" s="11"/>
      <c r="BY1158" s="12"/>
      <c r="BZ1158" t="s">
        <v>3065</v>
      </c>
      <c r="CA1158" s="13" t="s">
        <v>3629</v>
      </c>
    </row>
    <row r="1159" spans="70:79" s="1" customFormat="1" ht="15">
      <c r="BR1159" t="str">
        <f t="shared" si="152"/>
        <v>RJ8LAYLAND</v>
      </c>
      <c r="BS1159" s="11" t="s">
        <v>3630</v>
      </c>
      <c r="BT1159" s="11" t="s">
        <v>3631</v>
      </c>
      <c r="BU1159" s="11" t="s">
        <v>3630</v>
      </c>
      <c r="BV1159" s="11" t="s">
        <v>3631</v>
      </c>
      <c r="BW1159" s="11" t="s">
        <v>3559</v>
      </c>
      <c r="BX1159" s="11"/>
      <c r="BY1159" s="12"/>
      <c r="BZ1159" t="s">
        <v>3065</v>
      </c>
      <c r="CA1159" s="13" t="s">
        <v>281</v>
      </c>
    </row>
    <row r="1160" spans="70:79" s="1" customFormat="1" ht="15">
      <c r="BR1160" t="str">
        <f t="shared" si="152"/>
        <v>RJ8LD NMP ONE</v>
      </c>
      <c r="BS1160" s="11" t="s">
        <v>3632</v>
      </c>
      <c r="BT1160" s="11" t="s">
        <v>3633</v>
      </c>
      <c r="BU1160" s="11" t="s">
        <v>3632</v>
      </c>
      <c r="BV1160" s="11" t="s">
        <v>3633</v>
      </c>
      <c r="BW1160" s="11" t="s">
        <v>3559</v>
      </c>
      <c r="BX1160" s="11"/>
      <c r="BY1160" s="12"/>
      <c r="BZ1160" t="s">
        <v>3065</v>
      </c>
      <c r="CA1160" s="13" t="s">
        <v>3634</v>
      </c>
    </row>
    <row r="1161" spans="70:79" s="1" customFormat="1" ht="15">
      <c r="BR1161" t="str">
        <f t="shared" si="152"/>
        <v>RJ8LD NMP TWO</v>
      </c>
      <c r="BS1161" s="11" t="s">
        <v>3635</v>
      </c>
      <c r="BT1161" s="11" t="s">
        <v>3636</v>
      </c>
      <c r="BU1161" s="11" t="s">
        <v>3635</v>
      </c>
      <c r="BV1161" s="11" t="s">
        <v>3636</v>
      </c>
      <c r="BW1161" s="11" t="s">
        <v>3559</v>
      </c>
      <c r="BX1161" s="11"/>
      <c r="BY1161" s="12"/>
      <c r="BZ1161" t="s">
        <v>3065</v>
      </c>
      <c r="CA1161" s="13" t="s">
        <v>3637</v>
      </c>
    </row>
    <row r="1162" spans="70:79" s="1" customFormat="1" ht="15">
      <c r="BR1162" t="str">
        <f t="shared" si="152"/>
        <v>RJ8LISKEARD COMMUNITY HOSPITAL</v>
      </c>
      <c r="BS1162" s="11" t="s">
        <v>3638</v>
      </c>
      <c r="BT1162" s="11" t="s">
        <v>3018</v>
      </c>
      <c r="BU1162" s="11" t="s">
        <v>3638</v>
      </c>
      <c r="BV1162" s="11" t="s">
        <v>3018</v>
      </c>
      <c r="BW1162" s="11" t="s">
        <v>3559</v>
      </c>
      <c r="BX1162" s="11"/>
      <c r="BY1162" s="12"/>
      <c r="BZ1162" t="s">
        <v>3065</v>
      </c>
      <c r="CA1162" s="13" t="s">
        <v>1763</v>
      </c>
    </row>
    <row r="1163" spans="70:79" s="1" customFormat="1" ht="15">
      <c r="BR1163" t="str">
        <f t="shared" si="152"/>
        <v>RJ8LYNDHURST</v>
      </c>
      <c r="BS1163" s="11" t="s">
        <v>3639</v>
      </c>
      <c r="BT1163" s="11" t="s">
        <v>3640</v>
      </c>
      <c r="BU1163" s="11" t="s">
        <v>3639</v>
      </c>
      <c r="BV1163" s="11" t="s">
        <v>3640</v>
      </c>
      <c r="BW1163" s="11" t="s">
        <v>3559</v>
      </c>
      <c r="BX1163" s="11"/>
      <c r="BY1163" s="12"/>
      <c r="BZ1163" t="s">
        <v>3065</v>
      </c>
      <c r="CA1163" s="13" t="s">
        <v>3641</v>
      </c>
    </row>
    <row r="1164" spans="70:79" s="1" customFormat="1" ht="15">
      <c r="BR1164" t="str">
        <f t="shared" si="152"/>
        <v>RJ8MANOR VILLAS</v>
      </c>
      <c r="BS1164" s="11" t="s">
        <v>3642</v>
      </c>
      <c r="BT1164" s="11" t="s">
        <v>3643</v>
      </c>
      <c r="BU1164" s="11" t="s">
        <v>3642</v>
      </c>
      <c r="BV1164" s="11" t="s">
        <v>3643</v>
      </c>
      <c r="BW1164" s="11" t="s">
        <v>3559</v>
      </c>
      <c r="BX1164" s="11"/>
      <c r="BY1164" s="12"/>
      <c r="BZ1164" t="s">
        <v>3065</v>
      </c>
      <c r="CA1164" s="13" t="s">
        <v>3644</v>
      </c>
    </row>
    <row r="1165" spans="70:79" s="1" customFormat="1" ht="15">
      <c r="BR1165" t="str">
        <f t="shared" si="152"/>
        <v>RJ8MEADOW HEAD</v>
      </c>
      <c r="BS1165" s="11" t="s">
        <v>3645</v>
      </c>
      <c r="BT1165" s="11" t="s">
        <v>3646</v>
      </c>
      <c r="BU1165" s="11" t="s">
        <v>3645</v>
      </c>
      <c r="BV1165" s="11" t="s">
        <v>3646</v>
      </c>
      <c r="BW1165" s="11" t="s">
        <v>3559</v>
      </c>
      <c r="BX1165" s="11"/>
      <c r="BY1165" s="12"/>
      <c r="BZ1165" t="s">
        <v>3065</v>
      </c>
      <c r="CA1165" s="13" t="s">
        <v>1769</v>
      </c>
    </row>
    <row r="1166" spans="70:79" s="1" customFormat="1" ht="15">
      <c r="BR1166" t="str">
        <f t="shared" si="152"/>
        <v>RJ8MORRAB COTTAGE</v>
      </c>
      <c r="BS1166" s="11" t="s">
        <v>3647</v>
      </c>
      <c r="BT1166" s="11" t="s">
        <v>3648</v>
      </c>
      <c r="BU1166" s="11" t="s">
        <v>3647</v>
      </c>
      <c r="BV1166" s="11" t="s">
        <v>3648</v>
      </c>
      <c r="BW1166" s="11" t="s">
        <v>3559</v>
      </c>
      <c r="BX1166" s="11"/>
      <c r="BY1166" s="12"/>
      <c r="BZ1166" t="s">
        <v>3065</v>
      </c>
      <c r="CA1166" s="13" t="s">
        <v>3649</v>
      </c>
    </row>
    <row r="1167" spans="70:79" s="1" customFormat="1" ht="15">
      <c r="BR1167" t="str">
        <f t="shared" si="152"/>
        <v>RJ8NEWQUAY HOSPITAL</v>
      </c>
      <c r="BS1167" s="11" t="s">
        <v>3650</v>
      </c>
      <c r="BT1167" s="11" t="s">
        <v>3023</v>
      </c>
      <c r="BU1167" s="11" t="s">
        <v>3650</v>
      </c>
      <c r="BV1167" s="11" t="s">
        <v>3023</v>
      </c>
      <c r="BW1167" s="11" t="s">
        <v>3559</v>
      </c>
      <c r="BX1167" s="11"/>
      <c r="BY1167" s="12"/>
      <c r="BZ1167" t="s">
        <v>3395</v>
      </c>
      <c r="CA1167" s="13" t="s">
        <v>147</v>
      </c>
    </row>
    <row r="1168" spans="70:79" s="1" customFormat="1" ht="15">
      <c r="BR1168" t="str">
        <f t="shared" si="152"/>
        <v>RJ8PARCSIDE</v>
      </c>
      <c r="BS1168" s="11" t="s">
        <v>3651</v>
      </c>
      <c r="BT1168" s="11" t="s">
        <v>3652</v>
      </c>
      <c r="BU1168" s="11" t="s">
        <v>3651</v>
      </c>
      <c r="BV1168" s="11" t="s">
        <v>3652</v>
      </c>
      <c r="BW1168" s="11" t="s">
        <v>3559</v>
      </c>
      <c r="BX1168" s="11"/>
      <c r="BY1168" s="12"/>
      <c r="BZ1168" t="s">
        <v>3395</v>
      </c>
      <c r="CA1168" s="13" t="s">
        <v>3653</v>
      </c>
    </row>
    <row r="1169" spans="70:79" s="1" customFormat="1" ht="15">
      <c r="BR1169" t="str">
        <f t="shared" si="152"/>
        <v>RJ8PRAZE MEADOW</v>
      </c>
      <c r="BS1169" s="11" t="s">
        <v>3654</v>
      </c>
      <c r="BT1169" s="11" t="s">
        <v>3655</v>
      </c>
      <c r="BU1169" s="11" t="s">
        <v>3654</v>
      </c>
      <c r="BV1169" s="11" t="s">
        <v>3655</v>
      </c>
      <c r="BW1169" s="11" t="s">
        <v>3559</v>
      </c>
      <c r="BX1169" s="11"/>
      <c r="BY1169" s="12"/>
      <c r="BZ1169" t="s">
        <v>3395</v>
      </c>
      <c r="CA1169" s="13" t="s">
        <v>3656</v>
      </c>
    </row>
    <row r="1170" spans="70:79" s="1" customFormat="1" ht="15">
      <c r="BR1170" t="str">
        <f t="shared" si="152"/>
        <v>RJ8ROSTON</v>
      </c>
      <c r="BS1170" s="11" t="s">
        <v>3657</v>
      </c>
      <c r="BT1170" s="11" t="s">
        <v>3658</v>
      </c>
      <c r="BU1170" s="11" t="s">
        <v>3657</v>
      </c>
      <c r="BV1170" s="11" t="s">
        <v>3658</v>
      </c>
      <c r="BW1170" s="11" t="s">
        <v>3559</v>
      </c>
      <c r="BX1170" s="11"/>
      <c r="BY1170" s="12"/>
      <c r="BZ1170" t="s">
        <v>3395</v>
      </c>
      <c r="CA1170" s="13" t="s">
        <v>3659</v>
      </c>
    </row>
    <row r="1171" spans="70:79" s="1" customFormat="1" ht="15">
      <c r="BR1171" t="str">
        <f t="shared" si="152"/>
        <v>RJ8ROSWYTH</v>
      </c>
      <c r="BS1171" s="11" t="s">
        <v>3660</v>
      </c>
      <c r="BT1171" s="11" t="s">
        <v>3661</v>
      </c>
      <c r="BU1171" s="11" t="s">
        <v>3660</v>
      </c>
      <c r="BV1171" s="11" t="s">
        <v>3661</v>
      </c>
      <c r="BW1171" s="11" t="s">
        <v>3559</v>
      </c>
      <c r="BX1171" s="11"/>
      <c r="BY1171" s="12"/>
      <c r="BZ1171" t="s">
        <v>3395</v>
      </c>
      <c r="CA1171" s="13" t="s">
        <v>3662</v>
      </c>
    </row>
    <row r="1172" spans="70:79" s="1" customFormat="1" ht="15">
      <c r="BR1172" t="str">
        <f t="shared" si="152"/>
        <v>RJ8ROYAL CORNWALL HOSPITAL (TRELISKE)</v>
      </c>
      <c r="BS1172" s="11" t="s">
        <v>3663</v>
      </c>
      <c r="BT1172" s="11" t="s">
        <v>2542</v>
      </c>
      <c r="BU1172" s="11" t="s">
        <v>3663</v>
      </c>
      <c r="BV1172" s="11" t="s">
        <v>2542</v>
      </c>
      <c r="BW1172" s="11" t="s">
        <v>3559</v>
      </c>
      <c r="BX1172" s="11"/>
      <c r="BY1172" s="12"/>
      <c r="BZ1172" t="s">
        <v>3395</v>
      </c>
      <c r="CA1172" s="13" t="s">
        <v>3664</v>
      </c>
    </row>
    <row r="1173" spans="70:79" s="1" customFormat="1" ht="15">
      <c r="BR1173" t="str">
        <f t="shared" si="152"/>
        <v>RJ8SOMERSET VILLA</v>
      </c>
      <c r="BS1173" s="11" t="s">
        <v>3665</v>
      </c>
      <c r="BT1173" s="11" t="s">
        <v>3666</v>
      </c>
      <c r="BU1173" s="11" t="s">
        <v>3665</v>
      </c>
      <c r="BV1173" s="11" t="s">
        <v>3666</v>
      </c>
      <c r="BW1173" s="11" t="s">
        <v>3559</v>
      </c>
      <c r="BX1173" s="11"/>
      <c r="BY1173" s="12"/>
      <c r="BZ1173" t="s">
        <v>3395</v>
      </c>
      <c r="CA1173" s="13" t="s">
        <v>3667</v>
      </c>
    </row>
    <row r="1174" spans="70:79" s="1" customFormat="1" ht="15">
      <c r="BR1174" t="str">
        <f t="shared" si="152"/>
        <v>RJ8ST AUSTELL COMMUNITY HOSPITAL</v>
      </c>
      <c r="BS1174" s="11" t="s">
        <v>3668</v>
      </c>
      <c r="BT1174" s="11" t="s">
        <v>3026</v>
      </c>
      <c r="BU1174" s="11" t="s">
        <v>3668</v>
      </c>
      <c r="BV1174" s="11" t="s">
        <v>3026</v>
      </c>
      <c r="BW1174" s="11" t="s">
        <v>3559</v>
      </c>
      <c r="BX1174" s="11"/>
      <c r="BY1174" s="12"/>
      <c r="BZ1174" t="s">
        <v>3395</v>
      </c>
      <c r="CA1174" s="13" t="s">
        <v>3669</v>
      </c>
    </row>
    <row r="1175" spans="70:79" s="1" customFormat="1" ht="15">
      <c r="BR1175" t="str">
        <f t="shared" si="152"/>
        <v>RJ8ST BARNABAS HOSPITAL</v>
      </c>
      <c r="BS1175" s="11" t="s">
        <v>3670</v>
      </c>
      <c r="BT1175" s="11" t="s">
        <v>3671</v>
      </c>
      <c r="BU1175" s="11" t="s">
        <v>3670</v>
      </c>
      <c r="BV1175" s="11" t="s">
        <v>3671</v>
      </c>
      <c r="BW1175" s="11" t="s">
        <v>3559</v>
      </c>
      <c r="BX1175" s="11"/>
      <c r="BY1175" s="12"/>
      <c r="BZ1175" t="s">
        <v>3395</v>
      </c>
      <c r="CA1175" s="13" t="s">
        <v>3672</v>
      </c>
    </row>
    <row r="1176" spans="70:79" s="1" customFormat="1" ht="15">
      <c r="BR1176" t="str">
        <f t="shared" si="152"/>
        <v>RJ8ST MARY'S HOSPITAL</v>
      </c>
      <c r="BS1176" s="11" t="s">
        <v>3673</v>
      </c>
      <c r="BT1176" s="11" t="s">
        <v>345</v>
      </c>
      <c r="BU1176" s="11" t="s">
        <v>3673</v>
      </c>
      <c r="BV1176" s="11" t="s">
        <v>345</v>
      </c>
      <c r="BW1176" s="11" t="s">
        <v>3559</v>
      </c>
      <c r="BX1176" s="11"/>
      <c r="BY1176" s="12"/>
      <c r="BZ1176" t="s">
        <v>3395</v>
      </c>
      <c r="CA1176" s="13" t="s">
        <v>3674</v>
      </c>
    </row>
    <row r="1177" spans="70:79" s="1" customFormat="1" ht="15">
      <c r="BR1177" t="str">
        <f t="shared" si="152"/>
        <v>RJ8STEPPING STONES</v>
      </c>
      <c r="BS1177" s="11" t="s">
        <v>3675</v>
      </c>
      <c r="BT1177" s="11" t="s">
        <v>3676</v>
      </c>
      <c r="BU1177" s="11" t="s">
        <v>3675</v>
      </c>
      <c r="BV1177" s="11" t="s">
        <v>3676</v>
      </c>
      <c r="BW1177" s="11" t="s">
        <v>3559</v>
      </c>
      <c r="BX1177" s="11"/>
      <c r="BY1177" s="12"/>
      <c r="BZ1177" t="s">
        <v>3395</v>
      </c>
      <c r="CA1177" s="13" t="s">
        <v>3677</v>
      </c>
    </row>
    <row r="1178" spans="70:79" s="1" customFormat="1" ht="15">
      <c r="BR1178" t="str">
        <f t="shared" si="152"/>
        <v>RJ8STRATTON HOSPITAL</v>
      </c>
      <c r="BS1178" s="11" t="s">
        <v>3678</v>
      </c>
      <c r="BT1178" s="11" t="s">
        <v>2549</v>
      </c>
      <c r="BU1178" s="11" t="s">
        <v>3678</v>
      </c>
      <c r="BV1178" s="11" t="s">
        <v>2549</v>
      </c>
      <c r="BW1178" s="11" t="s">
        <v>3559</v>
      </c>
      <c r="BX1178" s="11"/>
      <c r="BY1178" s="12"/>
      <c r="BZ1178" t="s">
        <v>3395</v>
      </c>
      <c r="CA1178" s="13" t="s">
        <v>3679</v>
      </c>
    </row>
    <row r="1179" spans="70:79" s="1" customFormat="1" ht="15">
      <c r="BR1179" t="str">
        <f t="shared" si="152"/>
        <v>RJ8TAMARISK</v>
      </c>
      <c r="BS1179" s="11" t="s">
        <v>3680</v>
      </c>
      <c r="BT1179" s="11" t="s">
        <v>3681</v>
      </c>
      <c r="BU1179" s="11" t="s">
        <v>3680</v>
      </c>
      <c r="BV1179" s="11" t="s">
        <v>3681</v>
      </c>
      <c r="BW1179" s="11" t="s">
        <v>3559</v>
      </c>
      <c r="BX1179" s="11"/>
      <c r="BY1179" s="12"/>
      <c r="BZ1179" t="s">
        <v>3395</v>
      </c>
      <c r="CA1179" s="13" t="s">
        <v>3682</v>
      </c>
    </row>
    <row r="1180" spans="70:79" s="1" customFormat="1" ht="15">
      <c r="BR1180" t="str">
        <f t="shared" si="152"/>
        <v>RJ8THE WILLOWS</v>
      </c>
      <c r="BS1180" s="11" t="s">
        <v>3683</v>
      </c>
      <c r="BT1180" s="11" t="s">
        <v>3684</v>
      </c>
      <c r="BU1180" s="11" t="s">
        <v>3683</v>
      </c>
      <c r="BV1180" s="11" t="s">
        <v>3684</v>
      </c>
      <c r="BW1180" s="11" t="s">
        <v>3559</v>
      </c>
      <c r="BX1180" s="11"/>
      <c r="BY1180" s="12"/>
      <c r="BZ1180" t="s">
        <v>3395</v>
      </c>
      <c r="CA1180" s="13" t="s">
        <v>201</v>
      </c>
    </row>
    <row r="1181" spans="70:79" s="1" customFormat="1" ht="15">
      <c r="BR1181" t="str">
        <f t="shared" si="152"/>
        <v>RJ8TREGARLAND</v>
      </c>
      <c r="BS1181" s="11" t="s">
        <v>3685</v>
      </c>
      <c r="BT1181" s="11" t="s">
        <v>3686</v>
      </c>
      <c r="BU1181" s="11" t="s">
        <v>3685</v>
      </c>
      <c r="BV1181" s="11" t="s">
        <v>3686</v>
      </c>
      <c r="BW1181" s="11" t="s">
        <v>3559</v>
      </c>
      <c r="BX1181" s="11"/>
      <c r="BY1181" s="12"/>
      <c r="BZ1181" t="s">
        <v>3395</v>
      </c>
      <c r="CA1181" s="13" t="s">
        <v>208</v>
      </c>
    </row>
    <row r="1182" spans="70:79" s="1" customFormat="1" ht="15">
      <c r="BR1182" t="str">
        <f t="shared" si="152"/>
        <v>RJ8TREMOOR</v>
      </c>
      <c r="BS1182" s="11" t="s">
        <v>3687</v>
      </c>
      <c r="BT1182" s="11" t="s">
        <v>3688</v>
      </c>
      <c r="BU1182" s="11" t="s">
        <v>3687</v>
      </c>
      <c r="BV1182" s="11" t="s">
        <v>3688</v>
      </c>
      <c r="BW1182" s="11" t="s">
        <v>3559</v>
      </c>
      <c r="BX1182" s="11"/>
      <c r="BY1182" s="12"/>
      <c r="BZ1182" t="s">
        <v>3395</v>
      </c>
      <c r="CA1182" s="13" t="s">
        <v>351</v>
      </c>
    </row>
    <row r="1183" spans="70:79" s="1" customFormat="1" ht="15">
      <c r="BR1183" t="str">
        <f t="shared" si="152"/>
        <v>RJ8TRENGWEATH</v>
      </c>
      <c r="BS1183" s="11" t="s">
        <v>3689</v>
      </c>
      <c r="BT1183" s="11" t="s">
        <v>3690</v>
      </c>
      <c r="BU1183" s="11" t="s">
        <v>3689</v>
      </c>
      <c r="BV1183" s="11" t="s">
        <v>3690</v>
      </c>
      <c r="BW1183" s="11" t="s">
        <v>3559</v>
      </c>
      <c r="BX1183" s="11"/>
      <c r="BY1183" s="12"/>
      <c r="BZ1183" t="s">
        <v>3395</v>
      </c>
      <c r="CA1183" s="13" t="s">
        <v>213</v>
      </c>
    </row>
    <row r="1184" spans="70:79" s="1" customFormat="1" ht="15">
      <c r="BR1184" t="str">
        <f t="shared" si="152"/>
        <v>RJ8TRESILLIAN BUILDING</v>
      </c>
      <c r="BS1184" s="11" t="s">
        <v>3691</v>
      </c>
      <c r="BT1184" s="11" t="s">
        <v>3692</v>
      </c>
      <c r="BU1184" s="11" t="s">
        <v>3691</v>
      </c>
      <c r="BV1184" s="11" t="s">
        <v>3692</v>
      </c>
      <c r="BW1184" s="11" t="s">
        <v>3559</v>
      </c>
      <c r="BX1184" s="11"/>
      <c r="BY1184" s="12"/>
      <c r="BZ1184" t="s">
        <v>3395</v>
      </c>
      <c r="CA1184" s="13" t="s">
        <v>218</v>
      </c>
    </row>
    <row r="1185" spans="70:79" s="1" customFormat="1" ht="15">
      <c r="BR1185" t="str">
        <f t="shared" si="152"/>
        <v>RJ8TREVENTON RISE</v>
      </c>
      <c r="BS1185" s="11" t="s">
        <v>3693</v>
      </c>
      <c r="BT1185" s="11" t="s">
        <v>3694</v>
      </c>
      <c r="BU1185" s="11" t="s">
        <v>3693</v>
      </c>
      <c r="BV1185" s="11" t="s">
        <v>3694</v>
      </c>
      <c r="BW1185" s="11" t="s">
        <v>3559</v>
      </c>
      <c r="BX1185" s="11"/>
      <c r="BY1185" s="12"/>
      <c r="BZ1185" t="s">
        <v>3395</v>
      </c>
      <c r="CA1185" s="13" t="s">
        <v>232</v>
      </c>
    </row>
    <row r="1186" spans="70:79" s="1" customFormat="1" ht="15">
      <c r="BR1186" t="str">
        <f t="shared" si="152"/>
        <v>RJ8VICTORIA COTTAGE</v>
      </c>
      <c r="BS1186" s="11" t="s">
        <v>3695</v>
      </c>
      <c r="BT1186" s="11" t="s">
        <v>3696</v>
      </c>
      <c r="BU1186" s="11" t="s">
        <v>3695</v>
      </c>
      <c r="BV1186" s="11" t="s">
        <v>3696</v>
      </c>
      <c r="BW1186" s="11" t="s">
        <v>3559</v>
      </c>
      <c r="BX1186" s="11"/>
      <c r="BY1186" s="12"/>
      <c r="BZ1186" t="s">
        <v>3395</v>
      </c>
      <c r="CA1186" s="13" t="s">
        <v>239</v>
      </c>
    </row>
    <row r="1187" spans="70:79" s="1" customFormat="1" ht="15">
      <c r="BR1187" t="str">
        <f t="shared" si="152"/>
        <v>RJ8WALSINGHAM PLACE</v>
      </c>
      <c r="BS1187" s="11" t="s">
        <v>3697</v>
      </c>
      <c r="BT1187" s="11" t="s">
        <v>3698</v>
      </c>
      <c r="BU1187" s="11" t="s">
        <v>3697</v>
      </c>
      <c r="BV1187" s="11" t="s">
        <v>3698</v>
      </c>
      <c r="BW1187" s="11" t="s">
        <v>3559</v>
      </c>
      <c r="BX1187" s="11"/>
      <c r="BY1187" s="12"/>
      <c r="BZ1187" t="s">
        <v>3395</v>
      </c>
      <c r="CA1187" s="13" t="s">
        <v>265</v>
      </c>
    </row>
    <row r="1188" spans="70:79" s="1" customFormat="1" ht="15">
      <c r="BR1188" t="str">
        <f t="shared" si="152"/>
        <v>RJ8WEST CORNWALL HOSPITAL (PENZANCE)</v>
      </c>
      <c r="BS1188" s="11" t="s">
        <v>3699</v>
      </c>
      <c r="BT1188" s="11" t="s">
        <v>2552</v>
      </c>
      <c r="BU1188" s="11" t="s">
        <v>3699</v>
      </c>
      <c r="BV1188" s="11" t="s">
        <v>2552</v>
      </c>
      <c r="BW1188" s="11" t="s">
        <v>3559</v>
      </c>
      <c r="BX1188" s="11"/>
      <c r="BY1188" s="12"/>
      <c r="BZ1188" t="s">
        <v>3395</v>
      </c>
      <c r="CA1188" s="13" t="s">
        <v>1805</v>
      </c>
    </row>
    <row r="1189" spans="70:79" s="1" customFormat="1" ht="15">
      <c r="BR1189" t="str">
        <f t="shared" si="152"/>
        <v>RJCELLEN BADGER HOSPITAL</v>
      </c>
      <c r="BS1189" s="11" t="s">
        <v>3700</v>
      </c>
      <c r="BT1189" s="11" t="s">
        <v>3701</v>
      </c>
      <c r="BU1189" s="11" t="s">
        <v>3700</v>
      </c>
      <c r="BV1189" s="11" t="s">
        <v>3701</v>
      </c>
      <c r="BW1189" s="11" t="s">
        <v>3702</v>
      </c>
      <c r="BX1189" s="11"/>
      <c r="BY1189" s="12"/>
      <c r="BZ1189" t="s">
        <v>3395</v>
      </c>
      <c r="CA1189" s="13" t="s">
        <v>1811</v>
      </c>
    </row>
    <row r="1190" spans="70:79" s="1" customFormat="1" ht="15">
      <c r="BR1190" t="str">
        <f t="shared" si="152"/>
        <v>RJCROYAL LEAMINGTON SPA REHABILITATION HOSPITAL</v>
      </c>
      <c r="BS1190" s="11" t="s">
        <v>3703</v>
      </c>
      <c r="BT1190" s="11" t="s">
        <v>3704</v>
      </c>
      <c r="BU1190" s="11" t="s">
        <v>3703</v>
      </c>
      <c r="BV1190" s="11" t="s">
        <v>3704</v>
      </c>
      <c r="BW1190" s="11" t="s">
        <v>3702</v>
      </c>
      <c r="BX1190" s="11"/>
      <c r="BY1190" s="12"/>
      <c r="BZ1190" t="s">
        <v>3395</v>
      </c>
      <c r="CA1190" s="13" t="s">
        <v>3705</v>
      </c>
    </row>
    <row r="1191" spans="70:79" s="1" customFormat="1" ht="15">
      <c r="BR1191" t="str">
        <f t="shared" si="152"/>
        <v>RJCSTRATFORD HOSPITAL</v>
      </c>
      <c r="BS1191" s="11" t="s">
        <v>3706</v>
      </c>
      <c r="BT1191" s="11" t="s">
        <v>3707</v>
      </c>
      <c r="BU1191" s="11" t="s">
        <v>3706</v>
      </c>
      <c r="BV1191" s="11" t="s">
        <v>3707</v>
      </c>
      <c r="BW1191" s="11" t="s">
        <v>3702</v>
      </c>
      <c r="BX1191" s="11"/>
      <c r="BY1191" s="12"/>
      <c r="BZ1191" t="s">
        <v>3395</v>
      </c>
      <c r="CA1191" s="13" t="s">
        <v>3708</v>
      </c>
    </row>
    <row r="1192" spans="70:79" s="1" customFormat="1" ht="15">
      <c r="BR1192" t="str">
        <f t="shared" si="152"/>
        <v>RJCWARWICK HOSPITAL</v>
      </c>
      <c r="BS1192" s="11" t="s">
        <v>3709</v>
      </c>
      <c r="BT1192" s="11" t="s">
        <v>3710</v>
      </c>
      <c r="BU1192" s="11" t="s">
        <v>3709</v>
      </c>
      <c r="BV1192" s="11" t="s">
        <v>3710</v>
      </c>
      <c r="BW1192" s="11" t="s">
        <v>3702</v>
      </c>
      <c r="BX1192" s="11"/>
      <c r="BY1192" s="12"/>
      <c r="BZ1192" t="s">
        <v>3395</v>
      </c>
      <c r="CA1192" s="13" t="s">
        <v>3711</v>
      </c>
    </row>
    <row r="1193" spans="70:79" s="1" customFormat="1" ht="15">
      <c r="BR1193" t="str">
        <f t="shared" si="152"/>
        <v>RJDCANNOCK CHASE HOSPITAL</v>
      </c>
      <c r="BS1193" s="11" t="s">
        <v>3712</v>
      </c>
      <c r="BT1193" s="11" t="s">
        <v>1007</v>
      </c>
      <c r="BU1193" s="11" t="s">
        <v>3712</v>
      </c>
      <c r="BV1193" s="11" t="s">
        <v>1007</v>
      </c>
      <c r="BW1193" s="11" t="s">
        <v>3713</v>
      </c>
      <c r="BX1193" s="11"/>
      <c r="BY1193" s="12"/>
      <c r="BZ1193" t="s">
        <v>3395</v>
      </c>
      <c r="CA1193" s="13" t="s">
        <v>3714</v>
      </c>
    </row>
    <row r="1194" spans="70:79" s="1" customFormat="1" ht="15">
      <c r="BR1194" t="str">
        <f t="shared" si="152"/>
        <v>RJDCANNOCK CHASE TREATMENT CENTRE</v>
      </c>
      <c r="BS1194" s="11" t="s">
        <v>3715</v>
      </c>
      <c r="BT1194" s="11" t="s">
        <v>3716</v>
      </c>
      <c r="BU1194" s="11" t="s">
        <v>3715</v>
      </c>
      <c r="BV1194" s="11" t="s">
        <v>3716</v>
      </c>
      <c r="BW1194" s="11" t="s">
        <v>3713</v>
      </c>
      <c r="BX1194" s="11"/>
      <c r="BY1194" s="12"/>
      <c r="BZ1194" t="s">
        <v>3395</v>
      </c>
      <c r="CA1194" s="13" t="s">
        <v>3717</v>
      </c>
    </row>
    <row r="1195" spans="70:79" s="1" customFormat="1" ht="15">
      <c r="BR1195" t="str">
        <f t="shared" si="152"/>
        <v>RJDSTAFFORD HOSPITAL</v>
      </c>
      <c r="BS1195" s="11" t="s">
        <v>3718</v>
      </c>
      <c r="BT1195" s="11" t="s">
        <v>3719</v>
      </c>
      <c r="BU1195" s="11" t="s">
        <v>3718</v>
      </c>
      <c r="BV1195" s="11" t="s">
        <v>3719</v>
      </c>
      <c r="BW1195" s="11" t="s">
        <v>3713</v>
      </c>
      <c r="BX1195" s="11"/>
      <c r="BY1195" s="12"/>
      <c r="BZ1195" t="s">
        <v>3720</v>
      </c>
      <c r="CA1195" s="13" t="s">
        <v>3721</v>
      </c>
    </row>
    <row r="1196" spans="70:79" s="1" customFormat="1" ht="15">
      <c r="BR1196" t="str">
        <f t="shared" si="152"/>
        <v>RJEBRADWELL HOSPITAL - RJE08</v>
      </c>
      <c r="BS1196" s="11" t="s">
        <v>3722</v>
      </c>
      <c r="BT1196" s="11" t="s">
        <v>3723</v>
      </c>
      <c r="BU1196" s="11" t="s">
        <v>3722</v>
      </c>
      <c r="BV1196" s="11" t="s">
        <v>3723</v>
      </c>
      <c r="BW1196" s="11" t="s">
        <v>3724</v>
      </c>
      <c r="BX1196" s="11"/>
      <c r="BY1196" s="12"/>
      <c r="BZ1196" t="s">
        <v>3720</v>
      </c>
      <c r="CA1196" s="13" t="s">
        <v>3725</v>
      </c>
    </row>
    <row r="1197" spans="70:79" s="1" customFormat="1" ht="15">
      <c r="BR1197" t="str">
        <f t="shared" si="152"/>
        <v>RJECHEADLE HOSPITAL - RJE51</v>
      </c>
      <c r="BS1197" s="11" t="s">
        <v>3726</v>
      </c>
      <c r="BT1197" s="11" t="s">
        <v>3727</v>
      </c>
      <c r="BU1197" s="11" t="s">
        <v>3726</v>
      </c>
      <c r="BV1197" s="11" t="s">
        <v>3727</v>
      </c>
      <c r="BW1197" s="11" t="s">
        <v>3724</v>
      </c>
      <c r="BX1197" s="11"/>
      <c r="BY1197" s="12"/>
      <c r="BZ1197" t="s">
        <v>1619</v>
      </c>
      <c r="CA1197" s="13" t="s">
        <v>3728</v>
      </c>
    </row>
    <row r="1198" spans="70:79" s="1" customFormat="1" ht="15">
      <c r="BR1198" t="str">
        <f t="shared" si="152"/>
        <v>RJECITY GENERAL HOSPITAL</v>
      </c>
      <c r="BS1198" s="11" t="s">
        <v>3729</v>
      </c>
      <c r="BT1198" s="11" t="s">
        <v>3730</v>
      </c>
      <c r="BU1198" s="11" t="s">
        <v>3729</v>
      </c>
      <c r="BV1198" s="11" t="s">
        <v>3730</v>
      </c>
      <c r="BW1198" s="11" t="s">
        <v>3724</v>
      </c>
      <c r="BX1198" s="11"/>
      <c r="BY1198" s="12"/>
      <c r="BZ1198" t="s">
        <v>1619</v>
      </c>
      <c r="CA1198" s="13" t="s">
        <v>3731</v>
      </c>
    </row>
    <row r="1199" spans="70:79" s="1" customFormat="1" ht="15">
      <c r="BR1199" t="str">
        <f t="shared" si="152"/>
        <v>RJECOUNTY HOSPITAL</v>
      </c>
      <c r="BS1199" s="86" t="s">
        <v>3732</v>
      </c>
      <c r="BT1199" s="86" t="s">
        <v>3733</v>
      </c>
      <c r="BU1199" s="86" t="s">
        <v>3732</v>
      </c>
      <c r="BV1199" s="86" t="s">
        <v>3733</v>
      </c>
      <c r="BW1199" s="11" t="s">
        <v>3724</v>
      </c>
      <c r="BX1199" s="11"/>
      <c r="BY1199" s="12"/>
      <c r="BZ1199" t="s">
        <v>1619</v>
      </c>
      <c r="CA1199" s="13" t="s">
        <v>3734</v>
      </c>
    </row>
    <row r="1200" spans="70:79" s="1" customFormat="1" ht="15">
      <c r="BR1200" t="str">
        <f t="shared" si="152"/>
        <v>RJENORTH STAFFS MATERNITY HOSPITAL</v>
      </c>
      <c r="BS1200" s="11" t="s">
        <v>3735</v>
      </c>
      <c r="BT1200" s="11" t="s">
        <v>3736</v>
      </c>
      <c r="BU1200" s="11" t="s">
        <v>3735</v>
      </c>
      <c r="BV1200" s="11" t="s">
        <v>3736</v>
      </c>
      <c r="BW1200" s="11" t="s">
        <v>3724</v>
      </c>
      <c r="BX1200" s="11"/>
      <c r="BY1200" s="12"/>
      <c r="BZ1200" t="s">
        <v>1619</v>
      </c>
      <c r="CA1200" s="13" t="s">
        <v>3737</v>
      </c>
    </row>
    <row r="1201" spans="70:79" s="1" customFormat="1" ht="15">
      <c r="BR1201" t="str">
        <f t="shared" si="152"/>
        <v>RJEROYAL STOKE UNIVERSITY HOSPITAL</v>
      </c>
      <c r="BS1201" s="86" t="s">
        <v>3738</v>
      </c>
      <c r="BT1201" s="86" t="s">
        <v>3739</v>
      </c>
      <c r="BU1201" s="86" t="s">
        <v>3738</v>
      </c>
      <c r="BV1201" s="86" t="s">
        <v>3739</v>
      </c>
      <c r="BW1201" s="11" t="s">
        <v>3724</v>
      </c>
      <c r="BX1201" s="11"/>
      <c r="BY1201" s="12"/>
      <c r="BZ1201" t="s">
        <v>1619</v>
      </c>
      <c r="CA1201" s="13" t="s">
        <v>3740</v>
      </c>
    </row>
    <row r="1202" spans="70:79" s="1" customFormat="1" ht="15">
      <c r="BR1202" t="str">
        <f t="shared" si="152"/>
        <v>RJEUNIVERSITY HOSPITAL OF NORTH STAFFORDSHIRE</v>
      </c>
      <c r="BS1202" s="11" t="s">
        <v>3741</v>
      </c>
      <c r="BT1202" s="11" t="s">
        <v>3742</v>
      </c>
      <c r="BU1202" s="11" t="s">
        <v>3741</v>
      </c>
      <c r="BV1202" s="11" t="s">
        <v>3742</v>
      </c>
      <c r="BW1202" s="11" t="s">
        <v>3724</v>
      </c>
      <c r="BX1202" s="11"/>
      <c r="BY1202" s="12"/>
      <c r="BZ1202" t="s">
        <v>1619</v>
      </c>
      <c r="CA1202" s="13" t="s">
        <v>3743</v>
      </c>
    </row>
    <row r="1203" spans="70:79" s="1" customFormat="1" ht="15">
      <c r="BR1203" t="str">
        <f t="shared" si="152"/>
        <v>RJFQUEEN'S HOSPITAL, BURTON UPON TRENT</v>
      </c>
      <c r="BS1203" s="11" t="s">
        <v>3744</v>
      </c>
      <c r="BT1203" s="11" t="s">
        <v>3745</v>
      </c>
      <c r="BU1203" s="11" t="s">
        <v>3744</v>
      </c>
      <c r="BV1203" s="11" t="s">
        <v>3745</v>
      </c>
      <c r="BW1203" s="11" t="s">
        <v>3746</v>
      </c>
      <c r="BX1203" s="11"/>
      <c r="BY1203" s="12"/>
      <c r="BZ1203" t="s">
        <v>1619</v>
      </c>
      <c r="CA1203" s="13" t="s">
        <v>476</v>
      </c>
    </row>
    <row r="1204" spans="70:79" s="1" customFormat="1" ht="15">
      <c r="BR1204" t="str">
        <f t="shared" si="152"/>
        <v>RJFSAMUEL JOHNSON</v>
      </c>
      <c r="BS1204" s="11" t="s">
        <v>3747</v>
      </c>
      <c r="BT1204" s="11" t="s">
        <v>3748</v>
      </c>
      <c r="BU1204" s="11" t="s">
        <v>3747</v>
      </c>
      <c r="BV1204" s="11" t="s">
        <v>3748</v>
      </c>
      <c r="BW1204" s="11" t="s">
        <v>3746</v>
      </c>
      <c r="BX1204" s="11"/>
      <c r="BY1204" s="12"/>
      <c r="BZ1204" t="s">
        <v>1619</v>
      </c>
      <c r="CA1204" s="13" t="s">
        <v>3749</v>
      </c>
    </row>
    <row r="1205" spans="70:79" s="1" customFormat="1" ht="15">
      <c r="BR1205" t="str">
        <f t="shared" si="152"/>
        <v>RJFSIR ROBERT PEEL</v>
      </c>
      <c r="BS1205" s="11" t="s">
        <v>3750</v>
      </c>
      <c r="BT1205" s="11" t="s">
        <v>3751</v>
      </c>
      <c r="BU1205" s="11" t="s">
        <v>3750</v>
      </c>
      <c r="BV1205" s="11" t="s">
        <v>3751</v>
      </c>
      <c r="BW1205" s="11" t="s">
        <v>3746</v>
      </c>
      <c r="BX1205" s="11"/>
      <c r="BY1205" s="12"/>
      <c r="BZ1205" t="s">
        <v>1619</v>
      </c>
      <c r="CA1205" s="13" t="s">
        <v>2777</v>
      </c>
    </row>
    <row r="1206" spans="70:79" s="1" customFormat="1" ht="15">
      <c r="BR1206" t="str">
        <f t="shared" si="152"/>
        <v>RJLDIANA, PRINCESS OF WALES HOSPITAL</v>
      </c>
      <c r="BS1206" s="11" t="s">
        <v>3752</v>
      </c>
      <c r="BT1206" s="11" t="s">
        <v>3753</v>
      </c>
      <c r="BU1206" s="11" t="s">
        <v>3752</v>
      </c>
      <c r="BV1206" s="11" t="s">
        <v>3753</v>
      </c>
      <c r="BW1206" s="11" t="s">
        <v>3754</v>
      </c>
      <c r="BX1206" s="11"/>
      <c r="BY1206" s="12"/>
      <c r="BZ1206" t="s">
        <v>1619</v>
      </c>
      <c r="CA1206" s="13" t="s">
        <v>3755</v>
      </c>
    </row>
    <row r="1207" spans="70:79" s="1" customFormat="1" ht="15">
      <c r="BR1207" t="str">
        <f t="shared" si="152"/>
        <v>RJLGOOLE AND DISTRICT HOSPITAL (ACUTE)</v>
      </c>
      <c r="BS1207" s="11" t="s">
        <v>3756</v>
      </c>
      <c r="BT1207" s="11" t="s">
        <v>3757</v>
      </c>
      <c r="BU1207" s="11" t="s">
        <v>3756</v>
      </c>
      <c r="BV1207" s="11" t="s">
        <v>3757</v>
      </c>
      <c r="BW1207" s="11" t="s">
        <v>3754</v>
      </c>
      <c r="BX1207" s="11"/>
      <c r="BY1207" s="12"/>
      <c r="BZ1207" t="s">
        <v>1619</v>
      </c>
      <c r="CA1207" s="13" t="s">
        <v>3758</v>
      </c>
    </row>
    <row r="1208" spans="70:79" s="1" customFormat="1" ht="15">
      <c r="BR1208" t="str">
        <f t="shared" si="152"/>
        <v>RJLGOOLE TREATMENT CENTRE</v>
      </c>
      <c r="BS1208" s="11" t="s">
        <v>3759</v>
      </c>
      <c r="BT1208" s="11" t="s">
        <v>3760</v>
      </c>
      <c r="BU1208" s="11" t="s">
        <v>3759</v>
      </c>
      <c r="BV1208" s="11" t="s">
        <v>3760</v>
      </c>
      <c r="BW1208" s="11" t="s">
        <v>3754</v>
      </c>
      <c r="BX1208" s="11"/>
      <c r="BY1208" s="12"/>
      <c r="BZ1208" t="s">
        <v>1619</v>
      </c>
      <c r="CA1208" s="13" t="s">
        <v>3761</v>
      </c>
    </row>
    <row r="1209" spans="70:79" s="1" customFormat="1" ht="15">
      <c r="BR1209" t="str">
        <f t="shared" si="152"/>
        <v>RJLSCUNTHORPE GENERAL HOSPITAL</v>
      </c>
      <c r="BS1209" s="11" t="s">
        <v>3762</v>
      </c>
      <c r="BT1209" s="11" t="s">
        <v>3763</v>
      </c>
      <c r="BU1209" s="11" t="s">
        <v>3762</v>
      </c>
      <c r="BV1209" s="11" t="s">
        <v>3763</v>
      </c>
      <c r="BW1209" s="11" t="s">
        <v>3754</v>
      </c>
      <c r="BX1209" s="11"/>
      <c r="BY1209" s="12"/>
      <c r="BZ1209" t="s">
        <v>1619</v>
      </c>
      <c r="CA1209" s="13" t="s">
        <v>3764</v>
      </c>
    </row>
    <row r="1210" spans="70:79" s="1" customFormat="1" ht="15">
      <c r="BR1210" t="str">
        <f t="shared" si="152"/>
        <v>RJNCONGLETON WAR MEMORIAL HOSPITAL</v>
      </c>
      <c r="BS1210" s="11" t="s">
        <v>3765</v>
      </c>
      <c r="BT1210" s="11" t="s">
        <v>3766</v>
      </c>
      <c r="BU1210" s="11" t="s">
        <v>3765</v>
      </c>
      <c r="BV1210" s="11" t="s">
        <v>3766</v>
      </c>
      <c r="BW1210" s="11" t="s">
        <v>3767</v>
      </c>
      <c r="BX1210" s="11"/>
      <c r="BY1210" s="12"/>
      <c r="BZ1210" t="s">
        <v>1619</v>
      </c>
      <c r="CA1210" s="13" t="s">
        <v>3768</v>
      </c>
    </row>
    <row r="1211" spans="70:79" s="1" customFormat="1" ht="15">
      <c r="BR1211" t="str">
        <f t="shared" si="152"/>
        <v>RJNKNUTSFORD AND DISTRICT COMMUNITY HOSPITAL</v>
      </c>
      <c r="BS1211" s="11" t="s">
        <v>3769</v>
      </c>
      <c r="BT1211" s="11" t="s">
        <v>3770</v>
      </c>
      <c r="BU1211" s="11" t="s">
        <v>3769</v>
      </c>
      <c r="BV1211" s="11" t="s">
        <v>3770</v>
      </c>
      <c r="BW1211" s="11" t="s">
        <v>3767</v>
      </c>
      <c r="BX1211" s="11"/>
      <c r="BY1211" s="12"/>
      <c r="BZ1211" t="s">
        <v>1619</v>
      </c>
      <c r="CA1211" s="13" t="s">
        <v>2838</v>
      </c>
    </row>
    <row r="1212" spans="70:79" s="1" customFormat="1" ht="15">
      <c r="BR1212" t="str">
        <f t="shared" si="152"/>
        <v>RJNMACCLESFIELD DISTRICT GENERAL HOSPITAL</v>
      </c>
      <c r="BS1212" s="11" t="s">
        <v>3771</v>
      </c>
      <c r="BT1212" s="11" t="s">
        <v>3772</v>
      </c>
      <c r="BU1212" s="11" t="s">
        <v>3771</v>
      </c>
      <c r="BV1212" s="11" t="s">
        <v>3772</v>
      </c>
      <c r="BW1212" s="11" t="s">
        <v>3767</v>
      </c>
      <c r="BX1212" s="11"/>
      <c r="BY1212" s="12"/>
      <c r="BZ1212" t="s">
        <v>1619</v>
      </c>
      <c r="CA1212" s="13" t="s">
        <v>3773</v>
      </c>
    </row>
    <row r="1213" spans="70:79" s="1" customFormat="1" ht="15">
      <c r="BR1213" t="str">
        <f t="shared" si="152"/>
        <v>RJNPARKSIDE HOSPITAL</v>
      </c>
      <c r="BS1213" s="11" t="s">
        <v>3774</v>
      </c>
      <c r="BT1213" s="11" t="s">
        <v>3775</v>
      </c>
      <c r="BU1213" s="11" t="s">
        <v>3774</v>
      </c>
      <c r="BV1213" s="11" t="s">
        <v>3775</v>
      </c>
      <c r="BW1213" s="11" t="s">
        <v>3767</v>
      </c>
      <c r="BX1213" s="11"/>
      <c r="BY1213" s="12"/>
      <c r="BZ1213" t="s">
        <v>2189</v>
      </c>
      <c r="CA1213" s="13" t="s">
        <v>3776</v>
      </c>
    </row>
    <row r="1214" spans="70:79" s="1" customFormat="1" ht="15">
      <c r="BR1214" t="str">
        <f t="shared" si="152"/>
        <v>RJNSOSS MOSS</v>
      </c>
      <c r="BS1214" s="11" t="s">
        <v>3777</v>
      </c>
      <c r="BT1214" s="11" t="s">
        <v>3778</v>
      </c>
      <c r="BU1214" s="11" t="s">
        <v>3777</v>
      </c>
      <c r="BV1214" s="11" t="s">
        <v>3778</v>
      </c>
      <c r="BW1214" s="11" t="s">
        <v>3767</v>
      </c>
      <c r="BX1214" s="11"/>
      <c r="BY1214" s="12"/>
      <c r="BZ1214" t="s">
        <v>2189</v>
      </c>
      <c r="CA1214" s="13" t="s">
        <v>3779</v>
      </c>
    </row>
    <row r="1215" spans="70:79" s="1" customFormat="1" ht="15">
      <c r="BR1215" t="str">
        <f t="shared" si="152"/>
        <v>RJNSPIRE REGENCY HOSPITAL</v>
      </c>
      <c r="BS1215" s="11" t="s">
        <v>3780</v>
      </c>
      <c r="BT1215" s="11" t="s">
        <v>3781</v>
      </c>
      <c r="BU1215" s="11" t="s">
        <v>3780</v>
      </c>
      <c r="BV1215" s="11" t="s">
        <v>3781</v>
      </c>
      <c r="BW1215" s="11" t="s">
        <v>3767</v>
      </c>
      <c r="BX1215" s="11"/>
      <c r="BY1215" s="12"/>
      <c r="BZ1215" t="s">
        <v>2189</v>
      </c>
      <c r="CA1215" s="13" t="s">
        <v>3782</v>
      </c>
    </row>
    <row r="1216" spans="70:79" s="1" customFormat="1" ht="15">
      <c r="BR1216" t="str">
        <f t="shared" si="152"/>
        <v>RJRCOUNTESS OF CHESTER HOSPITAL</v>
      </c>
      <c r="BS1216" s="11" t="s">
        <v>3783</v>
      </c>
      <c r="BT1216" s="11" t="s">
        <v>3038</v>
      </c>
      <c r="BU1216" s="11" t="s">
        <v>3783</v>
      </c>
      <c r="BV1216" s="11" t="s">
        <v>3038</v>
      </c>
      <c r="BW1216" s="11" t="s">
        <v>3784</v>
      </c>
      <c r="BX1216" s="11"/>
      <c r="BY1216" s="12"/>
      <c r="BZ1216" t="s">
        <v>2189</v>
      </c>
      <c r="CA1216" s="13" t="s">
        <v>3785</v>
      </c>
    </row>
    <row r="1217" spans="70:79" s="1" customFormat="1" ht="15">
      <c r="BR1217" t="str">
        <f t="shared" si="152"/>
        <v>RJRELLESMERE PORT HOSPITAL</v>
      </c>
      <c r="BS1217" s="11" t="s">
        <v>3786</v>
      </c>
      <c r="BT1217" s="11" t="s">
        <v>3102</v>
      </c>
      <c r="BU1217" s="11" t="s">
        <v>3786</v>
      </c>
      <c r="BV1217" s="11" t="s">
        <v>3102</v>
      </c>
      <c r="BW1217" s="11" t="s">
        <v>3784</v>
      </c>
      <c r="BX1217" s="11"/>
      <c r="BY1217" s="12"/>
      <c r="BZ1217" t="s">
        <v>1611</v>
      </c>
      <c r="CA1217" s="13" t="s">
        <v>3787</v>
      </c>
    </row>
    <row r="1218" spans="70:79" s="1" customFormat="1" ht="15">
      <c r="BR1218" t="str">
        <f t="shared" si="152"/>
        <v>RJXCALDERSTONES HOSPITAL</v>
      </c>
      <c r="BS1218" s="11" t="s">
        <v>3788</v>
      </c>
      <c r="BT1218" s="11" t="s">
        <v>3789</v>
      </c>
      <c r="BU1218" s="11" t="s">
        <v>3788</v>
      </c>
      <c r="BV1218" s="11" t="s">
        <v>3789</v>
      </c>
      <c r="BW1218" s="11" t="s">
        <v>3790</v>
      </c>
      <c r="BX1218" s="11"/>
      <c r="BY1218" s="12"/>
      <c r="BZ1218" t="s">
        <v>1616</v>
      </c>
      <c r="CA1218" s="13" t="s">
        <v>3791</v>
      </c>
    </row>
    <row r="1219" spans="70:79" s="1" customFormat="1" ht="15">
      <c r="BR1219" t="str">
        <f t="shared" ref="BR1219:BR1282" si="153">CONCATENATE(LEFT(BS1219, 3),BT1219)</f>
        <v>RJXCALDERSTONES NHS TRUST</v>
      </c>
      <c r="BS1219" s="11" t="s">
        <v>3792</v>
      </c>
      <c r="BT1219" s="11" t="s">
        <v>3793</v>
      </c>
      <c r="BU1219" s="11" t="s">
        <v>3792</v>
      </c>
      <c r="BV1219" s="11" t="s">
        <v>3793</v>
      </c>
      <c r="BW1219" s="11" t="s">
        <v>3790</v>
      </c>
      <c r="BX1219" s="11"/>
      <c r="BY1219" s="12"/>
      <c r="BZ1219" t="s">
        <v>1616</v>
      </c>
      <c r="CA1219" s="13" t="s">
        <v>3794</v>
      </c>
    </row>
    <row r="1220" spans="70:79" s="1" customFormat="1" ht="15">
      <c r="BR1220" t="str">
        <f t="shared" si="153"/>
        <v>RJXCARLTON CRESCENT</v>
      </c>
      <c r="BS1220" s="11" t="s">
        <v>3795</v>
      </c>
      <c r="BT1220" s="11" t="s">
        <v>3796</v>
      </c>
      <c r="BU1220" s="11" t="s">
        <v>3795</v>
      </c>
      <c r="BV1220" s="11" t="s">
        <v>3796</v>
      </c>
      <c r="BW1220" s="11" t="s">
        <v>3790</v>
      </c>
      <c r="BX1220" s="11"/>
      <c r="BY1220" s="12"/>
      <c r="BZ1220" t="s">
        <v>2283</v>
      </c>
      <c r="CA1220" s="13" t="s">
        <v>3797</v>
      </c>
    </row>
    <row r="1221" spans="70:79" s="1" customFormat="1" ht="15">
      <c r="BR1221" t="str">
        <f t="shared" si="153"/>
        <v>RJXFECITT BROW</v>
      </c>
      <c r="BS1221" s="11" t="s">
        <v>3798</v>
      </c>
      <c r="BT1221" s="11" t="s">
        <v>3799</v>
      </c>
      <c r="BU1221" s="11" t="s">
        <v>3798</v>
      </c>
      <c r="BV1221" s="11" t="s">
        <v>3799</v>
      </c>
      <c r="BW1221" s="11" t="s">
        <v>3790</v>
      </c>
      <c r="BX1221" s="11"/>
      <c r="BY1221" s="12"/>
      <c r="BZ1221" t="s">
        <v>2283</v>
      </c>
      <c r="CA1221" s="13" t="s">
        <v>3800</v>
      </c>
    </row>
    <row r="1222" spans="70:79" s="1" customFormat="1" ht="15">
      <c r="BR1222" t="str">
        <f t="shared" si="153"/>
        <v>RJXPENDLE VIEW</v>
      </c>
      <c r="BS1222" s="11" t="s">
        <v>3801</v>
      </c>
      <c r="BT1222" s="11" t="s">
        <v>3802</v>
      </c>
      <c r="BU1222" s="11" t="s">
        <v>3801</v>
      </c>
      <c r="BV1222" s="11" t="s">
        <v>3802</v>
      </c>
      <c r="BW1222" s="11" t="s">
        <v>3790</v>
      </c>
      <c r="BX1222" s="11"/>
      <c r="BY1222" s="12"/>
      <c r="BZ1222" t="s">
        <v>2314</v>
      </c>
      <c r="CA1222" s="13" t="s">
        <v>3803</v>
      </c>
    </row>
    <row r="1223" spans="70:79" s="1" customFormat="1" ht="15">
      <c r="BR1223" t="str">
        <f t="shared" si="153"/>
        <v>RJXPLANTATION COTTAGE</v>
      </c>
      <c r="BS1223" s="11" t="s">
        <v>3804</v>
      </c>
      <c r="BT1223" s="11" t="s">
        <v>3805</v>
      </c>
      <c r="BU1223" s="11" t="s">
        <v>3804</v>
      </c>
      <c r="BV1223" s="11" t="s">
        <v>3805</v>
      </c>
      <c r="BW1223" s="11" t="s">
        <v>3790</v>
      </c>
      <c r="BX1223" s="11"/>
      <c r="BY1223" s="12"/>
      <c r="BZ1223" t="s">
        <v>2329</v>
      </c>
      <c r="CA1223" s="13" t="s">
        <v>3806</v>
      </c>
    </row>
    <row r="1224" spans="70:79" s="1" customFormat="1" ht="15">
      <c r="BR1224" t="str">
        <f t="shared" si="153"/>
        <v>RJXTHE GABLES</v>
      </c>
      <c r="BS1224" s="11" t="s">
        <v>3807</v>
      </c>
      <c r="BT1224" s="11" t="s">
        <v>3808</v>
      </c>
      <c r="BU1224" s="11" t="s">
        <v>3807</v>
      </c>
      <c r="BV1224" s="11" t="s">
        <v>3808</v>
      </c>
      <c r="BW1224" s="11" t="s">
        <v>3790</v>
      </c>
      <c r="BX1224" s="11"/>
      <c r="BY1224" s="12"/>
      <c r="BZ1224" t="s">
        <v>2335</v>
      </c>
      <c r="CA1224" s="13" t="s">
        <v>3809</v>
      </c>
    </row>
    <row r="1225" spans="70:79" s="1" customFormat="1" ht="15">
      <c r="BR1225" t="str">
        <f t="shared" si="153"/>
        <v>RJXTHE VICARAGE</v>
      </c>
      <c r="BS1225" s="11" t="s">
        <v>3810</v>
      </c>
      <c r="BT1225" s="11" t="s">
        <v>3811</v>
      </c>
      <c r="BU1225" s="11" t="s">
        <v>3810</v>
      </c>
      <c r="BV1225" s="11" t="s">
        <v>3811</v>
      </c>
      <c r="BW1225" s="11" t="s">
        <v>3790</v>
      </c>
      <c r="BX1225" s="11"/>
      <c r="BY1225" s="12"/>
      <c r="BZ1225" t="s">
        <v>2335</v>
      </c>
      <c r="CA1225" s="13" t="s">
        <v>3812</v>
      </c>
    </row>
    <row r="1226" spans="70:79" s="1" customFormat="1" ht="15">
      <c r="BR1226" t="str">
        <f t="shared" si="153"/>
        <v>RJXWESTGATE</v>
      </c>
      <c r="BS1226" s="11" t="s">
        <v>3813</v>
      </c>
      <c r="BT1226" s="11" t="s">
        <v>3814</v>
      </c>
      <c r="BU1226" s="11" t="s">
        <v>3813</v>
      </c>
      <c r="BV1226" s="11" t="s">
        <v>3814</v>
      </c>
      <c r="BW1226" s="11" t="s">
        <v>3790</v>
      </c>
      <c r="BX1226" s="11"/>
      <c r="BY1226" s="12"/>
      <c r="BZ1226" t="s">
        <v>2335</v>
      </c>
      <c r="CA1226" s="13" t="s">
        <v>3815</v>
      </c>
    </row>
    <row r="1227" spans="70:79" s="1" customFormat="1" ht="15">
      <c r="BR1227" t="str">
        <f t="shared" si="153"/>
        <v>RJZKINGS @ QUEEN MARY'S HOSPITAL SIDCUP</v>
      </c>
      <c r="BS1227" s="11" t="s">
        <v>3816</v>
      </c>
      <c r="BT1227" s="11" t="s">
        <v>3817</v>
      </c>
      <c r="BU1227" s="11" t="s">
        <v>3816</v>
      </c>
      <c r="BV1227" s="11" t="s">
        <v>3817</v>
      </c>
      <c r="BW1227" s="11" t="s">
        <v>3818</v>
      </c>
      <c r="BX1227" s="11"/>
      <c r="BY1227" s="12"/>
      <c r="BZ1227" t="s">
        <v>2344</v>
      </c>
      <c r="CA1227" s="13" t="s">
        <v>3819</v>
      </c>
    </row>
    <row r="1228" spans="70:79" s="1" customFormat="1" ht="15">
      <c r="BR1228" t="str">
        <f t="shared" si="153"/>
        <v>RJZKINGS COLLEGE DENTAL HOSPITAL</v>
      </c>
      <c r="BS1228" s="11" t="s">
        <v>3820</v>
      </c>
      <c r="BT1228" s="11" t="s">
        <v>3821</v>
      </c>
      <c r="BU1228" s="11" t="s">
        <v>3820</v>
      </c>
      <c r="BV1228" s="11" t="s">
        <v>3821</v>
      </c>
      <c r="BW1228" s="11" t="s">
        <v>3818</v>
      </c>
      <c r="BX1228" s="11"/>
      <c r="BY1228" s="12"/>
      <c r="BZ1228" t="s">
        <v>837</v>
      </c>
      <c r="CA1228" s="13" t="s">
        <v>3822</v>
      </c>
    </row>
    <row r="1229" spans="70:79" s="1" customFormat="1" ht="15">
      <c r="BR1229" t="str">
        <f t="shared" si="153"/>
        <v>RJZKING'S COLLEGE HOSPITAL (DENMARK HILL)</v>
      </c>
      <c r="BS1229" s="11" t="s">
        <v>3823</v>
      </c>
      <c r="BT1229" s="11" t="s">
        <v>3513</v>
      </c>
      <c r="BU1229" s="11" t="s">
        <v>3823</v>
      </c>
      <c r="BV1229" s="11" t="s">
        <v>3513</v>
      </c>
      <c r="BW1229" s="11" t="s">
        <v>3818</v>
      </c>
      <c r="BX1229" s="11"/>
      <c r="BY1229" s="12"/>
      <c r="BZ1229" t="s">
        <v>837</v>
      </c>
      <c r="CA1229" s="13" t="s">
        <v>3824</v>
      </c>
    </row>
    <row r="1230" spans="70:79" s="1" customFormat="1" ht="15">
      <c r="BR1230" t="str">
        <f t="shared" si="153"/>
        <v>RJZKING'S COLLEGE HOSPITAL (DULWICH)</v>
      </c>
      <c r="BS1230" s="11" t="s">
        <v>3825</v>
      </c>
      <c r="BT1230" s="11" t="s">
        <v>3826</v>
      </c>
      <c r="BU1230" s="11" t="s">
        <v>3825</v>
      </c>
      <c r="BV1230" s="11" t="s">
        <v>3826</v>
      </c>
      <c r="BW1230" s="11" t="s">
        <v>3818</v>
      </c>
      <c r="BX1230" s="11"/>
      <c r="BY1230" s="12"/>
      <c r="BZ1230" t="s">
        <v>837</v>
      </c>
      <c r="CA1230" s="13" t="s">
        <v>3827</v>
      </c>
    </row>
    <row r="1231" spans="70:79" s="1" customFormat="1" ht="15">
      <c r="BR1231" t="str">
        <f t="shared" si="153"/>
        <v>RJZMAPOTHER HOUSE</v>
      </c>
      <c r="BS1231" s="11" t="s">
        <v>3828</v>
      </c>
      <c r="BT1231" s="11" t="s">
        <v>3829</v>
      </c>
      <c r="BU1231" s="11" t="s">
        <v>3828</v>
      </c>
      <c r="BV1231" s="11" t="s">
        <v>3829</v>
      </c>
      <c r="BW1231" s="11" t="s">
        <v>3818</v>
      </c>
      <c r="BX1231" s="11"/>
      <c r="BY1231" s="12"/>
      <c r="BZ1231" t="s">
        <v>837</v>
      </c>
      <c r="CA1231" s="13" t="s">
        <v>3830</v>
      </c>
    </row>
    <row r="1232" spans="70:79" s="1" customFormat="1" ht="15">
      <c r="BR1232" t="str">
        <f t="shared" si="153"/>
        <v>RJZORPINGTON HOSPITAL</v>
      </c>
      <c r="BS1232" s="11" t="s">
        <v>3831</v>
      </c>
      <c r="BT1232" s="11" t="s">
        <v>3832</v>
      </c>
      <c r="BU1232" s="11" t="s">
        <v>3831</v>
      </c>
      <c r="BV1232" s="11" t="s">
        <v>3832</v>
      </c>
      <c r="BW1232" s="11" t="s">
        <v>3818</v>
      </c>
      <c r="BX1232" s="11"/>
      <c r="BY1232" s="12"/>
      <c r="BZ1232" t="s">
        <v>837</v>
      </c>
      <c r="CA1232" s="13" t="s">
        <v>3833</v>
      </c>
    </row>
    <row r="1233" spans="70:79" s="1" customFormat="1" ht="15">
      <c r="BR1233" t="str">
        <f t="shared" si="153"/>
        <v>RJZPRINCESS ROYAL UNIVERSITY HOSPITAL</v>
      </c>
      <c r="BS1233" s="11" t="s">
        <v>3834</v>
      </c>
      <c r="BT1233" s="11" t="s">
        <v>3835</v>
      </c>
      <c r="BU1233" s="11" t="s">
        <v>3834</v>
      </c>
      <c r="BV1233" s="11" t="s">
        <v>3835</v>
      </c>
      <c r="BW1233" s="11" t="s">
        <v>3818</v>
      </c>
      <c r="BX1233" s="11"/>
      <c r="BY1233" s="12"/>
      <c r="BZ1233" t="s">
        <v>837</v>
      </c>
      <c r="CA1233" s="13" t="s">
        <v>3836</v>
      </c>
    </row>
    <row r="1234" spans="70:79" s="1" customFormat="1" ht="15">
      <c r="BR1234" t="str">
        <f t="shared" si="153"/>
        <v>RK5ASHFIELD COMMUNITY HOSPITAL</v>
      </c>
      <c r="BS1234" s="11" t="s">
        <v>3837</v>
      </c>
      <c r="BT1234" s="11" t="s">
        <v>3050</v>
      </c>
      <c r="BU1234" s="11" t="s">
        <v>3837</v>
      </c>
      <c r="BV1234" s="11" t="s">
        <v>3050</v>
      </c>
      <c r="BW1234" s="11" t="s">
        <v>3838</v>
      </c>
      <c r="BX1234" s="11"/>
      <c r="BY1234" s="12"/>
      <c r="BZ1234" t="s">
        <v>2399</v>
      </c>
      <c r="CA1234" s="13" t="s">
        <v>3839</v>
      </c>
    </row>
    <row r="1235" spans="70:79" s="1" customFormat="1" ht="15">
      <c r="BR1235" t="str">
        <f t="shared" si="153"/>
        <v>RK5KING'S MILL HOSPITAL</v>
      </c>
      <c r="BS1235" s="11" t="s">
        <v>3840</v>
      </c>
      <c r="BT1235" s="11" t="s">
        <v>3841</v>
      </c>
      <c r="BU1235" s="11" t="s">
        <v>3840</v>
      </c>
      <c r="BV1235" s="11" t="s">
        <v>3841</v>
      </c>
      <c r="BW1235" s="11" t="s">
        <v>3838</v>
      </c>
      <c r="BX1235" s="11"/>
      <c r="BY1235" s="12"/>
      <c r="BZ1235" t="s">
        <v>2434</v>
      </c>
      <c r="CA1235" s="13" t="s">
        <v>3842</v>
      </c>
    </row>
    <row r="1236" spans="70:79" s="1" customFormat="1" ht="15">
      <c r="BR1236" t="str">
        <f t="shared" si="153"/>
        <v>RK5MANSFIELD COMMUNITY HOSPITAL</v>
      </c>
      <c r="BS1236" s="11" t="s">
        <v>3843</v>
      </c>
      <c r="BT1236" s="11" t="s">
        <v>3152</v>
      </c>
      <c r="BU1236" s="11" t="s">
        <v>3843</v>
      </c>
      <c r="BV1236" s="11" t="s">
        <v>3152</v>
      </c>
      <c r="BW1236" s="11" t="s">
        <v>3838</v>
      </c>
      <c r="BX1236" s="11"/>
      <c r="BY1236" s="12"/>
      <c r="BZ1236" t="s">
        <v>2446</v>
      </c>
      <c r="CA1236" s="13" t="s">
        <v>3844</v>
      </c>
    </row>
    <row r="1237" spans="70:79" s="1" customFormat="1" ht="15">
      <c r="BR1237" t="str">
        <f t="shared" si="153"/>
        <v>RK5NEWARK HOSPITAL</v>
      </c>
      <c r="BS1237" s="11" t="s">
        <v>3845</v>
      </c>
      <c r="BT1237" s="11" t="s">
        <v>3170</v>
      </c>
      <c r="BU1237" s="11" t="s">
        <v>3845</v>
      </c>
      <c r="BV1237" s="11" t="s">
        <v>3170</v>
      </c>
      <c r="BW1237" s="11" t="s">
        <v>3838</v>
      </c>
      <c r="BX1237" s="11"/>
      <c r="BY1237" s="12"/>
      <c r="BZ1237" t="s">
        <v>2454</v>
      </c>
      <c r="CA1237" s="13" t="s">
        <v>3846</v>
      </c>
    </row>
    <row r="1238" spans="70:79" s="1" customFormat="1" ht="15">
      <c r="BR1238" t="str">
        <f t="shared" si="153"/>
        <v>RK9DERRIFORD HOSPITAL</v>
      </c>
      <c r="BS1238" s="11" t="s">
        <v>3847</v>
      </c>
      <c r="BT1238" s="11" t="s">
        <v>3848</v>
      </c>
      <c r="BU1238" s="11" t="s">
        <v>3847</v>
      </c>
      <c r="BV1238" s="11" t="s">
        <v>3848</v>
      </c>
      <c r="BW1238" s="11" t="s">
        <v>3849</v>
      </c>
      <c r="BX1238" s="11"/>
      <c r="BY1238" s="12"/>
      <c r="BZ1238" t="s">
        <v>1629</v>
      </c>
      <c r="CA1238" s="13" t="s">
        <v>3850</v>
      </c>
    </row>
    <row r="1239" spans="70:79" s="1" customFormat="1" ht="15">
      <c r="BR1239" t="str">
        <f t="shared" si="153"/>
        <v>RK9MOUNT GOULD HOSPITAL</v>
      </c>
      <c r="BS1239" s="11" t="s">
        <v>3851</v>
      </c>
      <c r="BT1239" s="11" t="s">
        <v>3852</v>
      </c>
      <c r="BU1239" s="11" t="s">
        <v>3851</v>
      </c>
      <c r="BV1239" s="11" t="s">
        <v>3852</v>
      </c>
      <c r="BW1239" s="11" t="s">
        <v>3849</v>
      </c>
      <c r="BX1239" s="11"/>
      <c r="BY1239" s="12"/>
      <c r="BZ1239" t="s">
        <v>3853</v>
      </c>
      <c r="CA1239" s="13" t="s">
        <v>3854</v>
      </c>
    </row>
    <row r="1240" spans="70:79" s="1" customFormat="1" ht="15">
      <c r="BR1240" t="str">
        <f t="shared" si="153"/>
        <v>RK9ROYAL EYE INFIRMARY</v>
      </c>
      <c r="BS1240" s="11" t="s">
        <v>3855</v>
      </c>
      <c r="BT1240" s="11" t="s">
        <v>3856</v>
      </c>
      <c r="BU1240" s="11" t="s">
        <v>3855</v>
      </c>
      <c r="BV1240" s="11" t="s">
        <v>3856</v>
      </c>
      <c r="BW1240" s="11" t="s">
        <v>3849</v>
      </c>
      <c r="BX1240" s="11"/>
      <c r="BY1240" s="12"/>
      <c r="BZ1240" t="s">
        <v>3853</v>
      </c>
      <c r="CA1240" s="13" t="s">
        <v>3444</v>
      </c>
    </row>
    <row r="1241" spans="70:79" s="1" customFormat="1" ht="15">
      <c r="BR1241" t="str">
        <f t="shared" si="153"/>
        <v>RK9SCOTT HOSPITAL</v>
      </c>
      <c r="BS1241" s="11" t="s">
        <v>3857</v>
      </c>
      <c r="BT1241" s="11" t="s">
        <v>3032</v>
      </c>
      <c r="BU1241" s="11" t="s">
        <v>3857</v>
      </c>
      <c r="BV1241" s="11" t="s">
        <v>3032</v>
      </c>
      <c r="BW1241" s="11" t="s">
        <v>3849</v>
      </c>
      <c r="BX1241" s="11"/>
      <c r="BY1241" s="12"/>
      <c r="BZ1241" t="s">
        <v>3858</v>
      </c>
      <c r="CA1241" s="13" t="s">
        <v>3859</v>
      </c>
    </row>
    <row r="1242" spans="70:79" s="1" customFormat="1" ht="15">
      <c r="BR1242" t="str">
        <f t="shared" si="153"/>
        <v>RK9TOTNES COMMUNITY HOSPITAL</v>
      </c>
      <c r="BS1242" s="11" t="s">
        <v>3860</v>
      </c>
      <c r="BT1242" s="11" t="s">
        <v>3861</v>
      </c>
      <c r="BU1242" s="11" t="s">
        <v>3860</v>
      </c>
      <c r="BV1242" s="11" t="s">
        <v>3861</v>
      </c>
      <c r="BW1242" s="11" t="s">
        <v>3849</v>
      </c>
      <c r="BX1242" s="11"/>
      <c r="BY1242" s="12"/>
      <c r="BZ1242" t="s">
        <v>3858</v>
      </c>
      <c r="CA1242" s="13" t="s">
        <v>3862</v>
      </c>
    </row>
    <row r="1243" spans="70:79" s="1" customFormat="1" ht="15">
      <c r="BR1243" t="str">
        <f t="shared" si="153"/>
        <v>RKBCOVENTRY AND WARWICKSHIRE HOSPITAL</v>
      </c>
      <c r="BS1243" s="11" t="s">
        <v>3863</v>
      </c>
      <c r="BT1243" s="11" t="s">
        <v>3864</v>
      </c>
      <c r="BU1243" s="11" t="s">
        <v>3863</v>
      </c>
      <c r="BV1243" s="11" t="s">
        <v>3864</v>
      </c>
      <c r="BW1243" s="11" t="s">
        <v>3865</v>
      </c>
      <c r="BX1243" s="11"/>
      <c r="BY1243" s="12"/>
      <c r="BZ1243" t="s">
        <v>3858</v>
      </c>
      <c r="CA1243" s="13" t="s">
        <v>3866</v>
      </c>
    </row>
    <row r="1244" spans="70:79" s="1" customFormat="1" ht="15">
      <c r="BR1244" t="str">
        <f t="shared" si="153"/>
        <v>RKBHOSPITAL OF ST CROSS</v>
      </c>
      <c r="BS1244" s="11" t="s">
        <v>3867</v>
      </c>
      <c r="BT1244" s="11" t="s">
        <v>3868</v>
      </c>
      <c r="BU1244" s="11" t="s">
        <v>3867</v>
      </c>
      <c r="BV1244" s="11" t="s">
        <v>3868</v>
      </c>
      <c r="BW1244" s="11" t="s">
        <v>3865</v>
      </c>
      <c r="BX1244" s="11"/>
      <c r="BY1244" s="12"/>
      <c r="BZ1244" t="s">
        <v>3858</v>
      </c>
      <c r="CA1244" s="13" t="s">
        <v>3869</v>
      </c>
    </row>
    <row r="1245" spans="70:79" s="1" customFormat="1" ht="15">
      <c r="BR1245" t="str">
        <f t="shared" si="153"/>
        <v>RKBUNIVERSITY HOSPITAL (COVENTRY)</v>
      </c>
      <c r="BS1245" s="11" t="s">
        <v>3870</v>
      </c>
      <c r="BT1245" s="11" t="s">
        <v>3871</v>
      </c>
      <c r="BU1245" s="11" t="s">
        <v>3870</v>
      </c>
      <c r="BV1245" s="11" t="s">
        <v>3871</v>
      </c>
      <c r="BW1245" s="11" t="s">
        <v>3865</v>
      </c>
      <c r="BX1245" s="11"/>
      <c r="BY1245" s="12"/>
      <c r="BZ1245" t="s">
        <v>3858</v>
      </c>
      <c r="CA1245" s="13" t="s">
        <v>3872</v>
      </c>
    </row>
    <row r="1246" spans="70:79" s="1" customFormat="1" ht="15">
      <c r="BR1246" t="str">
        <f t="shared" si="153"/>
        <v>RKBWARWICK HOSPITAL</v>
      </c>
      <c r="BS1246" s="11" t="s">
        <v>3873</v>
      </c>
      <c r="BT1246" s="11" t="s">
        <v>3710</v>
      </c>
      <c r="BU1246" s="11" t="s">
        <v>3873</v>
      </c>
      <c r="BV1246" s="11" t="s">
        <v>3710</v>
      </c>
      <c r="BW1246" s="11" t="s">
        <v>3865</v>
      </c>
      <c r="BX1246" s="11"/>
      <c r="BY1246" s="12"/>
      <c r="BZ1246" t="s">
        <v>3874</v>
      </c>
      <c r="CA1246" s="13" t="s">
        <v>3875</v>
      </c>
    </row>
    <row r="1247" spans="70:79" s="1" customFormat="1" ht="15">
      <c r="BR1247" t="str">
        <f t="shared" si="153"/>
        <v>RKETHE WHITTINGTON HOSPITAL</v>
      </c>
      <c r="BS1247" s="11" t="s">
        <v>3876</v>
      </c>
      <c r="BT1247" s="11" t="s">
        <v>3877</v>
      </c>
      <c r="BU1247" s="11" t="s">
        <v>3876</v>
      </c>
      <c r="BV1247" s="11" t="s">
        <v>3877</v>
      </c>
      <c r="BW1247" s="11" t="s">
        <v>3878</v>
      </c>
      <c r="BX1247" s="11"/>
      <c r="BY1247" s="12"/>
      <c r="BZ1247" t="s">
        <v>3874</v>
      </c>
      <c r="CA1247" s="13" t="s">
        <v>3879</v>
      </c>
    </row>
    <row r="1248" spans="70:79" s="1" customFormat="1" ht="15">
      <c r="BR1248" t="str">
        <f t="shared" si="153"/>
        <v>RKETHE WHITTINGTON HOSPITAL AT HORNSEY CENTRAL</v>
      </c>
      <c r="BS1248" s="11" t="s">
        <v>3880</v>
      </c>
      <c r="BT1248" s="11" t="s">
        <v>3881</v>
      </c>
      <c r="BU1248" s="11" t="s">
        <v>3880</v>
      </c>
      <c r="BV1248" s="11" t="s">
        <v>3881</v>
      </c>
      <c r="BW1248" s="11" t="s">
        <v>3878</v>
      </c>
      <c r="BX1248" s="11"/>
      <c r="BY1248" s="12"/>
      <c r="BZ1248" t="s">
        <v>3882</v>
      </c>
      <c r="CA1248" s="13" t="s">
        <v>3883</v>
      </c>
    </row>
    <row r="1249" spans="70:79" s="1" customFormat="1" ht="15">
      <c r="BR1249" t="str">
        <f t="shared" si="153"/>
        <v>RKLADTS EALING</v>
      </c>
      <c r="BS1249" s="11" t="s">
        <v>3884</v>
      </c>
      <c r="BT1249" s="11" t="s">
        <v>3885</v>
      </c>
      <c r="BU1249" s="11" t="s">
        <v>3884</v>
      </c>
      <c r="BV1249" s="11" t="s">
        <v>3885</v>
      </c>
      <c r="BW1249" s="11" t="s">
        <v>3886</v>
      </c>
      <c r="BX1249" s="11"/>
      <c r="BY1249" s="12"/>
      <c r="BZ1249" t="s">
        <v>3882</v>
      </c>
      <c r="CA1249" s="13" t="s">
        <v>3887</v>
      </c>
    </row>
    <row r="1250" spans="70:79" s="1" customFormat="1" ht="15">
      <c r="BR1250" t="str">
        <f t="shared" si="153"/>
        <v>RKLALZHEIMERS DRUG T/MENT</v>
      </c>
      <c r="BS1250" s="11" t="s">
        <v>3888</v>
      </c>
      <c r="BT1250" s="11" t="s">
        <v>3889</v>
      </c>
      <c r="BU1250" s="11" t="s">
        <v>3888</v>
      </c>
      <c r="BV1250" s="11" t="s">
        <v>3889</v>
      </c>
      <c r="BW1250" s="11" t="s">
        <v>3886</v>
      </c>
      <c r="BX1250" s="11"/>
      <c r="BY1250" s="12"/>
      <c r="BZ1250" t="s">
        <v>3882</v>
      </c>
      <c r="CA1250" s="13" t="s">
        <v>3890</v>
      </c>
    </row>
    <row r="1251" spans="70:79" s="1" customFormat="1" ht="15">
      <c r="BR1251" t="str">
        <f t="shared" si="153"/>
        <v>RKLAOT LAKESIDE MHU</v>
      </c>
      <c r="BS1251" s="11" t="s">
        <v>3891</v>
      </c>
      <c r="BT1251" s="11" t="s">
        <v>3892</v>
      </c>
      <c r="BU1251" s="11" t="s">
        <v>3891</v>
      </c>
      <c r="BV1251" s="11" t="s">
        <v>3892</v>
      </c>
      <c r="BW1251" s="11" t="s">
        <v>3886</v>
      </c>
      <c r="BX1251" s="11"/>
      <c r="BY1251" s="12"/>
      <c r="BZ1251" t="s">
        <v>3882</v>
      </c>
      <c r="CA1251" s="13" t="s">
        <v>3893</v>
      </c>
    </row>
    <row r="1252" spans="70:79" s="1" customFormat="1" ht="15">
      <c r="BR1252" t="str">
        <f t="shared" si="153"/>
        <v>RKLBARB MEWS</v>
      </c>
      <c r="BS1252" s="11" t="s">
        <v>3894</v>
      </c>
      <c r="BT1252" s="11" t="s">
        <v>3895</v>
      </c>
      <c r="BU1252" s="11" t="s">
        <v>3894</v>
      </c>
      <c r="BV1252" s="11" t="s">
        <v>3895</v>
      </c>
      <c r="BW1252" s="11" t="s">
        <v>3886</v>
      </c>
      <c r="BX1252" s="11"/>
      <c r="BY1252" s="12"/>
      <c r="BZ1252" t="s">
        <v>3882</v>
      </c>
      <c r="CA1252" s="13" t="s">
        <v>3896</v>
      </c>
    </row>
    <row r="1253" spans="70:79" s="1" customFormat="1" ht="15">
      <c r="BR1253" t="str">
        <f t="shared" si="153"/>
        <v>RKLBROADMOOR HOSPITAL</v>
      </c>
      <c r="BS1253" s="11" t="s">
        <v>3897</v>
      </c>
      <c r="BT1253" s="11" t="s">
        <v>3898</v>
      </c>
      <c r="BU1253" s="11" t="s">
        <v>3897</v>
      </c>
      <c r="BV1253" s="11" t="s">
        <v>3898</v>
      </c>
      <c r="BW1253" s="11" t="s">
        <v>3886</v>
      </c>
      <c r="BX1253" s="11"/>
      <c r="BY1253" s="12"/>
      <c r="BZ1253" t="s">
        <v>3882</v>
      </c>
      <c r="CA1253" s="13" t="s">
        <v>3899</v>
      </c>
    </row>
    <row r="1254" spans="70:79" s="1" customFormat="1" ht="15">
      <c r="BR1254" t="str">
        <f t="shared" si="153"/>
        <v>RKLBUTLER HOUSE</v>
      </c>
      <c r="BS1254" s="11" t="s">
        <v>3900</v>
      </c>
      <c r="BT1254" s="11" t="s">
        <v>3901</v>
      </c>
      <c r="BU1254" s="11" t="s">
        <v>3900</v>
      </c>
      <c r="BV1254" s="11" t="s">
        <v>3902</v>
      </c>
      <c r="BW1254" s="11" t="s">
        <v>3886</v>
      </c>
      <c r="BX1254" s="11"/>
      <c r="BY1254" s="12"/>
      <c r="BZ1254" t="s">
        <v>3882</v>
      </c>
      <c r="CA1254" s="13" t="s">
        <v>3903</v>
      </c>
    </row>
    <row r="1255" spans="70:79" s="1" customFormat="1" ht="15">
      <c r="BR1255" t="str">
        <f t="shared" si="153"/>
        <v>RKLCASSEL</v>
      </c>
      <c r="BS1255" s="11" t="s">
        <v>3904</v>
      </c>
      <c r="BT1255" s="11" t="s">
        <v>3905</v>
      </c>
      <c r="BU1255" s="11" t="s">
        <v>3904</v>
      </c>
      <c r="BV1255" s="11" t="s">
        <v>3905</v>
      </c>
      <c r="BW1255" s="11" t="s">
        <v>3886</v>
      </c>
      <c r="BX1255" s="11"/>
      <c r="BY1255" s="12"/>
      <c r="BZ1255" t="s">
        <v>3882</v>
      </c>
      <c r="CA1255" s="13" t="s">
        <v>3906</v>
      </c>
    </row>
    <row r="1256" spans="70:79" s="1" customFormat="1" ht="15">
      <c r="BR1256" t="str">
        <f t="shared" si="153"/>
        <v>RKLCASSEL HOSPITAL</v>
      </c>
      <c r="BS1256" s="11" t="s">
        <v>3907</v>
      </c>
      <c r="BT1256" s="11" t="s">
        <v>3908</v>
      </c>
      <c r="BU1256" s="11" t="s">
        <v>3907</v>
      </c>
      <c r="BV1256" s="11" t="s">
        <v>3908</v>
      </c>
      <c r="BW1256" s="11" t="s">
        <v>3886</v>
      </c>
      <c r="BX1256" s="11"/>
      <c r="BY1256" s="12"/>
      <c r="BZ1256" t="s">
        <v>3882</v>
      </c>
      <c r="CA1256" s="13" t="s">
        <v>3909</v>
      </c>
    </row>
    <row r="1257" spans="70:79" s="1" customFormat="1" ht="15">
      <c r="BR1257" t="str">
        <f t="shared" si="153"/>
        <v xml:space="preserve">RKLCLAYPONDS REHABILITATION HOSPITAL </v>
      </c>
      <c r="BS1257" s="11" t="s">
        <v>3910</v>
      </c>
      <c r="BT1257" s="11" t="s">
        <v>3911</v>
      </c>
      <c r="BU1257" s="11" t="s">
        <v>3910</v>
      </c>
      <c r="BV1257" s="11" t="s">
        <v>3911</v>
      </c>
      <c r="BW1257" s="11" t="s">
        <v>3886</v>
      </c>
      <c r="BX1257" s="11"/>
      <c r="BY1257" s="12"/>
      <c r="BZ1257" t="s">
        <v>3882</v>
      </c>
      <c r="CA1257" s="13" t="s">
        <v>3912</v>
      </c>
    </row>
    <row r="1258" spans="70:79" s="1" customFormat="1" ht="15">
      <c r="BR1258" t="str">
        <f t="shared" si="153"/>
        <v>RKLCRT H &amp; F (NORTH)</v>
      </c>
      <c r="BS1258" s="11" t="s">
        <v>3913</v>
      </c>
      <c r="BT1258" s="11" t="s">
        <v>3914</v>
      </c>
      <c r="BU1258" s="11" t="s">
        <v>3913</v>
      </c>
      <c r="BV1258" s="11" t="s">
        <v>3914</v>
      </c>
      <c r="BW1258" s="11" t="s">
        <v>3886</v>
      </c>
      <c r="BX1258" s="11"/>
      <c r="BY1258" s="12"/>
      <c r="BZ1258" t="s">
        <v>3882</v>
      </c>
      <c r="CA1258" s="13" t="s">
        <v>3915</v>
      </c>
    </row>
    <row r="1259" spans="70:79" s="1" customFormat="1" ht="15">
      <c r="BR1259" t="str">
        <f t="shared" si="153"/>
        <v>RKLCRT H &amp; F (SOUTH)</v>
      </c>
      <c r="BS1259" s="11" t="s">
        <v>3916</v>
      </c>
      <c r="BT1259" s="11" t="s">
        <v>3917</v>
      </c>
      <c r="BU1259" s="11" t="s">
        <v>3916</v>
      </c>
      <c r="BV1259" s="11" t="s">
        <v>3917</v>
      </c>
      <c r="BW1259" s="11" t="s">
        <v>3886</v>
      </c>
      <c r="BX1259" s="11"/>
      <c r="BY1259" s="12"/>
      <c r="BZ1259" t="s">
        <v>3882</v>
      </c>
      <c r="CA1259" s="13" t="s">
        <v>3918</v>
      </c>
    </row>
    <row r="1260" spans="70:79" s="1" customFormat="1" ht="15">
      <c r="BR1260" t="str">
        <f t="shared" si="153"/>
        <v>RKLDOVE WARD</v>
      </c>
      <c r="BS1260" s="11" t="s">
        <v>3919</v>
      </c>
      <c r="BT1260" s="11" t="s">
        <v>3920</v>
      </c>
      <c r="BU1260" s="11" t="s">
        <v>3919</v>
      </c>
      <c r="BV1260" s="11" t="s">
        <v>3920</v>
      </c>
      <c r="BW1260" s="11" t="s">
        <v>3886</v>
      </c>
      <c r="BX1260" s="11"/>
      <c r="BY1260" s="12"/>
      <c r="BZ1260" t="s">
        <v>3882</v>
      </c>
      <c r="CA1260" s="13" t="s">
        <v>3921</v>
      </c>
    </row>
    <row r="1261" spans="70:79" s="1" customFormat="1" ht="15">
      <c r="BR1261" t="str">
        <f t="shared" si="153"/>
        <v>RKLDR C ROBERTS</v>
      </c>
      <c r="BS1261" s="11" t="s">
        <v>3922</v>
      </c>
      <c r="BT1261" s="11" t="s">
        <v>3923</v>
      </c>
      <c r="BU1261" s="11" t="s">
        <v>3922</v>
      </c>
      <c r="BV1261" s="11" t="s">
        <v>3923</v>
      </c>
      <c r="BW1261" s="11" t="s">
        <v>3886</v>
      </c>
      <c r="BX1261" s="11"/>
      <c r="BY1261" s="12"/>
      <c r="BZ1261" t="s">
        <v>3882</v>
      </c>
      <c r="CA1261" s="13" t="s">
        <v>3924</v>
      </c>
    </row>
    <row r="1262" spans="70:79" s="1" customFormat="1" ht="15">
      <c r="BR1262" t="str">
        <f t="shared" si="153"/>
        <v>RKLDR M SOHANI</v>
      </c>
      <c r="BS1262" s="11" t="s">
        <v>3925</v>
      </c>
      <c r="BT1262" s="11" t="s">
        <v>3926</v>
      </c>
      <c r="BU1262" s="11" t="s">
        <v>3925</v>
      </c>
      <c r="BV1262" s="11" t="s">
        <v>3926</v>
      </c>
      <c r="BW1262" s="11" t="s">
        <v>3886</v>
      </c>
      <c r="BX1262" s="11"/>
      <c r="BY1262" s="12"/>
      <c r="BZ1262" t="s">
        <v>3882</v>
      </c>
      <c r="CA1262" s="13" t="s">
        <v>3927</v>
      </c>
    </row>
    <row r="1263" spans="70:79" s="1" customFormat="1" ht="15">
      <c r="BR1263" t="str">
        <f t="shared" si="153"/>
        <v>RKLEALING WOMENS MENTAL HEALTH FORUM</v>
      </c>
      <c r="BS1263" s="11" t="s">
        <v>3928</v>
      </c>
      <c r="BT1263" s="11" t="s">
        <v>3929</v>
      </c>
      <c r="BU1263" s="11" t="s">
        <v>3928</v>
      </c>
      <c r="BV1263" s="11" t="s">
        <v>3929</v>
      </c>
      <c r="BW1263" s="11" t="s">
        <v>3886</v>
      </c>
      <c r="BX1263" s="11"/>
      <c r="BY1263" s="12"/>
      <c r="BZ1263" t="s">
        <v>3882</v>
      </c>
      <c r="CA1263" s="13" t="s">
        <v>3930</v>
      </c>
    </row>
    <row r="1264" spans="70:79" s="1" customFormat="1" ht="15">
      <c r="BR1264" t="str">
        <f t="shared" si="153"/>
        <v>RKLEIS</v>
      </c>
      <c r="BS1264" s="11" t="s">
        <v>3931</v>
      </c>
      <c r="BT1264" s="11" t="s">
        <v>3932</v>
      </c>
      <c r="BU1264" s="11" t="s">
        <v>3931</v>
      </c>
      <c r="BV1264" s="11" t="s">
        <v>3932</v>
      </c>
      <c r="BW1264" s="11" t="s">
        <v>3886</v>
      </c>
      <c r="BX1264" s="11"/>
      <c r="BY1264" s="12"/>
      <c r="BZ1264" t="s">
        <v>3882</v>
      </c>
      <c r="CA1264" s="13" t="s">
        <v>3933</v>
      </c>
    </row>
    <row r="1265" spans="70:79" s="1" customFormat="1" ht="15">
      <c r="BR1265" t="str">
        <f t="shared" si="153"/>
        <v>RKLEPS</v>
      </c>
      <c r="BS1265" s="11" t="s">
        <v>3934</v>
      </c>
      <c r="BT1265" s="11" t="s">
        <v>3935</v>
      </c>
      <c r="BU1265" s="11" t="s">
        <v>3934</v>
      </c>
      <c r="BV1265" s="11" t="s">
        <v>3935</v>
      </c>
      <c r="BW1265" s="11" t="s">
        <v>3886</v>
      </c>
      <c r="BX1265" s="11"/>
      <c r="BY1265" s="12"/>
      <c r="BZ1265" t="s">
        <v>3882</v>
      </c>
      <c r="CA1265" s="13" t="s">
        <v>3936</v>
      </c>
    </row>
    <row r="1266" spans="70:79" s="1" customFormat="1" ht="15">
      <c r="BR1266" t="str">
        <f t="shared" si="153"/>
        <v>RKLGUNNERSBURY DAY HOSPITAL</v>
      </c>
      <c r="BS1266" s="11" t="s">
        <v>3937</v>
      </c>
      <c r="BT1266" s="11" t="s">
        <v>3938</v>
      </c>
      <c r="BU1266" s="11" t="s">
        <v>3937</v>
      </c>
      <c r="BV1266" s="11" t="s">
        <v>3938</v>
      </c>
      <c r="BW1266" s="11" t="s">
        <v>3886</v>
      </c>
      <c r="BX1266" s="11"/>
      <c r="BY1266" s="12"/>
      <c r="BZ1266" t="s">
        <v>3882</v>
      </c>
      <c r="CA1266" s="13" t="s">
        <v>3939</v>
      </c>
    </row>
    <row r="1267" spans="70:79" s="1" customFormat="1" ht="15">
      <c r="BR1267" t="str">
        <f t="shared" si="153"/>
        <v>RKLGUNNESBURY</v>
      </c>
      <c r="BS1267" s="11" t="s">
        <v>3940</v>
      </c>
      <c r="BT1267" s="11" t="s">
        <v>3941</v>
      </c>
      <c r="BU1267" s="11" t="s">
        <v>3940</v>
      </c>
      <c r="BV1267" s="11" t="s">
        <v>3941</v>
      </c>
      <c r="BW1267" s="11" t="s">
        <v>3886</v>
      </c>
      <c r="BX1267" s="11"/>
      <c r="BY1267" s="12"/>
      <c r="BZ1267" t="s">
        <v>3882</v>
      </c>
      <c r="CA1267" s="13" t="s">
        <v>3942</v>
      </c>
    </row>
    <row r="1268" spans="70:79" s="1" customFormat="1" ht="15">
      <c r="BR1268" t="str">
        <f t="shared" si="153"/>
        <v>RKLHAMMERSMITH &amp; FULHAM MENTAL HEALTH UNIT</v>
      </c>
      <c r="BS1268" s="11" t="s">
        <v>3943</v>
      </c>
      <c r="BT1268" s="11" t="s">
        <v>3944</v>
      </c>
      <c r="BU1268" s="11" t="s">
        <v>3943</v>
      </c>
      <c r="BV1268" s="11" t="s">
        <v>3944</v>
      </c>
      <c r="BW1268" s="11" t="s">
        <v>3886</v>
      </c>
      <c r="BX1268" s="11"/>
      <c r="BY1268" s="12"/>
      <c r="BZ1268" t="s">
        <v>3882</v>
      </c>
      <c r="CA1268" s="13" t="s">
        <v>3945</v>
      </c>
    </row>
    <row r="1269" spans="70:79" s="1" customFormat="1" ht="15">
      <c r="BR1269" t="str">
        <f t="shared" si="153"/>
        <v>RKLHAMMERSMITH AND FULHAM MH UNIT</v>
      </c>
      <c r="BS1269" s="11" t="s">
        <v>3946</v>
      </c>
      <c r="BT1269" s="11" t="s">
        <v>3947</v>
      </c>
      <c r="BU1269" s="11" t="s">
        <v>3946</v>
      </c>
      <c r="BV1269" s="11" t="s">
        <v>3947</v>
      </c>
      <c r="BW1269" s="11" t="s">
        <v>3886</v>
      </c>
      <c r="BX1269" s="11"/>
      <c r="BY1269" s="12"/>
      <c r="BZ1269" t="s">
        <v>3882</v>
      </c>
      <c r="CA1269" s="13" t="s">
        <v>3948</v>
      </c>
    </row>
    <row r="1270" spans="70:79" s="1" customFormat="1" ht="15">
      <c r="BR1270" t="str">
        <f t="shared" si="153"/>
        <v>RKLHTT LAKESIDE MENTAL HEALTH</v>
      </c>
      <c r="BS1270" s="11" t="s">
        <v>3949</v>
      </c>
      <c r="BT1270" s="11" t="s">
        <v>3950</v>
      </c>
      <c r="BU1270" s="11" t="s">
        <v>3949</v>
      </c>
      <c r="BV1270" s="11" t="s">
        <v>3950</v>
      </c>
      <c r="BW1270" s="11" t="s">
        <v>3886</v>
      </c>
      <c r="BX1270" s="11"/>
      <c r="BY1270" s="12"/>
      <c r="BZ1270" t="s">
        <v>3882</v>
      </c>
      <c r="CA1270" s="13" t="s">
        <v>493</v>
      </c>
    </row>
    <row r="1271" spans="70:79" s="1" customFormat="1" ht="15">
      <c r="BR1271" t="str">
        <f t="shared" si="153"/>
        <v>RKLIMPACT</v>
      </c>
      <c r="BS1271" s="11" t="s">
        <v>3951</v>
      </c>
      <c r="BT1271" s="11" t="s">
        <v>3952</v>
      </c>
      <c r="BU1271" s="11" t="s">
        <v>3951</v>
      </c>
      <c r="BV1271" s="11" t="s">
        <v>3952</v>
      </c>
      <c r="BW1271" s="11" t="s">
        <v>3886</v>
      </c>
      <c r="BX1271" s="11"/>
      <c r="BY1271" s="12"/>
      <c r="BZ1271" t="s">
        <v>3882</v>
      </c>
      <c r="CA1271" s="13" t="s">
        <v>3953</v>
      </c>
    </row>
    <row r="1272" spans="70:79" s="1" customFormat="1" ht="15">
      <c r="BR1272" t="str">
        <f t="shared" si="153"/>
        <v>RKLJOHN CONOLLY WING</v>
      </c>
      <c r="BS1272" s="11" t="s">
        <v>3954</v>
      </c>
      <c r="BT1272" s="11" t="s">
        <v>3955</v>
      </c>
      <c r="BU1272" s="11" t="s">
        <v>3954</v>
      </c>
      <c r="BV1272" s="11" t="s">
        <v>3955</v>
      </c>
      <c r="BW1272" s="11" t="s">
        <v>3886</v>
      </c>
      <c r="BX1272" s="11"/>
      <c r="BY1272" s="12"/>
      <c r="BZ1272" t="s">
        <v>3882</v>
      </c>
      <c r="CA1272" s="13" t="s">
        <v>3956</v>
      </c>
    </row>
    <row r="1273" spans="70:79" s="1" customFormat="1" ht="15">
      <c r="BR1273" t="str">
        <f t="shared" si="153"/>
        <v>RKLLAKESIDE UNIT</v>
      </c>
      <c r="BS1273" s="11" t="s">
        <v>3957</v>
      </c>
      <c r="BT1273" s="11" t="s">
        <v>3958</v>
      </c>
      <c r="BU1273" s="11" t="s">
        <v>3957</v>
      </c>
      <c r="BV1273" s="11" t="s">
        <v>3958</v>
      </c>
      <c r="BW1273" s="11" t="s">
        <v>3886</v>
      </c>
      <c r="BX1273" s="11"/>
      <c r="BY1273" s="12"/>
      <c r="BZ1273" t="s">
        <v>3882</v>
      </c>
      <c r="CA1273" s="13" t="s">
        <v>3959</v>
      </c>
    </row>
    <row r="1274" spans="70:79" s="1" customFormat="1" ht="15">
      <c r="BR1274" t="str">
        <f t="shared" si="153"/>
        <v>RKLLIMES</v>
      </c>
      <c r="BS1274" s="11" t="s">
        <v>3960</v>
      </c>
      <c r="BT1274" s="11" t="s">
        <v>3961</v>
      </c>
      <c r="BU1274" s="11" t="s">
        <v>3960</v>
      </c>
      <c r="BV1274" s="11" t="s">
        <v>3961</v>
      </c>
      <c r="BW1274" s="11" t="s">
        <v>3886</v>
      </c>
      <c r="BX1274" s="11"/>
      <c r="BY1274" s="12"/>
      <c r="BZ1274" t="s">
        <v>3882</v>
      </c>
      <c r="CA1274" s="13" t="s">
        <v>3962</v>
      </c>
    </row>
    <row r="1275" spans="70:79" s="1" customFormat="1" ht="15">
      <c r="BR1275" t="str">
        <f t="shared" si="153"/>
        <v>RKLLOCAL SECURE UNIT (TONY HILLIS WING)</v>
      </c>
      <c r="BS1275" s="11" t="s">
        <v>3963</v>
      </c>
      <c r="BT1275" s="11" t="s">
        <v>3964</v>
      </c>
      <c r="BU1275" s="11" t="s">
        <v>3963</v>
      </c>
      <c r="BV1275" s="11" t="s">
        <v>3964</v>
      </c>
      <c r="BW1275" s="11" t="s">
        <v>3886</v>
      </c>
      <c r="BX1275" s="11"/>
      <c r="BY1275" s="12"/>
      <c r="BZ1275" t="s">
        <v>3882</v>
      </c>
      <c r="CA1275" s="13" t="s">
        <v>3965</v>
      </c>
    </row>
    <row r="1276" spans="70:79" s="1" customFormat="1" ht="15">
      <c r="BR1276" t="str">
        <f t="shared" si="153"/>
        <v>RKLLOCAL SECURE UNIT(UXBRIDGE ROAD)</v>
      </c>
      <c r="BS1276" s="11" t="s">
        <v>3966</v>
      </c>
      <c r="BT1276" s="11" t="s">
        <v>3967</v>
      </c>
      <c r="BU1276" s="11" t="s">
        <v>3966</v>
      </c>
      <c r="BV1276" s="11" t="s">
        <v>3968</v>
      </c>
      <c r="BW1276" s="11" t="s">
        <v>3886</v>
      </c>
      <c r="BX1276" s="11"/>
      <c r="BY1276" s="12"/>
      <c r="BZ1276" t="s">
        <v>3969</v>
      </c>
      <c r="CA1276" s="13" t="s">
        <v>190</v>
      </c>
    </row>
    <row r="1277" spans="70:79" s="1" customFormat="1" ht="15">
      <c r="BR1277" t="str">
        <f t="shared" si="153"/>
        <v>RKLMANOR GATE</v>
      </c>
      <c r="BS1277" s="11" t="s">
        <v>3970</v>
      </c>
      <c r="BT1277" s="11" t="s">
        <v>3971</v>
      </c>
      <c r="BU1277" s="11" t="s">
        <v>3970</v>
      </c>
      <c r="BV1277" s="11" t="s">
        <v>3971</v>
      </c>
      <c r="BW1277" s="11" t="s">
        <v>3886</v>
      </c>
      <c r="BX1277" s="11"/>
      <c r="BY1277" s="12"/>
      <c r="BZ1277" t="s">
        <v>3766</v>
      </c>
      <c r="CA1277" s="13" t="s">
        <v>3972</v>
      </c>
    </row>
    <row r="1278" spans="70:79" s="1" customFormat="1" ht="15">
      <c r="BR1278" t="str">
        <f t="shared" si="153"/>
        <v>RKLMEDWAY LODGE</v>
      </c>
      <c r="BS1278" s="11" t="s">
        <v>3973</v>
      </c>
      <c r="BT1278" s="11" t="s">
        <v>3974</v>
      </c>
      <c r="BU1278" s="11" t="s">
        <v>3973</v>
      </c>
      <c r="BV1278" s="11" t="s">
        <v>3974</v>
      </c>
      <c r="BW1278" s="11" t="s">
        <v>3886</v>
      </c>
      <c r="BX1278" s="11"/>
      <c r="BY1278" s="12"/>
      <c r="BZ1278" t="s">
        <v>3772</v>
      </c>
      <c r="CA1278" s="13" t="s">
        <v>688</v>
      </c>
    </row>
    <row r="1279" spans="70:79" s="1" customFormat="1" ht="15">
      <c r="BR1279" t="str">
        <f t="shared" si="153"/>
        <v>RKLOLDER PEOPLES DAY HOSPITAL</v>
      </c>
      <c r="BS1279" s="11" t="s">
        <v>3975</v>
      </c>
      <c r="BT1279" s="11" t="s">
        <v>3976</v>
      </c>
      <c r="BU1279" s="11" t="s">
        <v>3975</v>
      </c>
      <c r="BV1279" s="11" t="s">
        <v>3976</v>
      </c>
      <c r="BW1279" s="11" t="s">
        <v>3886</v>
      </c>
      <c r="BX1279" s="11"/>
      <c r="BY1279" s="12"/>
      <c r="BZ1279" t="s">
        <v>3772</v>
      </c>
      <c r="CA1279" s="13" t="s">
        <v>3977</v>
      </c>
    </row>
    <row r="1280" spans="70:79" s="1" customFormat="1" ht="15">
      <c r="BR1280" t="str">
        <f t="shared" si="153"/>
        <v>RKLPENNY SANGHAM DAY HOSPITAL</v>
      </c>
      <c r="BS1280" s="11" t="s">
        <v>3978</v>
      </c>
      <c r="BT1280" s="11" t="s">
        <v>3979</v>
      </c>
      <c r="BU1280" s="11" t="s">
        <v>3978</v>
      </c>
      <c r="BV1280" s="11" t="s">
        <v>3979</v>
      </c>
      <c r="BW1280" s="11" t="s">
        <v>3886</v>
      </c>
      <c r="BX1280" s="11"/>
      <c r="BY1280" s="12"/>
      <c r="BZ1280" t="s">
        <v>3772</v>
      </c>
      <c r="CA1280" s="13" t="s">
        <v>1758</v>
      </c>
    </row>
    <row r="1281" spans="70:79" s="1" customFormat="1" ht="15">
      <c r="BR1281" t="str">
        <f t="shared" si="153"/>
        <v>RKLRICHFORD GATE</v>
      </c>
      <c r="BS1281" s="11" t="s">
        <v>3980</v>
      </c>
      <c r="BT1281" s="11" t="s">
        <v>3981</v>
      </c>
      <c r="BU1281" s="11" t="s">
        <v>3980</v>
      </c>
      <c r="BV1281" s="11" t="s">
        <v>3981</v>
      </c>
      <c r="BW1281" s="11" t="s">
        <v>3886</v>
      </c>
      <c r="BX1281" s="11"/>
      <c r="BY1281" s="12"/>
      <c r="BZ1281" t="s">
        <v>3772</v>
      </c>
      <c r="CA1281" s="13" t="s">
        <v>3982</v>
      </c>
    </row>
    <row r="1282" spans="70:79" s="1" customFormat="1" ht="15">
      <c r="BR1282" t="str">
        <f t="shared" si="153"/>
        <v>RKLRISE AOT EALING</v>
      </c>
      <c r="BS1282" s="11" t="s">
        <v>3983</v>
      </c>
      <c r="BT1282" s="11" t="s">
        <v>3984</v>
      </c>
      <c r="BU1282" s="11" t="s">
        <v>3983</v>
      </c>
      <c r="BV1282" s="11" t="s">
        <v>3984</v>
      </c>
      <c r="BW1282" s="11" t="s">
        <v>3886</v>
      </c>
      <c r="BX1282" s="11"/>
      <c r="BY1282" s="12"/>
      <c r="BZ1282" t="s">
        <v>3772</v>
      </c>
      <c r="CA1282" s="13" t="s">
        <v>3985</v>
      </c>
    </row>
    <row r="1283" spans="70:79" s="1" customFormat="1" ht="15">
      <c r="BR1283" t="str">
        <f t="shared" ref="BR1283:BR1346" si="154">CONCATENATE(LEFT(BS1283, 3),BT1283)</f>
        <v>RKLSOUTHALL-NORWOOD MHRC</v>
      </c>
      <c r="BS1283" s="11" t="s">
        <v>3986</v>
      </c>
      <c r="BT1283" s="11" t="s">
        <v>3987</v>
      </c>
      <c r="BU1283" s="11" t="s">
        <v>3986</v>
      </c>
      <c r="BV1283" s="11" t="s">
        <v>3987</v>
      </c>
      <c r="BW1283" s="11" t="s">
        <v>3886</v>
      </c>
      <c r="BX1283" s="11"/>
      <c r="BY1283" s="12"/>
      <c r="BZ1283" t="s">
        <v>3772</v>
      </c>
      <c r="CA1283" s="13" t="s">
        <v>1546</v>
      </c>
    </row>
    <row r="1284" spans="70:79" s="1" customFormat="1" ht="15">
      <c r="BR1284" t="str">
        <f t="shared" si="154"/>
        <v>RKLST BERNARD'S WING</v>
      </c>
      <c r="BS1284" s="11" t="s">
        <v>3988</v>
      </c>
      <c r="BT1284" s="11" t="s">
        <v>3989</v>
      </c>
      <c r="BU1284" s="11" t="s">
        <v>3988</v>
      </c>
      <c r="BV1284" s="11" t="s">
        <v>3989</v>
      </c>
      <c r="BW1284" s="11" t="s">
        <v>3886</v>
      </c>
      <c r="BX1284" s="11"/>
      <c r="BY1284" s="12"/>
      <c r="BZ1284" t="s">
        <v>3772</v>
      </c>
      <c r="CA1284" s="13" t="s">
        <v>183</v>
      </c>
    </row>
    <row r="1285" spans="70:79" s="1" customFormat="1" ht="15">
      <c r="BR1285" t="str">
        <f t="shared" si="154"/>
        <v>RKLST VINCENTS</v>
      </c>
      <c r="BS1285" s="11" t="s">
        <v>3990</v>
      </c>
      <c r="BT1285" s="11" t="s">
        <v>3991</v>
      </c>
      <c r="BU1285" s="11" t="s">
        <v>3990</v>
      </c>
      <c r="BV1285" s="11" t="s">
        <v>3991</v>
      </c>
      <c r="BW1285" s="11" t="s">
        <v>3886</v>
      </c>
      <c r="BX1285" s="11"/>
      <c r="BY1285" s="12"/>
      <c r="BZ1285" t="s">
        <v>3772</v>
      </c>
      <c r="CA1285" s="13" t="s">
        <v>190</v>
      </c>
    </row>
    <row r="1286" spans="70:79" s="1" customFormat="1" ht="15">
      <c r="BR1286" t="str">
        <f t="shared" si="154"/>
        <v>RKLTHAMES LODGE</v>
      </c>
      <c r="BS1286" s="11" t="s">
        <v>3992</v>
      </c>
      <c r="BT1286" s="11" t="s">
        <v>3993</v>
      </c>
      <c r="BU1286" s="11" t="s">
        <v>3992</v>
      </c>
      <c r="BV1286" s="11" t="s">
        <v>3993</v>
      </c>
      <c r="BW1286" s="11" t="s">
        <v>3886</v>
      </c>
      <c r="BX1286" s="11"/>
      <c r="BY1286" s="12"/>
      <c r="BZ1286" t="s">
        <v>3772</v>
      </c>
      <c r="CA1286" s="13" t="s">
        <v>1562</v>
      </c>
    </row>
    <row r="1287" spans="70:79" s="1" customFormat="1" ht="15">
      <c r="BR1287" t="str">
        <f t="shared" si="154"/>
        <v>RKLTHE LIMES</v>
      </c>
      <c r="BS1287" s="11" t="s">
        <v>3994</v>
      </c>
      <c r="BT1287" s="11" t="s">
        <v>3995</v>
      </c>
      <c r="BU1287" s="11" t="s">
        <v>3994</v>
      </c>
      <c r="BV1287" s="11" t="s">
        <v>3995</v>
      </c>
      <c r="BW1287" s="11" t="s">
        <v>3886</v>
      </c>
      <c r="BX1287" s="11"/>
      <c r="BY1287" s="12"/>
      <c r="BZ1287" t="s">
        <v>3772</v>
      </c>
      <c r="CA1287" s="13" t="s">
        <v>254</v>
      </c>
    </row>
    <row r="1288" spans="70:79" s="1" customFormat="1" ht="15">
      <c r="BR1288" t="str">
        <f t="shared" si="154"/>
        <v>RKLTHE ORCHARD</v>
      </c>
      <c r="BS1288" s="11" t="s">
        <v>3996</v>
      </c>
      <c r="BT1288" s="11" t="s">
        <v>3997</v>
      </c>
      <c r="BU1288" s="11" t="s">
        <v>3996</v>
      </c>
      <c r="BV1288" s="11" t="s">
        <v>3997</v>
      </c>
      <c r="BW1288" s="11" t="s">
        <v>3886</v>
      </c>
      <c r="BX1288" s="11"/>
      <c r="BY1288" s="12"/>
      <c r="BZ1288" t="s">
        <v>3772</v>
      </c>
      <c r="CA1288" s="13" t="s">
        <v>280</v>
      </c>
    </row>
    <row r="1289" spans="70:79" s="1" customFormat="1" ht="15">
      <c r="BR1289" t="str">
        <f t="shared" si="154"/>
        <v>RKLTHREE BRIDGES REGIONAL SECURE UNIT</v>
      </c>
      <c r="BS1289" s="11" t="s">
        <v>3973</v>
      </c>
      <c r="BT1289" s="11" t="s">
        <v>3998</v>
      </c>
      <c r="BU1289" s="11" t="s">
        <v>3973</v>
      </c>
      <c r="BV1289" s="11" t="s">
        <v>3998</v>
      </c>
      <c r="BW1289" s="11" t="s">
        <v>3886</v>
      </c>
      <c r="BX1289" s="11"/>
      <c r="BY1289" s="12"/>
      <c r="BZ1289" t="s">
        <v>3772</v>
      </c>
      <c r="CA1289" s="13" t="s">
        <v>1565</v>
      </c>
    </row>
    <row r="1290" spans="70:79" s="1" customFormat="1" ht="15">
      <c r="BR1290" t="str">
        <f t="shared" si="154"/>
        <v>RL1ROBERT JONES AND AGNES HUNT ORTHOPAEDIC HOSPITAL</v>
      </c>
      <c r="BS1290" s="11" t="s">
        <v>3999</v>
      </c>
      <c r="BT1290" s="11" t="s">
        <v>4000</v>
      </c>
      <c r="BU1290" s="11" t="s">
        <v>3999</v>
      </c>
      <c r="BV1290" s="11" t="s">
        <v>4000</v>
      </c>
      <c r="BW1290" s="11" t="s">
        <v>4001</v>
      </c>
      <c r="BX1290" s="11"/>
      <c r="BY1290" s="12"/>
      <c r="BZ1290" t="s">
        <v>3772</v>
      </c>
      <c r="CA1290" s="13" t="s">
        <v>1719</v>
      </c>
    </row>
    <row r="1291" spans="70:79" s="1" customFormat="1" ht="15">
      <c r="BR1291" t="str">
        <f t="shared" si="154"/>
        <v>RL4BLAKENALL VILLAGE CENTRE</v>
      </c>
      <c r="BS1291" s="11" t="s">
        <v>4002</v>
      </c>
      <c r="BT1291" s="11" t="s">
        <v>4003</v>
      </c>
      <c r="BU1291" s="11" t="s">
        <v>4002</v>
      </c>
      <c r="BV1291" s="11" t="s">
        <v>4003</v>
      </c>
      <c r="BW1291" s="11" t="s">
        <v>4004</v>
      </c>
      <c r="BX1291" s="11"/>
      <c r="BY1291" s="12"/>
      <c r="BZ1291" t="s">
        <v>3772</v>
      </c>
      <c r="CA1291" s="13" t="s">
        <v>4005</v>
      </c>
    </row>
    <row r="1292" spans="70:79" s="1" customFormat="1" ht="15">
      <c r="BR1292" t="str">
        <f t="shared" si="154"/>
        <v>RL4CANNOCK CHASE HOSPITAL</v>
      </c>
      <c r="BS1292" s="86" t="s">
        <v>4006</v>
      </c>
      <c r="BT1292" s="86" t="s">
        <v>1007</v>
      </c>
      <c r="BU1292" s="86" t="s">
        <v>4006</v>
      </c>
      <c r="BV1292" s="86" t="s">
        <v>1007</v>
      </c>
      <c r="BW1292" s="11" t="s">
        <v>4004</v>
      </c>
      <c r="BX1292" s="11"/>
      <c r="BY1292" s="12"/>
      <c r="BZ1292" t="s">
        <v>3772</v>
      </c>
      <c r="CA1292" s="13" t="s">
        <v>4007</v>
      </c>
    </row>
    <row r="1293" spans="70:79" s="1" customFormat="1" ht="15">
      <c r="BR1293" t="str">
        <f t="shared" si="154"/>
        <v>RL4HOLLY HALL CLINIC</v>
      </c>
      <c r="BS1293" s="11" t="s">
        <v>4008</v>
      </c>
      <c r="BT1293" s="11" t="s">
        <v>4009</v>
      </c>
      <c r="BU1293" s="11" t="s">
        <v>4008</v>
      </c>
      <c r="BV1293" s="11" t="s">
        <v>4009</v>
      </c>
      <c r="BW1293" s="11" t="s">
        <v>4004</v>
      </c>
      <c r="BX1293" s="11"/>
      <c r="BY1293" s="12"/>
      <c r="BZ1293" t="s">
        <v>4010</v>
      </c>
      <c r="CA1293" s="13" t="s">
        <v>4011</v>
      </c>
    </row>
    <row r="1294" spans="70:79" s="1" customFormat="1" ht="15">
      <c r="BR1294" t="str">
        <f t="shared" si="154"/>
        <v>RL4NEW CROSS HOSPITAL</v>
      </c>
      <c r="BS1294" s="11" t="s">
        <v>4012</v>
      </c>
      <c r="BT1294" s="11" t="s">
        <v>547</v>
      </c>
      <c r="BU1294" s="11" t="s">
        <v>4012</v>
      </c>
      <c r="BV1294" s="11" t="s">
        <v>547</v>
      </c>
      <c r="BW1294" s="11" t="s">
        <v>4004</v>
      </c>
      <c r="BX1294" s="11"/>
      <c r="BY1294" s="12"/>
      <c r="BZ1294" t="s">
        <v>4010</v>
      </c>
      <c r="CA1294" s="13" t="s">
        <v>4013</v>
      </c>
    </row>
    <row r="1295" spans="70:79" s="1" customFormat="1" ht="15">
      <c r="BR1295" t="str">
        <f t="shared" si="154"/>
        <v>RL4STAFFORD HOSPITAL</v>
      </c>
      <c r="BS1295" s="86" t="s">
        <v>4014</v>
      </c>
      <c r="BT1295" s="86" t="s">
        <v>3719</v>
      </c>
      <c r="BU1295" s="86" t="s">
        <v>4014</v>
      </c>
      <c r="BV1295" s="86" t="s">
        <v>3719</v>
      </c>
      <c r="BW1295" s="11" t="s">
        <v>4004</v>
      </c>
      <c r="BX1295" s="11"/>
      <c r="BY1295" s="12"/>
      <c r="BZ1295" t="s">
        <v>4010</v>
      </c>
      <c r="CA1295" s="13" t="s">
        <v>4015</v>
      </c>
    </row>
    <row r="1296" spans="70:79" s="1" customFormat="1" ht="15">
      <c r="BR1296" t="str">
        <f t="shared" si="154"/>
        <v>RL4THE PHOENIX HEALTH CENTRE</v>
      </c>
      <c r="BS1296" s="11" t="s">
        <v>4016</v>
      </c>
      <c r="BT1296" s="11" t="s">
        <v>4017</v>
      </c>
      <c r="BU1296" s="11" t="s">
        <v>4016</v>
      </c>
      <c r="BV1296" s="11" t="s">
        <v>4017</v>
      </c>
      <c r="BW1296" s="11" t="s">
        <v>4004</v>
      </c>
      <c r="BX1296" s="11"/>
      <c r="BY1296" s="12"/>
      <c r="BZ1296" t="s">
        <v>4010</v>
      </c>
      <c r="CA1296" s="13" t="s">
        <v>4018</v>
      </c>
    </row>
    <row r="1297" spans="70:79" s="1" customFormat="1" ht="15">
      <c r="BR1297" t="str">
        <f t="shared" si="154"/>
        <v>RL4THE ROYAL HOSPITAL (WOLVERHAMPTON)</v>
      </c>
      <c r="BS1297" s="11" t="s">
        <v>4019</v>
      </c>
      <c r="BT1297" s="11" t="s">
        <v>4020</v>
      </c>
      <c r="BU1297" s="11" t="s">
        <v>4019</v>
      </c>
      <c r="BV1297" s="11" t="s">
        <v>4020</v>
      </c>
      <c r="BW1297" s="11" t="s">
        <v>4004</v>
      </c>
      <c r="BX1297" s="11"/>
      <c r="BY1297" s="12"/>
      <c r="BZ1297" t="s">
        <v>4010</v>
      </c>
      <c r="CA1297" s="13" t="s">
        <v>4021</v>
      </c>
    </row>
    <row r="1298" spans="70:79" s="1" customFormat="1" ht="15">
      <c r="BR1298" t="str">
        <f t="shared" si="154"/>
        <v>RL4WEST PARK HOSPITAL</v>
      </c>
      <c r="BS1298" s="11" t="s">
        <v>4022</v>
      </c>
      <c r="BT1298" s="11" t="s">
        <v>4023</v>
      </c>
      <c r="BU1298" s="11" t="s">
        <v>4024</v>
      </c>
      <c r="BV1298" s="11" t="s">
        <v>4023</v>
      </c>
      <c r="BW1298" s="11" t="s">
        <v>4004</v>
      </c>
      <c r="BX1298" s="11"/>
      <c r="BY1298" s="12"/>
      <c r="BZ1298" t="s">
        <v>4010</v>
      </c>
      <c r="CA1298" s="13" t="s">
        <v>4025</v>
      </c>
    </row>
    <row r="1299" spans="70:79" s="1" customFormat="1" ht="15">
      <c r="BR1299" t="str">
        <f t="shared" si="154"/>
        <v>RL4WOLVERHAMPTON AND MIDLAND EYE INFIRMARY</v>
      </c>
      <c r="BS1299" s="11" t="s">
        <v>4026</v>
      </c>
      <c r="BT1299" s="11" t="s">
        <v>4027</v>
      </c>
      <c r="BU1299" s="11" t="s">
        <v>4026</v>
      </c>
      <c r="BV1299" s="11" t="s">
        <v>4027</v>
      </c>
      <c r="BW1299" s="11" t="s">
        <v>4004</v>
      </c>
      <c r="BX1299" s="11"/>
      <c r="BY1299" s="12"/>
      <c r="BZ1299" t="s">
        <v>4010</v>
      </c>
      <c r="CA1299" s="13" t="s">
        <v>4028</v>
      </c>
    </row>
    <row r="1300" spans="70:79" s="1" customFormat="1" ht="15">
      <c r="BR1300" t="str">
        <f t="shared" si="154"/>
        <v>RLNRYHOPE GENERAL HOSPITAL</v>
      </c>
      <c r="BS1300" s="11" t="s">
        <v>4029</v>
      </c>
      <c r="BT1300" s="11" t="s">
        <v>4030</v>
      </c>
      <c r="BU1300" s="11" t="s">
        <v>4029</v>
      </c>
      <c r="BV1300" s="11" t="s">
        <v>4030</v>
      </c>
      <c r="BW1300" s="11" t="s">
        <v>4031</v>
      </c>
      <c r="BX1300" s="11"/>
      <c r="BY1300" s="12"/>
      <c r="BZ1300" t="s">
        <v>4010</v>
      </c>
      <c r="CA1300" s="13" t="s">
        <v>4032</v>
      </c>
    </row>
    <row r="1301" spans="70:79" s="1" customFormat="1" ht="15">
      <c r="BR1301" t="str">
        <f t="shared" si="154"/>
        <v>RLNSOUTH TYNESIDE DISTRICT HOSPITAL</v>
      </c>
      <c r="BS1301" s="11" t="s">
        <v>4033</v>
      </c>
      <c r="BT1301" s="11" t="s">
        <v>362</v>
      </c>
      <c r="BU1301" s="11" t="s">
        <v>4033</v>
      </c>
      <c r="BV1301" s="11" t="s">
        <v>362</v>
      </c>
      <c r="BW1301" s="11" t="s">
        <v>4031</v>
      </c>
      <c r="BX1301" s="11"/>
      <c r="BY1301" s="12"/>
      <c r="BZ1301" t="s">
        <v>4010</v>
      </c>
      <c r="CA1301" s="13" t="s">
        <v>4034</v>
      </c>
    </row>
    <row r="1302" spans="70:79" s="1" customFormat="1" ht="15">
      <c r="BR1302" t="str">
        <f t="shared" si="154"/>
        <v>RLNSUNDERLAND EYE INFIRMARY</v>
      </c>
      <c r="BS1302" s="11" t="s">
        <v>4035</v>
      </c>
      <c r="BT1302" s="11" t="s">
        <v>371</v>
      </c>
      <c r="BU1302" s="11" t="s">
        <v>4035</v>
      </c>
      <c r="BV1302" s="11" t="s">
        <v>371</v>
      </c>
      <c r="BW1302" s="11" t="s">
        <v>4031</v>
      </c>
      <c r="BX1302" s="11"/>
      <c r="BY1302" s="12"/>
      <c r="BZ1302" t="s">
        <v>4010</v>
      </c>
      <c r="CA1302" s="13" t="s">
        <v>4036</v>
      </c>
    </row>
    <row r="1303" spans="70:79" s="1" customFormat="1" ht="15">
      <c r="BR1303" t="str">
        <f t="shared" si="154"/>
        <v>RLNSUNDERLAND ROYAL HOSPITAL</v>
      </c>
      <c r="BS1303" s="11" t="s">
        <v>4037</v>
      </c>
      <c r="BT1303" s="11" t="s">
        <v>375</v>
      </c>
      <c r="BU1303" s="11" t="s">
        <v>4037</v>
      </c>
      <c r="BV1303" s="11" t="s">
        <v>375</v>
      </c>
      <c r="BW1303" s="11" t="s">
        <v>4031</v>
      </c>
      <c r="BX1303" s="11"/>
      <c r="BY1303" s="12"/>
      <c r="BZ1303" t="s">
        <v>4010</v>
      </c>
      <c r="CA1303" s="13" t="s">
        <v>4038</v>
      </c>
    </row>
    <row r="1304" spans="70:79" s="1" customFormat="1" ht="15">
      <c r="BR1304" t="str">
        <f t="shared" si="154"/>
        <v>RLNUNIVERSITY HOSPITAL OF NORTH DURHAM</v>
      </c>
      <c r="BS1304" s="11" t="s">
        <v>4039</v>
      </c>
      <c r="BT1304" s="11" t="s">
        <v>3186</v>
      </c>
      <c r="BU1304" s="11" t="s">
        <v>4039</v>
      </c>
      <c r="BV1304" s="11" t="s">
        <v>3186</v>
      </c>
      <c r="BW1304" s="11" t="s">
        <v>4031</v>
      </c>
      <c r="BX1304" s="11"/>
      <c r="BY1304" s="12"/>
      <c r="BZ1304" t="s">
        <v>4040</v>
      </c>
      <c r="CA1304" s="13" t="s">
        <v>4041</v>
      </c>
    </row>
    <row r="1305" spans="70:79" s="1" customFormat="1" ht="12.75" customHeight="1">
      <c r="BR1305" t="str">
        <f t="shared" si="154"/>
        <v>RLQHEREFORD COUNTY HOSPITAL</v>
      </c>
      <c r="BS1305" s="11" t="s">
        <v>4042</v>
      </c>
      <c r="BT1305" s="11" t="s">
        <v>4043</v>
      </c>
      <c r="BU1305" s="11" t="s">
        <v>4042</v>
      </c>
      <c r="BV1305" s="11" t="s">
        <v>4043</v>
      </c>
      <c r="BW1305" s="11" t="s">
        <v>4044</v>
      </c>
      <c r="BX1305" s="11"/>
      <c r="BY1305" s="12"/>
      <c r="BZ1305" t="s">
        <v>4040</v>
      </c>
      <c r="CA1305" s="13" t="s">
        <v>4045</v>
      </c>
    </row>
    <row r="1306" spans="70:79" s="1" customFormat="1" ht="15">
      <c r="BR1306" t="str">
        <f t="shared" si="154"/>
        <v>RLTCOVENTRY AND WARWICKS HOSPITAL FACILITIES</v>
      </c>
      <c r="BS1306" s="11" t="s">
        <v>4046</v>
      </c>
      <c r="BT1306" s="11" t="s">
        <v>4047</v>
      </c>
      <c r="BU1306" s="11" t="s">
        <v>4046</v>
      </c>
      <c r="BV1306" s="11" t="s">
        <v>4047</v>
      </c>
      <c r="BW1306" s="11" t="s">
        <v>4048</v>
      </c>
      <c r="BX1306" s="11"/>
      <c r="BY1306" s="12"/>
      <c r="BZ1306" t="s">
        <v>4040</v>
      </c>
      <c r="CA1306" s="13" t="s">
        <v>4049</v>
      </c>
    </row>
    <row r="1307" spans="70:79" s="1" customFormat="1" ht="15">
      <c r="BR1307" t="str">
        <f t="shared" si="154"/>
        <v>RLTGEORGE ELIOT HOSPITAL - ACUTE SERVICES</v>
      </c>
      <c r="BS1307" s="11" t="s">
        <v>4050</v>
      </c>
      <c r="BT1307" s="11" t="s">
        <v>4051</v>
      </c>
      <c r="BU1307" s="11" t="s">
        <v>4050</v>
      </c>
      <c r="BV1307" s="11" t="s">
        <v>4051</v>
      </c>
      <c r="BW1307" s="11" t="s">
        <v>4048</v>
      </c>
      <c r="BX1307" s="11"/>
      <c r="BY1307" s="12"/>
      <c r="BZ1307" t="s">
        <v>4040</v>
      </c>
      <c r="CA1307" s="13" t="s">
        <v>4052</v>
      </c>
    </row>
    <row r="1308" spans="70:79" s="1" customFormat="1" ht="15">
      <c r="BR1308" t="str">
        <f t="shared" si="154"/>
        <v>RLTHINCKLEY AND DISTRICT HOSPITAL</v>
      </c>
      <c r="BS1308" s="11" t="s">
        <v>4053</v>
      </c>
      <c r="BT1308" s="11" t="s">
        <v>4054</v>
      </c>
      <c r="BU1308" s="11" t="s">
        <v>4053</v>
      </c>
      <c r="BV1308" s="11" t="s">
        <v>4054</v>
      </c>
      <c r="BW1308" s="11" t="s">
        <v>4048</v>
      </c>
      <c r="BX1308" s="11"/>
      <c r="BY1308" s="12"/>
      <c r="BZ1308" t="s">
        <v>4040</v>
      </c>
      <c r="CA1308" s="13" t="s">
        <v>4055</v>
      </c>
    </row>
    <row r="1309" spans="70:79" s="1" customFormat="1" ht="15">
      <c r="BR1309" t="str">
        <f t="shared" si="154"/>
        <v>RLUBIRMINGHAM WOMEN'S HOSPITAL</v>
      </c>
      <c r="BS1309" s="11" t="s">
        <v>4056</v>
      </c>
      <c r="BT1309" s="11" t="s">
        <v>1572</v>
      </c>
      <c r="BU1309" s="11" t="s">
        <v>4056</v>
      </c>
      <c r="BV1309" s="11" t="s">
        <v>1572</v>
      </c>
      <c r="BW1309" s="11" t="s">
        <v>4057</v>
      </c>
      <c r="BX1309" s="11"/>
      <c r="BY1309" s="12"/>
      <c r="BZ1309" t="s">
        <v>4040</v>
      </c>
      <c r="CA1309" s="13" t="s">
        <v>4058</v>
      </c>
    </row>
    <row r="1310" spans="70:79" s="1" customFormat="1" ht="15">
      <c r="BR1310" t="str">
        <f t="shared" si="154"/>
        <v>RLYBRADWELL HOSPITAL- MENTAL HEALTH</v>
      </c>
      <c r="BS1310" s="11" t="s">
        <v>4059</v>
      </c>
      <c r="BT1310" s="11" t="s">
        <v>4060</v>
      </c>
      <c r="BU1310" s="11" t="s">
        <v>4059</v>
      </c>
      <c r="BV1310" s="11" t="s">
        <v>4060</v>
      </c>
      <c r="BW1310" s="11" t="s">
        <v>4061</v>
      </c>
      <c r="BX1310" s="11"/>
      <c r="BY1310" s="12"/>
      <c r="BZ1310" t="s">
        <v>4040</v>
      </c>
      <c r="CA1310" s="13" t="s">
        <v>4062</v>
      </c>
    </row>
    <row r="1311" spans="70:79" s="1" customFormat="1" ht="15">
      <c r="BR1311" t="str">
        <f t="shared" si="154"/>
        <v>RLYBUCKNALL HOSPITAL</v>
      </c>
      <c r="BS1311" s="11" t="s">
        <v>4063</v>
      </c>
      <c r="BT1311" s="11" t="s">
        <v>1004</v>
      </c>
      <c r="BU1311" s="11" t="s">
        <v>4063</v>
      </c>
      <c r="BV1311" s="11" t="s">
        <v>1004</v>
      </c>
      <c r="BW1311" s="11" t="s">
        <v>4061</v>
      </c>
      <c r="BX1311" s="11"/>
      <c r="BY1311" s="12"/>
      <c r="BZ1311" t="s">
        <v>4040</v>
      </c>
      <c r="CA1311" s="13" t="s">
        <v>4064</v>
      </c>
    </row>
    <row r="1312" spans="70:79" s="1" customFormat="1" ht="15">
      <c r="BR1312" t="str">
        <f t="shared" si="154"/>
        <v>RLYCHEADLE HOSPITAL- NORTH STAFFS COMBINED HEALTHCARE</v>
      </c>
      <c r="BS1312" s="11" t="s">
        <v>4065</v>
      </c>
      <c r="BT1312" s="11" t="s">
        <v>4066</v>
      </c>
      <c r="BU1312" s="11" t="s">
        <v>4065</v>
      </c>
      <c r="BV1312" s="11" t="s">
        <v>4066</v>
      </c>
      <c r="BW1312" s="11" t="s">
        <v>4061</v>
      </c>
      <c r="BX1312" s="11"/>
      <c r="BY1312" s="12"/>
      <c r="BZ1312" t="s">
        <v>4040</v>
      </c>
      <c r="CA1312" s="13" t="s">
        <v>4067</v>
      </c>
    </row>
    <row r="1313" spans="70:79" s="1" customFormat="1" ht="15">
      <c r="BR1313" t="str">
        <f t="shared" si="154"/>
        <v>RLYCHEBSEY CLOSE</v>
      </c>
      <c r="BS1313" s="11" t="s">
        <v>4068</v>
      </c>
      <c r="BT1313" s="11" t="s">
        <v>4069</v>
      </c>
      <c r="BU1313" s="11" t="s">
        <v>4068</v>
      </c>
      <c r="BV1313" s="11" t="s">
        <v>4069</v>
      </c>
      <c r="BW1313" s="11" t="s">
        <v>4061</v>
      </c>
      <c r="BX1313" s="11"/>
      <c r="BY1313" s="12"/>
      <c r="BZ1313" t="s">
        <v>4040</v>
      </c>
      <c r="CA1313" s="13" t="s">
        <v>4070</v>
      </c>
    </row>
    <row r="1314" spans="70:79" s="1" customFormat="1" ht="15">
      <c r="BR1314" t="str">
        <f t="shared" si="154"/>
        <v>RLYCHILD PROTECTION</v>
      </c>
      <c r="BS1314" s="11" t="s">
        <v>4071</v>
      </c>
      <c r="BT1314" s="11" t="s">
        <v>4072</v>
      </c>
      <c r="BU1314" s="11" t="s">
        <v>4071</v>
      </c>
      <c r="BV1314" s="11" t="s">
        <v>4072</v>
      </c>
      <c r="BW1314" s="11" t="s">
        <v>4061</v>
      </c>
      <c r="BX1314" s="11"/>
      <c r="BY1314" s="12"/>
      <c r="BZ1314" t="s">
        <v>4040</v>
      </c>
      <c r="CA1314" s="13" t="s">
        <v>4073</v>
      </c>
    </row>
    <row r="1315" spans="70:79" s="1" customFormat="1" ht="15">
      <c r="BR1315" t="str">
        <f t="shared" si="154"/>
        <v>RLYCITY GENERAL HOSPITAL- NORTH STAFFS COMBINED HEALTHCARE</v>
      </c>
      <c r="BS1315" s="11" t="s">
        <v>4074</v>
      </c>
      <c r="BT1315" s="11" t="s">
        <v>4075</v>
      </c>
      <c r="BU1315" s="11" t="s">
        <v>4074</v>
      </c>
      <c r="BV1315" s="11" t="s">
        <v>4075</v>
      </c>
      <c r="BW1315" s="11" t="s">
        <v>4061</v>
      </c>
      <c r="BX1315" s="11"/>
      <c r="BY1315" s="12"/>
      <c r="BZ1315" t="s">
        <v>4040</v>
      </c>
      <c r="CA1315" s="13" t="s">
        <v>4076</v>
      </c>
    </row>
    <row r="1316" spans="70:79" s="1" customFormat="1" ht="15">
      <c r="BR1316" t="str">
        <f t="shared" si="154"/>
        <v>RLYDARWIN CENTRE</v>
      </c>
      <c r="BS1316" s="11" t="s">
        <v>4077</v>
      </c>
      <c r="BT1316" s="11" t="s">
        <v>4078</v>
      </c>
      <c r="BU1316" s="11" t="s">
        <v>4077</v>
      </c>
      <c r="BV1316" s="11" t="s">
        <v>4078</v>
      </c>
      <c r="BW1316" s="11" t="s">
        <v>4061</v>
      </c>
      <c r="BX1316" s="11"/>
      <c r="BY1316" s="12"/>
      <c r="BZ1316" t="s">
        <v>4040</v>
      </c>
      <c r="CA1316" s="13" t="s">
        <v>4079</v>
      </c>
    </row>
    <row r="1317" spans="70:79" s="1" customFormat="1" ht="15">
      <c r="BR1317" t="str">
        <f t="shared" si="154"/>
        <v>RLYDRAGON SQUARE COMMUNITY UNIT</v>
      </c>
      <c r="BS1317" s="11" t="s">
        <v>4080</v>
      </c>
      <c r="BT1317" s="11" t="s">
        <v>4081</v>
      </c>
      <c r="BU1317" s="11" t="s">
        <v>4080</v>
      </c>
      <c r="BV1317" s="11" t="s">
        <v>4081</v>
      </c>
      <c r="BW1317" s="11" t="s">
        <v>4061</v>
      </c>
      <c r="BX1317" s="11"/>
      <c r="BY1317" s="12"/>
      <c r="BZ1317" t="s">
        <v>4040</v>
      </c>
      <c r="CA1317" s="13" t="s">
        <v>4082</v>
      </c>
    </row>
    <row r="1318" spans="70:79" s="1" customFormat="1" ht="15">
      <c r="BR1318" t="str">
        <f t="shared" si="154"/>
        <v>RLYELVDON</v>
      </c>
      <c r="BS1318" s="11" t="s">
        <v>4083</v>
      </c>
      <c r="BT1318" s="11" t="s">
        <v>4084</v>
      </c>
      <c r="BU1318" s="11" t="s">
        <v>4083</v>
      </c>
      <c r="BV1318" s="11" t="s">
        <v>4084</v>
      </c>
      <c r="BW1318" s="11" t="s">
        <v>4061</v>
      </c>
      <c r="BX1318" s="11"/>
      <c r="BY1318" s="12"/>
      <c r="BZ1318" t="s">
        <v>4040</v>
      </c>
      <c r="CA1318" s="13" t="s">
        <v>4085</v>
      </c>
    </row>
    <row r="1319" spans="70:79" s="1" customFormat="1" ht="15">
      <c r="BR1319" t="str">
        <f t="shared" si="154"/>
        <v>RLYESTATES DEPARTMENT</v>
      </c>
      <c r="BS1319" s="11" t="s">
        <v>4086</v>
      </c>
      <c r="BT1319" s="11" t="s">
        <v>4087</v>
      </c>
      <c r="BU1319" s="11" t="s">
        <v>4086</v>
      </c>
      <c r="BV1319" s="11" t="s">
        <v>4087</v>
      </c>
      <c r="BW1319" s="11" t="s">
        <v>4061</v>
      </c>
      <c r="BX1319" s="11"/>
      <c r="BY1319" s="12"/>
      <c r="BZ1319" t="s">
        <v>4040</v>
      </c>
      <c r="CA1319" s="13" t="s">
        <v>4088</v>
      </c>
    </row>
    <row r="1320" spans="70:79" s="1" customFormat="1" ht="15">
      <c r="BR1320" t="str">
        <f t="shared" si="154"/>
        <v>RLYFLORENCE HOUSE</v>
      </c>
      <c r="BS1320" s="11" t="s">
        <v>4089</v>
      </c>
      <c r="BT1320" s="11" t="s">
        <v>4090</v>
      </c>
      <c r="BU1320" s="11" t="s">
        <v>4089</v>
      </c>
      <c r="BV1320" s="11" t="s">
        <v>4090</v>
      </c>
      <c r="BW1320" s="11" t="s">
        <v>4061</v>
      </c>
      <c r="BX1320" s="11"/>
      <c r="BY1320" s="12"/>
      <c r="BZ1320" t="s">
        <v>4040</v>
      </c>
      <c r="CA1320" s="13" t="s">
        <v>4091</v>
      </c>
    </row>
    <row r="1321" spans="70:79" s="1" customFormat="1" ht="15">
      <c r="BR1321" t="str">
        <f t="shared" si="154"/>
        <v>RLYFOX HOLLOW &amp; MEADOW VIEW</v>
      </c>
      <c r="BS1321" s="11" t="s">
        <v>4092</v>
      </c>
      <c r="BT1321" s="11" t="s">
        <v>4093</v>
      </c>
      <c r="BU1321" s="11" t="s">
        <v>4092</v>
      </c>
      <c r="BV1321" s="11" t="s">
        <v>4093</v>
      </c>
      <c r="BW1321" s="11" t="s">
        <v>4061</v>
      </c>
      <c r="BX1321" s="11"/>
      <c r="BY1321" s="12"/>
      <c r="BZ1321" t="s">
        <v>4040</v>
      </c>
      <c r="CA1321" s="13" t="s">
        <v>4094</v>
      </c>
    </row>
    <row r="1322" spans="70:79" s="1" customFormat="1" ht="15">
      <c r="BR1322" t="str">
        <f t="shared" si="154"/>
        <v>RLYHARPLANDS HOSPITAL</v>
      </c>
      <c r="BS1322" s="11" t="s">
        <v>4095</v>
      </c>
      <c r="BT1322" s="11" t="s">
        <v>4096</v>
      </c>
      <c r="BU1322" s="11" t="s">
        <v>4095</v>
      </c>
      <c r="BV1322" s="11" t="s">
        <v>4096</v>
      </c>
      <c r="BW1322" s="11" t="s">
        <v>4061</v>
      </c>
      <c r="BX1322" s="11"/>
      <c r="BY1322" s="12"/>
      <c r="BZ1322" t="s">
        <v>4097</v>
      </c>
      <c r="CA1322" s="13" t="s">
        <v>4098</v>
      </c>
    </row>
    <row r="1323" spans="70:79" s="1" customFormat="1" ht="15">
      <c r="BR1323" t="str">
        <f t="shared" si="154"/>
        <v>RLYHEALTH RECORDS DEPARTMENT</v>
      </c>
      <c r="BS1323" s="11" t="s">
        <v>4099</v>
      </c>
      <c r="BT1323" s="11" t="s">
        <v>4100</v>
      </c>
      <c r="BU1323" s="11" t="s">
        <v>4099</v>
      </c>
      <c r="BV1323" s="11" t="s">
        <v>4100</v>
      </c>
      <c r="BW1323" s="11" t="s">
        <v>4061</v>
      </c>
      <c r="BX1323" s="11"/>
      <c r="BY1323" s="12"/>
      <c r="BZ1323" t="s">
        <v>4097</v>
      </c>
      <c r="CA1323" s="13" t="s">
        <v>4101</v>
      </c>
    </row>
    <row r="1324" spans="70:79" s="1" customFormat="1" ht="15">
      <c r="BR1324" t="str">
        <f t="shared" si="154"/>
        <v>RLYI.T. DEPARTMENT</v>
      </c>
      <c r="BS1324" s="11" t="s">
        <v>4102</v>
      </c>
      <c r="BT1324" s="11" t="s">
        <v>4103</v>
      </c>
      <c r="BU1324" s="11" t="s">
        <v>4102</v>
      </c>
      <c r="BV1324" s="11" t="s">
        <v>4103</v>
      </c>
      <c r="BW1324" s="11" t="s">
        <v>4061</v>
      </c>
      <c r="BX1324" s="11"/>
      <c r="BY1324" s="12"/>
      <c r="BZ1324" t="s">
        <v>4097</v>
      </c>
      <c r="CA1324" s="13" t="s">
        <v>4104</v>
      </c>
    </row>
    <row r="1325" spans="70:79" s="1" customFormat="1" ht="15">
      <c r="BR1325" t="str">
        <f t="shared" si="154"/>
        <v>RLYKNIVEDON HALL</v>
      </c>
      <c r="BS1325" s="11" t="s">
        <v>4105</v>
      </c>
      <c r="BT1325" s="11" t="s">
        <v>4106</v>
      </c>
      <c r="BU1325" s="11" t="s">
        <v>4105</v>
      </c>
      <c r="BV1325" s="11" t="s">
        <v>4106</v>
      </c>
      <c r="BW1325" s="11" t="s">
        <v>4061</v>
      </c>
      <c r="BX1325" s="11"/>
      <c r="BY1325" s="12"/>
      <c r="BZ1325" t="s">
        <v>4097</v>
      </c>
      <c r="CA1325" s="13" t="s">
        <v>4107</v>
      </c>
    </row>
    <row r="1326" spans="70:79" s="1" customFormat="1" ht="15">
      <c r="BR1326" t="str">
        <f t="shared" si="154"/>
        <v>RLYLONGTON HOSPITAL- MENTAL HEALTH</v>
      </c>
      <c r="BS1326" s="11" t="s">
        <v>4108</v>
      </c>
      <c r="BT1326" s="11" t="s">
        <v>4109</v>
      </c>
      <c r="BU1326" s="11" t="s">
        <v>4108</v>
      </c>
      <c r="BV1326" s="11" t="s">
        <v>4109</v>
      </c>
      <c r="BW1326" s="11" t="s">
        <v>4061</v>
      </c>
      <c r="BX1326" s="11"/>
      <c r="BY1326" s="12"/>
      <c r="BZ1326" t="s">
        <v>4097</v>
      </c>
      <c r="CA1326" s="13" t="s">
        <v>4110</v>
      </c>
    </row>
    <row r="1327" spans="70:79" s="1" customFormat="1" ht="15">
      <c r="BR1327" t="str">
        <f t="shared" si="154"/>
        <v>RLYMEDICAL INSTITUTE</v>
      </c>
      <c r="BS1327" s="11" t="s">
        <v>4111</v>
      </c>
      <c r="BT1327" s="11" t="s">
        <v>4112</v>
      </c>
      <c r="BU1327" s="11" t="s">
        <v>4111</v>
      </c>
      <c r="BV1327" s="11" t="s">
        <v>4112</v>
      </c>
      <c r="BW1327" s="11" t="s">
        <v>4061</v>
      </c>
      <c r="BX1327" s="11"/>
      <c r="BY1327" s="12"/>
      <c r="BZ1327" t="s">
        <v>4097</v>
      </c>
      <c r="CA1327" s="13" t="s">
        <v>4113</v>
      </c>
    </row>
    <row r="1328" spans="70:79" s="1" customFormat="1" ht="15">
      <c r="BR1328" t="str">
        <f t="shared" si="154"/>
        <v>RLYNEUROPSYCHIATRY</v>
      </c>
      <c r="BS1328" s="11" t="s">
        <v>4114</v>
      </c>
      <c r="BT1328" s="11" t="s">
        <v>4115</v>
      </c>
      <c r="BU1328" s="11" t="s">
        <v>4114</v>
      </c>
      <c r="BV1328" s="11" t="s">
        <v>4115</v>
      </c>
      <c r="BW1328" s="11" t="s">
        <v>4061</v>
      </c>
      <c r="BX1328" s="11"/>
      <c r="BY1328" s="12"/>
      <c r="BZ1328" t="s">
        <v>4097</v>
      </c>
      <c r="CA1328" s="13" t="s">
        <v>4116</v>
      </c>
    </row>
    <row r="1329" spans="70:79" s="1" customFormat="1" ht="15">
      <c r="BR1329" t="str">
        <f t="shared" si="154"/>
        <v>RLYPARENT &amp; BABY UNIT</v>
      </c>
      <c r="BS1329" s="11" t="s">
        <v>4117</v>
      </c>
      <c r="BT1329" s="11" t="s">
        <v>4118</v>
      </c>
      <c r="BU1329" s="11" t="s">
        <v>4117</v>
      </c>
      <c r="BV1329" s="11" t="s">
        <v>4118</v>
      </c>
      <c r="BW1329" s="11" t="s">
        <v>4061</v>
      </c>
      <c r="BX1329" s="11"/>
      <c r="BY1329" s="12"/>
      <c r="BZ1329" t="s">
        <v>4097</v>
      </c>
      <c r="CA1329" s="13" t="s">
        <v>4119</v>
      </c>
    </row>
    <row r="1330" spans="70:79" s="1" customFormat="1" ht="15">
      <c r="BR1330" t="str">
        <f t="shared" si="154"/>
        <v>RLYSUMMERS VIEW</v>
      </c>
      <c r="BS1330" s="11" t="s">
        <v>4120</v>
      </c>
      <c r="BT1330" s="11" t="s">
        <v>4121</v>
      </c>
      <c r="BU1330" s="11" t="s">
        <v>4120</v>
      </c>
      <c r="BV1330" s="11" t="s">
        <v>4121</v>
      </c>
      <c r="BW1330" s="11" t="s">
        <v>4061</v>
      </c>
      <c r="BX1330" s="11"/>
      <c r="BY1330" s="12"/>
      <c r="BZ1330" t="s">
        <v>4097</v>
      </c>
      <c r="CA1330" s="13" t="s">
        <v>4122</v>
      </c>
    </row>
    <row r="1331" spans="70:79" s="1" customFormat="1" ht="15">
      <c r="BR1331" t="str">
        <f t="shared" si="154"/>
        <v>RLYTHE HOLBORN</v>
      </c>
      <c r="BS1331" s="11" t="s">
        <v>4123</v>
      </c>
      <c r="BT1331" s="11" t="s">
        <v>4124</v>
      </c>
      <c r="BU1331" s="11" t="s">
        <v>4123</v>
      </c>
      <c r="BV1331" s="11" t="s">
        <v>4124</v>
      </c>
      <c r="BW1331" s="11" t="s">
        <v>4061</v>
      </c>
      <c r="BX1331" s="11"/>
      <c r="BY1331" s="12"/>
      <c r="BZ1331" t="s">
        <v>4097</v>
      </c>
      <c r="CA1331" s="13" t="s">
        <v>4125</v>
      </c>
    </row>
    <row r="1332" spans="70:79" s="1" customFormat="1" ht="15">
      <c r="BR1332" t="str">
        <f t="shared" si="154"/>
        <v>RLYUNIVERSITY HOSPITAL OF NORTH STAFFORDSHIRE</v>
      </c>
      <c r="BS1332" s="11" t="s">
        <v>4126</v>
      </c>
      <c r="BT1332" s="11" t="s">
        <v>3742</v>
      </c>
      <c r="BU1332" s="11" t="s">
        <v>4126</v>
      </c>
      <c r="BV1332" s="11" t="s">
        <v>3742</v>
      </c>
      <c r="BW1332" s="11" t="s">
        <v>4061</v>
      </c>
      <c r="BX1332" s="11"/>
      <c r="BY1332" s="12"/>
      <c r="BZ1332" t="s">
        <v>4097</v>
      </c>
      <c r="CA1332" s="13" t="s">
        <v>4127</v>
      </c>
    </row>
    <row r="1333" spans="70:79" s="1" customFormat="1" ht="15">
      <c r="BR1333" t="str">
        <f t="shared" si="154"/>
        <v>RM1CROMER HOSPITAL</v>
      </c>
      <c r="BS1333" s="11" t="s">
        <v>4128</v>
      </c>
      <c r="BT1333" s="11" t="s">
        <v>4129</v>
      </c>
      <c r="BU1333" s="11" t="s">
        <v>4128</v>
      </c>
      <c r="BV1333" s="11" t="s">
        <v>4129</v>
      </c>
      <c r="BW1333" s="11" t="s">
        <v>4130</v>
      </c>
      <c r="BX1333" s="11"/>
      <c r="BY1333" s="12"/>
      <c r="BZ1333" t="s">
        <v>4097</v>
      </c>
      <c r="CA1333" s="13" t="s">
        <v>4131</v>
      </c>
    </row>
    <row r="1334" spans="70:79" s="1" customFormat="1" ht="15">
      <c r="BR1334" t="str">
        <f t="shared" si="154"/>
        <v>RM1NORFOLK AND NORWICH UNIVERSITY HOSPITAL</v>
      </c>
      <c r="BS1334" s="11" t="s">
        <v>4132</v>
      </c>
      <c r="BT1334" s="11" t="s">
        <v>4133</v>
      </c>
      <c r="BU1334" s="11" t="s">
        <v>4132</v>
      </c>
      <c r="BV1334" s="11" t="s">
        <v>4133</v>
      </c>
      <c r="BW1334" s="11" t="s">
        <v>4130</v>
      </c>
      <c r="BX1334" s="11"/>
      <c r="BY1334" s="12"/>
      <c r="BZ1334" t="s">
        <v>4097</v>
      </c>
      <c r="CA1334" s="13" t="s">
        <v>4134</v>
      </c>
    </row>
    <row r="1335" spans="70:79" s="1" customFormat="1" ht="15">
      <c r="BR1335" t="str">
        <f t="shared" si="154"/>
        <v>RM3SALFORD ROYAL</v>
      </c>
      <c r="BS1335" s="11" t="s">
        <v>4135</v>
      </c>
      <c r="BT1335" s="11" t="s">
        <v>4136</v>
      </c>
      <c r="BU1335" s="11" t="s">
        <v>4135</v>
      </c>
      <c r="BV1335" s="11" t="s">
        <v>4136</v>
      </c>
      <c r="BW1335" s="11" t="s">
        <v>4137</v>
      </c>
      <c r="BX1335" s="11"/>
      <c r="BY1335" s="12"/>
      <c r="BZ1335" t="s">
        <v>4097</v>
      </c>
      <c r="CA1335" s="13" t="s">
        <v>4138</v>
      </c>
    </row>
    <row r="1336" spans="70:79" s="1" customFormat="1" ht="15">
      <c r="BR1336" t="str">
        <f t="shared" si="154"/>
        <v>RMCROYAL BOLTON HOSPITAL</v>
      </c>
      <c r="BS1336" s="11" t="s">
        <v>4139</v>
      </c>
      <c r="BT1336" s="11" t="s">
        <v>1741</v>
      </c>
      <c r="BU1336" s="11" t="s">
        <v>4139</v>
      </c>
      <c r="BV1336" s="11" t="s">
        <v>1741</v>
      </c>
      <c r="BW1336" s="11" t="s">
        <v>4140</v>
      </c>
      <c r="BX1336" s="11"/>
      <c r="BY1336" s="12"/>
      <c r="BZ1336" t="s">
        <v>4097</v>
      </c>
      <c r="CA1336" s="13" t="s">
        <v>4141</v>
      </c>
    </row>
    <row r="1337" spans="70:79" s="1" customFormat="1" ht="15">
      <c r="BR1337" t="str">
        <f t="shared" si="154"/>
        <v>RMPTAMESIDE GENERAL HOSPITAL</v>
      </c>
      <c r="BS1337" s="11" t="s">
        <v>4142</v>
      </c>
      <c r="BT1337" s="11" t="s">
        <v>4143</v>
      </c>
      <c r="BU1337" s="11" t="s">
        <v>4142</v>
      </c>
      <c r="BV1337" s="11" t="s">
        <v>4143</v>
      </c>
      <c r="BW1337" s="11" t="s">
        <v>4144</v>
      </c>
      <c r="BX1337" s="11"/>
      <c r="BY1337" s="12"/>
      <c r="BZ1337" t="s">
        <v>4097</v>
      </c>
      <c r="CA1337" s="13" t="s">
        <v>4145</v>
      </c>
    </row>
    <row r="1338" spans="70:79" s="1" customFormat="1" ht="15">
      <c r="BR1338" t="str">
        <f t="shared" si="154"/>
        <v>RMYAIREY CLOSE</v>
      </c>
      <c r="BS1338" s="11" t="s">
        <v>4146</v>
      </c>
      <c r="BT1338" s="11" t="s">
        <v>4147</v>
      </c>
      <c r="BU1338" s="11" t="s">
        <v>4146</v>
      </c>
      <c r="BV1338" s="11" t="s">
        <v>4147</v>
      </c>
      <c r="BW1338" s="11" t="s">
        <v>4148</v>
      </c>
      <c r="BX1338" s="11"/>
      <c r="BY1338" s="12"/>
      <c r="BZ1338" t="s">
        <v>4097</v>
      </c>
      <c r="CA1338" s="13" t="s">
        <v>4149</v>
      </c>
    </row>
    <row r="1339" spans="70:79" s="1" customFormat="1" ht="15">
      <c r="BR1339" t="str">
        <f t="shared" si="154"/>
        <v>RMYAIREY CLOSE - TIER 4 ADOLESCENT IN PATIENT UNIT</v>
      </c>
      <c r="BS1339" s="11" t="s">
        <v>4150</v>
      </c>
      <c r="BT1339" s="11" t="s">
        <v>4151</v>
      </c>
      <c r="BU1339" s="11" t="s">
        <v>4150</v>
      </c>
      <c r="BV1339" s="11" t="s">
        <v>4151</v>
      </c>
      <c r="BW1339" s="11" t="s">
        <v>4148</v>
      </c>
      <c r="BX1339" s="11"/>
      <c r="BY1339" s="12"/>
      <c r="BZ1339" t="s">
        <v>4097</v>
      </c>
      <c r="CA1339" s="13" t="s">
        <v>4152</v>
      </c>
    </row>
    <row r="1340" spans="70:79" s="1" customFormat="1" ht="15">
      <c r="BR1340" t="str">
        <f t="shared" si="154"/>
        <v>RMYBECCLES AND DISTRICT HOSPITAL</v>
      </c>
      <c r="BS1340" s="11" t="s">
        <v>4153</v>
      </c>
      <c r="BT1340" s="11" t="s">
        <v>2836</v>
      </c>
      <c r="BU1340" s="11" t="s">
        <v>4153</v>
      </c>
      <c r="BV1340" s="11" t="s">
        <v>2836</v>
      </c>
      <c r="BW1340" s="11" t="s">
        <v>4148</v>
      </c>
      <c r="BX1340" s="11"/>
      <c r="BY1340" s="12"/>
      <c r="BZ1340" t="s">
        <v>4097</v>
      </c>
      <c r="CA1340" s="13" t="s">
        <v>4154</v>
      </c>
    </row>
    <row r="1341" spans="70:79" s="1" customFormat="1" ht="15">
      <c r="BR1341" t="str">
        <f t="shared" si="154"/>
        <v>RMYBICKLEY DAY HOSPITAL</v>
      </c>
      <c r="BS1341" s="11" t="s">
        <v>4155</v>
      </c>
      <c r="BT1341" s="11" t="s">
        <v>4156</v>
      </c>
      <c r="BU1341" s="11" t="s">
        <v>4155</v>
      </c>
      <c r="BV1341" s="11" t="s">
        <v>4156</v>
      </c>
      <c r="BW1341" s="11" t="s">
        <v>4148</v>
      </c>
      <c r="BX1341" s="11"/>
      <c r="BY1341" s="12"/>
      <c r="BZ1341" t="s">
        <v>4157</v>
      </c>
      <c r="CA1341" s="13" t="s">
        <v>4158</v>
      </c>
    </row>
    <row r="1342" spans="70:79" s="1" customFormat="1" ht="15">
      <c r="BR1342" t="str">
        <f t="shared" si="154"/>
        <v>RMYCARLTON COURT</v>
      </c>
      <c r="BS1342" s="11" t="s">
        <v>4159</v>
      </c>
      <c r="BT1342" s="11" t="s">
        <v>4160</v>
      </c>
      <c r="BU1342" s="11" t="s">
        <v>4159</v>
      </c>
      <c r="BV1342" s="11" t="s">
        <v>4160</v>
      </c>
      <c r="BW1342" s="11" t="s">
        <v>4148</v>
      </c>
      <c r="BX1342" s="11"/>
      <c r="BY1342" s="12"/>
      <c r="BZ1342" t="s">
        <v>4157</v>
      </c>
      <c r="CA1342" s="13" t="s">
        <v>4161</v>
      </c>
    </row>
    <row r="1343" spans="70:79" s="1" customFormat="1" ht="15">
      <c r="BR1343" t="str">
        <f t="shared" si="154"/>
        <v>RMYCARROBRECK</v>
      </c>
      <c r="BS1343" s="11" t="s">
        <v>4162</v>
      </c>
      <c r="BT1343" s="11" t="s">
        <v>4163</v>
      </c>
      <c r="BU1343" s="11" t="s">
        <v>4162</v>
      </c>
      <c r="BV1343" s="11" t="s">
        <v>4163</v>
      </c>
      <c r="BW1343" s="11" t="s">
        <v>4148</v>
      </c>
      <c r="BX1343" s="11"/>
      <c r="BY1343" s="12"/>
      <c r="BZ1343" t="s">
        <v>4157</v>
      </c>
      <c r="CA1343" s="13" t="s">
        <v>4164</v>
      </c>
    </row>
    <row r="1344" spans="70:79" s="1" customFormat="1" ht="15">
      <c r="BR1344" t="str">
        <f t="shared" si="154"/>
        <v>RMYCHILTON HOUSES</v>
      </c>
      <c r="BS1344" s="86" t="s">
        <v>4165</v>
      </c>
      <c r="BT1344" s="86" t="s">
        <v>4166</v>
      </c>
      <c r="BU1344" s="86" t="s">
        <v>4165</v>
      </c>
      <c r="BV1344" s="86" t="s">
        <v>4166</v>
      </c>
      <c r="BW1344" s="11" t="s">
        <v>4148</v>
      </c>
      <c r="BX1344" s="11"/>
      <c r="BY1344" s="12"/>
      <c r="BZ1344" t="s">
        <v>4157</v>
      </c>
      <c r="CA1344" s="13" t="s">
        <v>4167</v>
      </c>
    </row>
    <row r="1345" spans="70:79" s="1" customFormat="1" ht="15">
      <c r="BR1345" t="str">
        <f t="shared" si="154"/>
        <v>RMYCOLEGATE</v>
      </c>
      <c r="BS1345" s="11" t="s">
        <v>4168</v>
      </c>
      <c r="BT1345" s="11" t="s">
        <v>4169</v>
      </c>
      <c r="BU1345" s="11" t="s">
        <v>4168</v>
      </c>
      <c r="BV1345" s="11" t="s">
        <v>4169</v>
      </c>
      <c r="BW1345" s="11" t="s">
        <v>4148</v>
      </c>
      <c r="BX1345" s="11"/>
      <c r="BY1345" s="12"/>
      <c r="BZ1345" t="s">
        <v>4157</v>
      </c>
      <c r="CA1345" s="13" t="s">
        <v>4170</v>
      </c>
    </row>
    <row r="1346" spans="70:79" s="1" customFormat="1" ht="15">
      <c r="BR1346" t="str">
        <f t="shared" si="154"/>
        <v>RMYCROMER HOSPITAL</v>
      </c>
      <c r="BS1346" s="11" t="s">
        <v>4171</v>
      </c>
      <c r="BT1346" s="11" t="s">
        <v>4129</v>
      </c>
      <c r="BU1346" s="11" t="s">
        <v>4171</v>
      </c>
      <c r="BV1346" s="11" t="s">
        <v>4129</v>
      </c>
      <c r="BW1346" s="11" t="s">
        <v>4148</v>
      </c>
      <c r="BX1346" s="11"/>
      <c r="BY1346" s="12"/>
      <c r="BZ1346" t="s">
        <v>4157</v>
      </c>
      <c r="CA1346" s="13" t="s">
        <v>4172</v>
      </c>
    </row>
    <row r="1347" spans="70:79" s="1" customFormat="1" ht="15">
      <c r="BR1347" t="str">
        <f t="shared" ref="BR1347:BR1410" si="155">CONCATENATE(LEFT(BS1347, 3),BT1347)</f>
        <v>RMYELIZABETH FRY BUILDING</v>
      </c>
      <c r="BS1347" s="11" t="s">
        <v>4173</v>
      </c>
      <c r="BT1347" s="11" t="s">
        <v>4174</v>
      </c>
      <c r="BU1347" s="11" t="s">
        <v>4173</v>
      </c>
      <c r="BV1347" s="11" t="s">
        <v>4174</v>
      </c>
      <c r="BW1347" s="11" t="s">
        <v>4148</v>
      </c>
      <c r="BX1347" s="11"/>
      <c r="BY1347" s="12"/>
      <c r="BZ1347" t="s">
        <v>4157</v>
      </c>
      <c r="CA1347" s="13" t="s">
        <v>196</v>
      </c>
    </row>
    <row r="1348" spans="70:79" s="1" customFormat="1" ht="15">
      <c r="BR1348" t="str">
        <f t="shared" si="155"/>
        <v>RMYHARTISMERE HOSPITAL</v>
      </c>
      <c r="BS1348" s="11" t="s">
        <v>4175</v>
      </c>
      <c r="BT1348" s="11" t="s">
        <v>4176</v>
      </c>
      <c r="BU1348" s="11" t="s">
        <v>4175</v>
      </c>
      <c r="BV1348" s="11" t="s">
        <v>4176</v>
      </c>
      <c r="BW1348" s="11" t="s">
        <v>4148</v>
      </c>
      <c r="BX1348" s="11"/>
      <c r="BY1348" s="12"/>
      <c r="BZ1348" t="s">
        <v>4157</v>
      </c>
      <c r="CA1348" s="13" t="s">
        <v>201</v>
      </c>
    </row>
    <row r="1349" spans="70:79" s="1" customFormat="1" ht="15">
      <c r="BR1349" t="str">
        <f t="shared" si="155"/>
        <v>RMYHELLESDON HOSPITAL</v>
      </c>
      <c r="BS1349" s="11" t="s">
        <v>4177</v>
      </c>
      <c r="BT1349" s="11" t="s">
        <v>4178</v>
      </c>
      <c r="BU1349" s="11" t="s">
        <v>4177</v>
      </c>
      <c r="BV1349" s="11" t="s">
        <v>4178</v>
      </c>
      <c r="BW1349" s="11" t="s">
        <v>4148</v>
      </c>
      <c r="BX1349" s="11"/>
      <c r="BY1349" s="12"/>
      <c r="BZ1349" t="s">
        <v>4157</v>
      </c>
      <c r="CA1349" s="13" t="s">
        <v>355</v>
      </c>
    </row>
    <row r="1350" spans="70:79" s="1" customFormat="1" ht="15">
      <c r="BR1350" t="str">
        <f t="shared" si="155"/>
        <v>RMYHIGHLANDS</v>
      </c>
      <c r="BS1350" s="11" t="s">
        <v>4179</v>
      </c>
      <c r="BT1350" s="11" t="s">
        <v>4180</v>
      </c>
      <c r="BU1350" s="11" t="s">
        <v>4179</v>
      </c>
      <c r="BV1350" s="11" t="s">
        <v>4180</v>
      </c>
      <c r="BW1350" s="11" t="s">
        <v>4148</v>
      </c>
      <c r="BX1350" s="11"/>
      <c r="BY1350" s="12"/>
      <c r="BZ1350" t="s">
        <v>4181</v>
      </c>
      <c r="CA1350" s="13" t="s">
        <v>4182</v>
      </c>
    </row>
    <row r="1351" spans="70:79" s="1" customFormat="1" ht="15">
      <c r="BR1351" t="str">
        <f t="shared" si="155"/>
        <v>RMYHOLYWELLS</v>
      </c>
      <c r="BS1351" s="11" t="s">
        <v>4183</v>
      </c>
      <c r="BT1351" s="11" t="s">
        <v>4184</v>
      </c>
      <c r="BU1351" s="11" t="s">
        <v>4183</v>
      </c>
      <c r="BV1351" s="11" t="s">
        <v>4184</v>
      </c>
      <c r="BW1351" s="11" t="s">
        <v>4148</v>
      </c>
      <c r="BX1351" s="11"/>
      <c r="BY1351" s="12"/>
      <c r="BZ1351" t="s">
        <v>4185</v>
      </c>
      <c r="CA1351" s="13" t="s">
        <v>4186</v>
      </c>
    </row>
    <row r="1352" spans="70:79" s="1" customFormat="1" ht="15">
      <c r="BR1352" t="str">
        <f t="shared" si="155"/>
        <v>RMYIP3 8LY</v>
      </c>
      <c r="BS1352" s="11" t="s">
        <v>4187</v>
      </c>
      <c r="BT1352" s="11" t="s">
        <v>4188</v>
      </c>
      <c r="BU1352" s="11" t="s">
        <v>4187</v>
      </c>
      <c r="BV1352" s="11" t="s">
        <v>4188</v>
      </c>
      <c r="BW1352" s="11" t="s">
        <v>4148</v>
      </c>
      <c r="BX1352" s="11"/>
      <c r="BY1352" s="12"/>
      <c r="BZ1352" t="s">
        <v>4185</v>
      </c>
      <c r="CA1352" s="13" t="s">
        <v>4189</v>
      </c>
    </row>
    <row r="1353" spans="70:79" s="1" customFormat="1" ht="15">
      <c r="BR1353" t="str">
        <f t="shared" si="155"/>
        <v>RMYJAMES PAGET HOSPITAL</v>
      </c>
      <c r="BS1353" s="11" t="s">
        <v>4190</v>
      </c>
      <c r="BT1353" s="11" t="s">
        <v>4191</v>
      </c>
      <c r="BU1353" s="11" t="s">
        <v>4190</v>
      </c>
      <c r="BV1353" s="11" t="s">
        <v>4191</v>
      </c>
      <c r="BW1353" s="11" t="s">
        <v>4148</v>
      </c>
      <c r="BX1353" s="11"/>
      <c r="BY1353" s="12"/>
      <c r="BZ1353" t="s">
        <v>4185</v>
      </c>
      <c r="CA1353" s="13" t="s">
        <v>4192</v>
      </c>
    </row>
    <row r="1354" spans="70:79" s="1" customFormat="1" ht="15">
      <c r="BR1354" t="str">
        <f t="shared" si="155"/>
        <v>RMYJULIAN HOSPITAL</v>
      </c>
      <c r="BS1354" s="11" t="s">
        <v>4193</v>
      </c>
      <c r="BT1354" s="11" t="s">
        <v>4194</v>
      </c>
      <c r="BU1354" s="11" t="s">
        <v>4193</v>
      </c>
      <c r="BV1354" s="11" t="s">
        <v>4194</v>
      </c>
      <c r="BW1354" s="11" t="s">
        <v>4148</v>
      </c>
      <c r="BX1354" s="11"/>
      <c r="BY1354" s="12"/>
      <c r="BZ1354" t="s">
        <v>4195</v>
      </c>
      <c r="CA1354" s="13" t="s">
        <v>4196</v>
      </c>
    </row>
    <row r="1355" spans="70:79" s="1" customFormat="1" ht="15">
      <c r="BR1355" t="str">
        <f t="shared" si="155"/>
        <v>RMYKEEBLES YARD</v>
      </c>
      <c r="BS1355" s="11" t="s">
        <v>4197</v>
      </c>
      <c r="BT1355" s="11" t="s">
        <v>4198</v>
      </c>
      <c r="BU1355" s="11" t="s">
        <v>4197</v>
      </c>
      <c r="BV1355" s="11" t="s">
        <v>4198</v>
      </c>
      <c r="BW1355" s="11" t="s">
        <v>4148</v>
      </c>
      <c r="BX1355" s="11"/>
      <c r="BY1355" s="12"/>
      <c r="BZ1355" t="s">
        <v>4195</v>
      </c>
      <c r="CA1355" s="13" t="s">
        <v>4199</v>
      </c>
    </row>
    <row r="1356" spans="70:79" s="1" customFormat="1" ht="15">
      <c r="BR1356" t="str">
        <f t="shared" si="155"/>
        <v>RMYKINGS JUBILEE</v>
      </c>
      <c r="BS1356" s="11" t="s">
        <v>4200</v>
      </c>
      <c r="BT1356" s="11" t="s">
        <v>4201</v>
      </c>
      <c r="BU1356" s="11" t="s">
        <v>4200</v>
      </c>
      <c r="BV1356" s="11" t="s">
        <v>4201</v>
      </c>
      <c r="BW1356" s="11" t="s">
        <v>4148</v>
      </c>
      <c r="BX1356" s="11"/>
      <c r="BY1356" s="12"/>
      <c r="BZ1356" t="s">
        <v>4195</v>
      </c>
      <c r="CA1356" s="13" t="s">
        <v>4202</v>
      </c>
    </row>
    <row r="1357" spans="70:79" s="1" customFormat="1" ht="15">
      <c r="BR1357" t="str">
        <f t="shared" si="155"/>
        <v>RMYMEADOWLANDS</v>
      </c>
      <c r="BS1357" s="11" t="s">
        <v>4203</v>
      </c>
      <c r="BT1357" s="11" t="s">
        <v>4204</v>
      </c>
      <c r="BU1357" s="11" t="s">
        <v>4203</v>
      </c>
      <c r="BV1357" s="11" t="s">
        <v>4204</v>
      </c>
      <c r="BW1357" s="11" t="s">
        <v>4148</v>
      </c>
      <c r="BX1357" s="11"/>
      <c r="BY1357" s="12"/>
      <c r="BZ1357" t="s">
        <v>4195</v>
      </c>
      <c r="CA1357" s="13" t="s">
        <v>4205</v>
      </c>
    </row>
    <row r="1358" spans="70:79" s="1" customFormat="1" ht="15">
      <c r="BR1358" t="str">
        <f t="shared" si="155"/>
        <v>RMYMERIDEAN EAST</v>
      </c>
      <c r="BS1358" s="11" t="s">
        <v>4206</v>
      </c>
      <c r="BT1358" s="11" t="s">
        <v>4207</v>
      </c>
      <c r="BU1358" s="11" t="s">
        <v>4206</v>
      </c>
      <c r="BV1358" s="11" t="s">
        <v>4207</v>
      </c>
      <c r="BW1358" s="11" t="s">
        <v>4148</v>
      </c>
      <c r="BX1358" s="11"/>
      <c r="BY1358" s="12"/>
      <c r="BZ1358" t="s">
        <v>4195</v>
      </c>
      <c r="CA1358" s="13" t="s">
        <v>4208</v>
      </c>
    </row>
    <row r="1359" spans="70:79" s="1" customFormat="1" ht="15">
      <c r="BR1359" t="str">
        <f t="shared" si="155"/>
        <v>RMYNEWMARKET HOSPITAL</v>
      </c>
      <c r="BS1359" s="11" t="s">
        <v>4209</v>
      </c>
      <c r="BT1359" s="11" t="s">
        <v>2876</v>
      </c>
      <c r="BU1359" s="11" t="s">
        <v>4209</v>
      </c>
      <c r="BV1359" s="11" t="s">
        <v>2876</v>
      </c>
      <c r="BW1359" s="11" t="s">
        <v>4148</v>
      </c>
      <c r="BX1359" s="11"/>
      <c r="BY1359" s="12"/>
      <c r="BZ1359" t="s">
        <v>4195</v>
      </c>
      <c r="CA1359" s="13" t="s">
        <v>4210</v>
      </c>
    </row>
    <row r="1360" spans="70:79" s="1" customFormat="1" ht="15">
      <c r="BR1360" t="str">
        <f t="shared" si="155"/>
        <v>RMYNOR CAS LOWESTOFT AND WAVENEY</v>
      </c>
      <c r="BS1360" s="11" t="s">
        <v>4211</v>
      </c>
      <c r="BT1360" s="11" t="s">
        <v>4212</v>
      </c>
      <c r="BU1360" s="11" t="s">
        <v>4211</v>
      </c>
      <c r="BV1360" s="11" t="s">
        <v>4212</v>
      </c>
      <c r="BW1360" s="11" t="s">
        <v>4148</v>
      </c>
      <c r="BX1360" s="11"/>
      <c r="BY1360" s="12"/>
      <c r="BZ1360" t="s">
        <v>4195</v>
      </c>
      <c r="CA1360" s="13" t="s">
        <v>4213</v>
      </c>
    </row>
    <row r="1361" spans="70:79" s="1" customFormat="1" ht="15">
      <c r="BR1361" t="str">
        <f t="shared" si="155"/>
        <v>RMYNORFOLK AND NORWICH UNIVERSITY HOSPITAL</v>
      </c>
      <c r="BS1361" s="11" t="s">
        <v>4214</v>
      </c>
      <c r="BT1361" s="11" t="s">
        <v>4133</v>
      </c>
      <c r="BU1361" s="11" t="s">
        <v>4214</v>
      </c>
      <c r="BV1361" s="11" t="s">
        <v>4133</v>
      </c>
      <c r="BW1361" s="11" t="s">
        <v>4148</v>
      </c>
      <c r="BX1361" s="11"/>
      <c r="BY1361" s="12"/>
      <c r="BZ1361" t="s">
        <v>4195</v>
      </c>
      <c r="CA1361" s="13" t="s">
        <v>2297</v>
      </c>
    </row>
    <row r="1362" spans="70:79" s="1" customFormat="1" ht="15">
      <c r="BR1362" t="str">
        <f t="shared" si="155"/>
        <v>RMYNORTH WALSHAM COTTAGE HOSPITAL</v>
      </c>
      <c r="BS1362" s="11" t="s">
        <v>4215</v>
      </c>
      <c r="BT1362" s="11" t="s">
        <v>4216</v>
      </c>
      <c r="BU1362" s="11" t="s">
        <v>4215</v>
      </c>
      <c r="BV1362" s="11" t="s">
        <v>4216</v>
      </c>
      <c r="BW1362" s="11" t="s">
        <v>4148</v>
      </c>
      <c r="BX1362" s="11"/>
      <c r="BY1362" s="12"/>
      <c r="BZ1362" t="s">
        <v>4195</v>
      </c>
      <c r="CA1362" s="13" t="s">
        <v>4217</v>
      </c>
    </row>
    <row r="1363" spans="70:79" s="1" customFormat="1" ht="15">
      <c r="BR1363" t="str">
        <f t="shared" si="155"/>
        <v>RMYNORTHGATE HOSPITAL</v>
      </c>
      <c r="BS1363" s="11" t="s">
        <v>4218</v>
      </c>
      <c r="BT1363" s="11" t="s">
        <v>2846</v>
      </c>
      <c r="BU1363" s="11" t="s">
        <v>4218</v>
      </c>
      <c r="BV1363" s="11" t="s">
        <v>2846</v>
      </c>
      <c r="BW1363" s="11" t="s">
        <v>4148</v>
      </c>
      <c r="BX1363" s="11"/>
      <c r="BY1363" s="12"/>
      <c r="BZ1363" t="s">
        <v>4195</v>
      </c>
      <c r="CA1363" s="13" t="s">
        <v>4219</v>
      </c>
    </row>
    <row r="1364" spans="70:79" s="1" customFormat="1" ht="15">
      <c r="BR1364" t="str">
        <f t="shared" si="155"/>
        <v>RMYNORTHSIDE HOUSE</v>
      </c>
      <c r="BS1364" s="11" t="s">
        <v>4220</v>
      </c>
      <c r="BT1364" s="11" t="s">
        <v>4221</v>
      </c>
      <c r="BU1364" s="11" t="s">
        <v>4220</v>
      </c>
      <c r="BV1364" s="11" t="s">
        <v>4221</v>
      </c>
      <c r="BW1364" s="11" t="s">
        <v>4148</v>
      </c>
      <c r="BX1364" s="11"/>
      <c r="BY1364" s="12"/>
      <c r="BZ1364" t="s">
        <v>4195</v>
      </c>
      <c r="CA1364" s="13" t="s">
        <v>4222</v>
      </c>
    </row>
    <row r="1365" spans="70:79" s="1" customFormat="1" ht="15">
      <c r="BR1365" t="str">
        <f t="shared" si="155"/>
        <v>RMYPATRICK STEAD HOSPITAL</v>
      </c>
      <c r="BS1365" s="11" t="s">
        <v>4223</v>
      </c>
      <c r="BT1365" s="11" t="s">
        <v>2849</v>
      </c>
      <c r="BU1365" s="11" t="s">
        <v>4223</v>
      </c>
      <c r="BV1365" s="11" t="s">
        <v>2849</v>
      </c>
      <c r="BW1365" s="11" t="s">
        <v>4148</v>
      </c>
      <c r="BX1365" s="11"/>
      <c r="BY1365" s="12"/>
      <c r="BZ1365" t="s">
        <v>4195</v>
      </c>
      <c r="CA1365" s="13" t="s">
        <v>4224</v>
      </c>
    </row>
    <row r="1366" spans="70:79" s="1" customFormat="1" ht="15">
      <c r="BR1366" t="str">
        <f t="shared" si="155"/>
        <v>RMYQUEEN ELIZABETH HOSPITAL</v>
      </c>
      <c r="BS1366" s="11" t="s">
        <v>4225</v>
      </c>
      <c r="BT1366" s="11" t="s">
        <v>600</v>
      </c>
      <c r="BU1366" s="11" t="s">
        <v>4225</v>
      </c>
      <c r="BV1366" s="11" t="s">
        <v>600</v>
      </c>
      <c r="BW1366" s="11" t="s">
        <v>4148</v>
      </c>
      <c r="BX1366" s="11"/>
      <c r="BY1366" s="12"/>
      <c r="BZ1366" t="s">
        <v>4195</v>
      </c>
      <c r="CA1366" s="13" t="s">
        <v>4226</v>
      </c>
    </row>
    <row r="1367" spans="70:79" s="1" customFormat="1" ht="15">
      <c r="BR1367" t="str">
        <f t="shared" si="155"/>
        <v>RMYSOUTHWOLD HOSPITAL</v>
      </c>
      <c r="BS1367" s="11" t="s">
        <v>4227</v>
      </c>
      <c r="BT1367" s="11" t="s">
        <v>2852</v>
      </c>
      <c r="BU1367" s="11" t="s">
        <v>4227</v>
      </c>
      <c r="BV1367" s="11" t="s">
        <v>2852</v>
      </c>
      <c r="BW1367" s="11" t="s">
        <v>4148</v>
      </c>
      <c r="BX1367" s="11"/>
      <c r="BY1367" s="12"/>
      <c r="BZ1367" t="s">
        <v>4195</v>
      </c>
      <c r="CA1367" s="13" t="s">
        <v>2300</v>
      </c>
    </row>
    <row r="1368" spans="70:79" s="1" customFormat="1" ht="15">
      <c r="BR1368" t="str">
        <f t="shared" si="155"/>
        <v>RMYSPRINGWELL</v>
      </c>
      <c r="BS1368" s="11" t="s">
        <v>4228</v>
      </c>
      <c r="BT1368" s="11" t="s">
        <v>4229</v>
      </c>
      <c r="BU1368" s="11" t="s">
        <v>4228</v>
      </c>
      <c r="BV1368" s="11" t="s">
        <v>4229</v>
      </c>
      <c r="BW1368" s="11" t="s">
        <v>4148</v>
      </c>
      <c r="BX1368" s="11"/>
      <c r="BY1368" s="12"/>
      <c r="BZ1368" t="s">
        <v>4195</v>
      </c>
      <c r="CA1368" s="13" t="s">
        <v>4230</v>
      </c>
    </row>
    <row r="1369" spans="70:79" s="1" customFormat="1" ht="15">
      <c r="BR1369" t="str">
        <f t="shared" si="155"/>
        <v>RMYST CLEMENTS HOSPITAL</v>
      </c>
      <c r="BS1369" s="11" t="s">
        <v>4231</v>
      </c>
      <c r="BT1369" s="11" t="s">
        <v>4232</v>
      </c>
      <c r="BU1369" s="11" t="s">
        <v>4231</v>
      </c>
      <c r="BV1369" s="11" t="s">
        <v>4232</v>
      </c>
      <c r="BW1369" s="11" t="s">
        <v>4148</v>
      </c>
      <c r="BX1369" s="11"/>
      <c r="BY1369" s="12"/>
      <c r="BZ1369" t="s">
        <v>4195</v>
      </c>
      <c r="CA1369" s="13" t="s">
        <v>2303</v>
      </c>
    </row>
    <row r="1370" spans="70:79" s="1" customFormat="1" ht="15">
      <c r="BR1370" t="str">
        <f t="shared" si="155"/>
        <v>RMYST CLEMENTS HOSPITAL</v>
      </c>
      <c r="BS1370" s="11" t="s">
        <v>4233</v>
      </c>
      <c r="BT1370" s="11" t="s">
        <v>4232</v>
      </c>
      <c r="BU1370" s="11" t="s">
        <v>4233</v>
      </c>
      <c r="BV1370" s="11" t="s">
        <v>4232</v>
      </c>
      <c r="BW1370" s="11" t="s">
        <v>4148</v>
      </c>
      <c r="BX1370" s="11"/>
      <c r="BY1370" s="12"/>
      <c r="BZ1370" t="s">
        <v>4195</v>
      </c>
      <c r="CA1370" s="13" t="s">
        <v>2306</v>
      </c>
    </row>
    <row r="1371" spans="70:79" s="1" customFormat="1" ht="15">
      <c r="BR1371" t="str">
        <f t="shared" si="155"/>
        <v>RMYST STEPHENS</v>
      </c>
      <c r="BS1371" s="11" t="s">
        <v>4234</v>
      </c>
      <c r="BT1371" s="11" t="s">
        <v>4235</v>
      </c>
      <c r="BU1371" s="11" t="s">
        <v>4234</v>
      </c>
      <c r="BV1371" s="11" t="s">
        <v>4235</v>
      </c>
      <c r="BW1371" s="11" t="s">
        <v>4148</v>
      </c>
      <c r="BX1371" s="11"/>
      <c r="BY1371" s="12"/>
      <c r="BZ1371" t="s">
        <v>4195</v>
      </c>
      <c r="CA1371" s="13" t="s">
        <v>2309</v>
      </c>
    </row>
    <row r="1372" spans="70:79" s="1" customFormat="1" ht="15">
      <c r="BR1372" t="str">
        <f t="shared" si="155"/>
        <v>RMYST. LEONARDS HOSPITAL</v>
      </c>
      <c r="BS1372" s="11" t="s">
        <v>4236</v>
      </c>
      <c r="BT1372" s="11" t="s">
        <v>4237</v>
      </c>
      <c r="BU1372" s="11" t="s">
        <v>4236</v>
      </c>
      <c r="BV1372" s="11" t="s">
        <v>4237</v>
      </c>
      <c r="BW1372" s="11" t="s">
        <v>4148</v>
      </c>
      <c r="BX1372" s="11"/>
      <c r="BY1372" s="12"/>
      <c r="BZ1372" t="s">
        <v>4195</v>
      </c>
      <c r="CA1372" s="13" t="s">
        <v>2312</v>
      </c>
    </row>
    <row r="1373" spans="70:79" s="1" customFormat="1" ht="15">
      <c r="BR1373" t="str">
        <f t="shared" si="155"/>
        <v>RMYSTEPPING OUT</v>
      </c>
      <c r="BS1373" s="11" t="s">
        <v>4238</v>
      </c>
      <c r="BT1373" s="11" t="s">
        <v>4239</v>
      </c>
      <c r="BU1373" s="11" t="s">
        <v>4238</v>
      </c>
      <c r="BV1373" s="11" t="s">
        <v>4239</v>
      </c>
      <c r="BW1373" s="11" t="s">
        <v>4148</v>
      </c>
      <c r="BX1373" s="11"/>
      <c r="BY1373" s="12"/>
      <c r="BZ1373" t="s">
        <v>4195</v>
      </c>
      <c r="CA1373" s="13" t="s">
        <v>2315</v>
      </c>
    </row>
    <row r="1374" spans="70:79" s="1" customFormat="1" ht="15">
      <c r="BR1374" t="str">
        <f t="shared" si="155"/>
        <v>RMYTWO NINE EIGHT</v>
      </c>
      <c r="BS1374" s="11" t="s">
        <v>4240</v>
      </c>
      <c r="BT1374" s="11" t="s">
        <v>4241</v>
      </c>
      <c r="BU1374" s="11" t="s">
        <v>4240</v>
      </c>
      <c r="BV1374" s="11" t="s">
        <v>4241</v>
      </c>
      <c r="BW1374" s="11" t="s">
        <v>4148</v>
      </c>
      <c r="BX1374" s="11"/>
      <c r="BY1374" s="12"/>
      <c r="BZ1374" t="s">
        <v>4195</v>
      </c>
      <c r="CA1374" s="13" t="s">
        <v>2318</v>
      </c>
    </row>
    <row r="1375" spans="70:79" s="1" customFormat="1" ht="15">
      <c r="BR1375" t="str">
        <f t="shared" si="155"/>
        <v>RMYTWO NINE SIX</v>
      </c>
      <c r="BS1375" s="11" t="s">
        <v>4242</v>
      </c>
      <c r="BT1375" s="11" t="s">
        <v>4243</v>
      </c>
      <c r="BU1375" s="11" t="s">
        <v>4242</v>
      </c>
      <c r="BV1375" s="11" t="s">
        <v>4243</v>
      </c>
      <c r="BW1375" s="11" t="s">
        <v>4148</v>
      </c>
      <c r="BX1375" s="11"/>
      <c r="BY1375" s="12"/>
      <c r="BZ1375" t="s">
        <v>4195</v>
      </c>
      <c r="CA1375" s="13" t="s">
        <v>2321</v>
      </c>
    </row>
    <row r="1376" spans="70:79" s="1" customFormat="1" ht="15">
      <c r="BR1376" t="str">
        <f t="shared" si="155"/>
        <v>RMYVIOLET HILL DAY HOSPITAL</v>
      </c>
      <c r="BS1376" s="11" t="s">
        <v>4244</v>
      </c>
      <c r="BT1376" s="11" t="s">
        <v>4245</v>
      </c>
      <c r="BU1376" s="11" t="s">
        <v>4244</v>
      </c>
      <c r="BV1376" s="11" t="s">
        <v>4245</v>
      </c>
      <c r="BW1376" s="11" t="s">
        <v>4148</v>
      </c>
      <c r="BX1376" s="11"/>
      <c r="BY1376" s="12"/>
      <c r="BZ1376" t="s">
        <v>4195</v>
      </c>
      <c r="CA1376" s="13" t="s">
        <v>4246</v>
      </c>
    </row>
    <row r="1377" spans="70:79" s="1" customFormat="1" ht="15">
      <c r="BR1377" t="str">
        <f t="shared" si="155"/>
        <v>RMYWEDGEWOOD HOUSE, WEST SUFFOLK HOSPITAL</v>
      </c>
      <c r="BS1377" s="11" t="s">
        <v>4247</v>
      </c>
      <c r="BT1377" s="11" t="s">
        <v>4248</v>
      </c>
      <c r="BU1377" s="11" t="s">
        <v>4247</v>
      </c>
      <c r="BV1377" s="11" t="s">
        <v>4248</v>
      </c>
      <c r="BW1377" s="11" t="s">
        <v>4148</v>
      </c>
      <c r="BX1377" s="11"/>
      <c r="BY1377" s="12"/>
      <c r="BZ1377" t="s">
        <v>4195</v>
      </c>
      <c r="CA1377" s="13" t="s">
        <v>4249</v>
      </c>
    </row>
    <row r="1378" spans="70:79" s="1" customFormat="1" ht="15">
      <c r="BR1378" t="str">
        <f t="shared" si="155"/>
        <v>RMYWOODLANDS, IPSWICH HOSPITAL</v>
      </c>
      <c r="BS1378" s="11" t="s">
        <v>4250</v>
      </c>
      <c r="BT1378" s="11" t="s">
        <v>4251</v>
      </c>
      <c r="BU1378" s="11" t="s">
        <v>4250</v>
      </c>
      <c r="BV1378" s="11" t="s">
        <v>4251</v>
      </c>
      <c r="BW1378" s="11" t="s">
        <v>4148</v>
      </c>
      <c r="BX1378" s="11"/>
      <c r="BY1378" s="12"/>
      <c r="BZ1378" t="s">
        <v>4195</v>
      </c>
      <c r="CA1378" s="13" t="s">
        <v>3734</v>
      </c>
    </row>
    <row r="1379" spans="70:79" s="1" customFormat="1" ht="15">
      <c r="BR1379" t="str">
        <f t="shared" si="155"/>
        <v>RN3CHIPPENHAM COMMUNITY HOSPITAL</v>
      </c>
      <c r="BS1379" s="11" t="s">
        <v>4252</v>
      </c>
      <c r="BT1379" s="11" t="s">
        <v>49</v>
      </c>
      <c r="BU1379" s="11" t="s">
        <v>4252</v>
      </c>
      <c r="BV1379" s="11" t="s">
        <v>49</v>
      </c>
      <c r="BW1379" s="11" t="s">
        <v>4253</v>
      </c>
      <c r="BX1379" s="11"/>
      <c r="BY1379" s="12"/>
      <c r="BZ1379" t="s">
        <v>4195</v>
      </c>
      <c r="CA1379" s="13" t="s">
        <v>4254</v>
      </c>
    </row>
    <row r="1380" spans="70:79" s="1" customFormat="1" ht="15">
      <c r="BR1380" t="str">
        <f t="shared" si="155"/>
        <v>RN3FAIRFORD HOSPITAL</v>
      </c>
      <c r="BS1380" s="11" t="s">
        <v>4255</v>
      </c>
      <c r="BT1380" s="11" t="s">
        <v>4256</v>
      </c>
      <c r="BU1380" s="11" t="s">
        <v>4255</v>
      </c>
      <c r="BV1380" s="11" t="s">
        <v>4256</v>
      </c>
      <c r="BW1380" s="11" t="s">
        <v>4253</v>
      </c>
      <c r="BX1380" s="11"/>
      <c r="BY1380" s="12"/>
      <c r="BZ1380" t="s">
        <v>4195</v>
      </c>
      <c r="CA1380" s="13" t="s">
        <v>4257</v>
      </c>
    </row>
    <row r="1381" spans="70:79" s="1" customFormat="1" ht="15">
      <c r="BR1381" t="str">
        <f t="shared" si="155"/>
        <v>RN3PAULTON MEMORIAL HOSPITAL</v>
      </c>
      <c r="BS1381" s="11" t="s">
        <v>4258</v>
      </c>
      <c r="BT1381" s="11" t="s">
        <v>127</v>
      </c>
      <c r="BU1381" s="11" t="s">
        <v>4258</v>
      </c>
      <c r="BV1381" s="11" t="s">
        <v>127</v>
      </c>
      <c r="BW1381" s="11" t="s">
        <v>4253</v>
      </c>
      <c r="BX1381" s="11"/>
      <c r="BY1381" s="12"/>
      <c r="BZ1381" t="s">
        <v>4195</v>
      </c>
      <c r="CA1381" s="13" t="s">
        <v>4259</v>
      </c>
    </row>
    <row r="1382" spans="70:79" s="1" customFormat="1" ht="15">
      <c r="BR1382" t="str">
        <f t="shared" si="155"/>
        <v xml:space="preserve">RN3PRINCESS ANNE WING </v>
      </c>
      <c r="BS1382" s="11" t="s">
        <v>4260</v>
      </c>
      <c r="BT1382" s="11" t="s">
        <v>4261</v>
      </c>
      <c r="BU1382" s="11" t="s">
        <v>4260</v>
      </c>
      <c r="BV1382" s="11" t="s">
        <v>4261</v>
      </c>
      <c r="BW1382" s="11" t="s">
        <v>4253</v>
      </c>
      <c r="BX1382" s="11"/>
      <c r="BY1382" s="12"/>
      <c r="BZ1382" t="s">
        <v>4195</v>
      </c>
      <c r="CA1382" s="13" t="s">
        <v>4262</v>
      </c>
    </row>
    <row r="1383" spans="70:79" s="1" customFormat="1" ht="15">
      <c r="BR1383" t="str">
        <f t="shared" si="155"/>
        <v>RN3SAVERNAKE HOSPITAL</v>
      </c>
      <c r="BS1383" s="11" t="s">
        <v>4263</v>
      </c>
      <c r="BT1383" s="11" t="s">
        <v>4264</v>
      </c>
      <c r="BU1383" s="11" t="s">
        <v>4263</v>
      </c>
      <c r="BV1383" s="11" t="s">
        <v>4264</v>
      </c>
      <c r="BW1383" s="11" t="s">
        <v>4253</v>
      </c>
      <c r="BX1383" s="11"/>
      <c r="BY1383" s="12"/>
      <c r="BZ1383" t="s">
        <v>4195</v>
      </c>
      <c r="CA1383" s="13" t="s">
        <v>4265</v>
      </c>
    </row>
    <row r="1384" spans="70:79" s="1" customFormat="1" ht="15">
      <c r="BR1384" t="str">
        <f t="shared" si="155"/>
        <v>RN3SHEPTON MALLET COMMUNITY HOSPITAL</v>
      </c>
      <c r="BS1384" s="11" t="s">
        <v>4266</v>
      </c>
      <c r="BT1384" s="11" t="s">
        <v>1592</v>
      </c>
      <c r="BU1384" s="11" t="s">
        <v>4266</v>
      </c>
      <c r="BV1384" s="11" t="s">
        <v>1592</v>
      </c>
      <c r="BW1384" s="11" t="s">
        <v>4253</v>
      </c>
      <c r="BX1384" s="11"/>
      <c r="BY1384" s="12"/>
      <c r="BZ1384" t="s">
        <v>4195</v>
      </c>
      <c r="CA1384" s="13" t="s">
        <v>4267</v>
      </c>
    </row>
    <row r="1385" spans="70:79" s="1" customFormat="1" ht="15">
      <c r="BR1385" t="str">
        <f t="shared" si="155"/>
        <v>RN3THE BRUNEL NHS TREATMENT CENTRE</v>
      </c>
      <c r="BS1385" s="11" t="s">
        <v>4268</v>
      </c>
      <c r="BT1385" s="11" t="s">
        <v>4269</v>
      </c>
      <c r="BU1385" s="11" t="s">
        <v>4268</v>
      </c>
      <c r="BV1385" s="11" t="s">
        <v>4269</v>
      </c>
      <c r="BW1385" s="11" t="s">
        <v>4253</v>
      </c>
      <c r="BX1385" s="11"/>
      <c r="BY1385" s="12"/>
      <c r="BZ1385" t="s">
        <v>4270</v>
      </c>
      <c r="CA1385" s="13" t="s">
        <v>4271</v>
      </c>
    </row>
    <row r="1386" spans="70:79" s="1" customFormat="1" ht="15">
      <c r="BR1386" t="str">
        <f t="shared" si="155"/>
        <v>RN3THE GREAT WESTERN HOSPITAL</v>
      </c>
      <c r="BS1386" s="11" t="s">
        <v>4272</v>
      </c>
      <c r="BT1386" s="11" t="s">
        <v>4273</v>
      </c>
      <c r="BU1386" s="11" t="s">
        <v>4272</v>
      </c>
      <c r="BV1386" s="11" t="s">
        <v>4273</v>
      </c>
      <c r="BW1386" s="11" t="s">
        <v>4253</v>
      </c>
      <c r="BX1386" s="11"/>
      <c r="BY1386" s="12"/>
      <c r="BZ1386" t="s">
        <v>4270</v>
      </c>
      <c r="CA1386" s="13" t="s">
        <v>4274</v>
      </c>
    </row>
    <row r="1387" spans="70:79" s="1" customFormat="1" ht="15">
      <c r="BR1387" t="str">
        <f t="shared" si="155"/>
        <v>RN3TROWBRIDGE COMMUNITY HOSPITAL</v>
      </c>
      <c r="BS1387" s="11" t="s">
        <v>4275</v>
      </c>
      <c r="BT1387" s="11" t="s">
        <v>146</v>
      </c>
      <c r="BU1387" s="11" t="s">
        <v>4275</v>
      </c>
      <c r="BV1387" s="11" t="s">
        <v>146</v>
      </c>
      <c r="BW1387" s="11" t="s">
        <v>4253</v>
      </c>
      <c r="BX1387" s="11"/>
      <c r="BY1387" s="12"/>
      <c r="BZ1387" t="s">
        <v>4270</v>
      </c>
      <c r="CA1387" s="13" t="s">
        <v>4276</v>
      </c>
    </row>
    <row r="1388" spans="70:79" s="1" customFormat="1" ht="15">
      <c r="BR1388" t="str">
        <f t="shared" si="155"/>
        <v xml:space="preserve">RN3WARMINSTER COMMUNITY HOSPITAL </v>
      </c>
      <c r="BS1388" s="11" t="s">
        <v>4277</v>
      </c>
      <c r="BT1388" s="11" t="s">
        <v>4278</v>
      </c>
      <c r="BU1388" s="11" t="s">
        <v>4277</v>
      </c>
      <c r="BV1388" s="11" t="s">
        <v>4278</v>
      </c>
      <c r="BW1388" s="11" t="s">
        <v>4253</v>
      </c>
      <c r="BX1388" s="11"/>
      <c r="BY1388" s="12"/>
      <c r="BZ1388" t="s">
        <v>4270</v>
      </c>
      <c r="CA1388" s="13" t="s">
        <v>4279</v>
      </c>
    </row>
    <row r="1389" spans="70:79" s="1" customFormat="1" ht="15">
      <c r="BR1389" t="str">
        <f t="shared" si="155"/>
        <v>RN5ANDOVER WAR MEMORIAL HOSPITAL</v>
      </c>
      <c r="BS1389" s="11" t="s">
        <v>4280</v>
      </c>
      <c r="BT1389" s="11" t="s">
        <v>4281</v>
      </c>
      <c r="BU1389" s="11" t="s">
        <v>4280</v>
      </c>
      <c r="BV1389" s="11" t="s">
        <v>4281</v>
      </c>
      <c r="BW1389" s="11" t="s">
        <v>4282</v>
      </c>
      <c r="BX1389" s="11"/>
      <c r="BY1389" s="12"/>
      <c r="BZ1389" t="s">
        <v>4270</v>
      </c>
      <c r="CA1389" s="13" t="s">
        <v>4283</v>
      </c>
    </row>
    <row r="1390" spans="70:79" s="1" customFormat="1" ht="15">
      <c r="BR1390" t="str">
        <f t="shared" si="155"/>
        <v>RN5BASINGSTOKE AND NORTH HAMPSHIRE HOSPITAL</v>
      </c>
      <c r="BS1390" s="11" t="s">
        <v>4284</v>
      </c>
      <c r="BT1390" s="11" t="s">
        <v>4285</v>
      </c>
      <c r="BU1390" s="11" t="s">
        <v>4284</v>
      </c>
      <c r="BV1390" s="11" t="s">
        <v>4285</v>
      </c>
      <c r="BW1390" s="11" t="s">
        <v>4282</v>
      </c>
      <c r="BX1390" s="11"/>
      <c r="BY1390" s="12"/>
      <c r="BZ1390" t="s">
        <v>4270</v>
      </c>
      <c r="CA1390" s="13" t="s">
        <v>4286</v>
      </c>
    </row>
    <row r="1391" spans="70:79" s="1" customFormat="1" ht="15">
      <c r="BR1391" t="str">
        <f t="shared" si="155"/>
        <v>RN5NORTH HAMPSHIRE HOSPITAL (PARKLANDS) PAEDIATRIC OUTPATIENTS</v>
      </c>
      <c r="BS1391" s="11" t="s">
        <v>4287</v>
      </c>
      <c r="BT1391" s="11" t="s">
        <v>4288</v>
      </c>
      <c r="BU1391" s="11" t="s">
        <v>4287</v>
      </c>
      <c r="BV1391" s="11" t="s">
        <v>4288</v>
      </c>
      <c r="BW1391" s="11" t="s">
        <v>4282</v>
      </c>
      <c r="BX1391" s="11"/>
      <c r="BY1391" s="12"/>
      <c r="BZ1391" t="s">
        <v>4270</v>
      </c>
      <c r="CA1391" s="13" t="s">
        <v>4289</v>
      </c>
    </row>
    <row r="1392" spans="70:79" s="1" customFormat="1" ht="15">
      <c r="BR1392" t="str">
        <f t="shared" si="155"/>
        <v>RN5ROYAL HAMPSHIRE COUNTY HOSPITAL</v>
      </c>
      <c r="BS1392" s="11" t="s">
        <v>4290</v>
      </c>
      <c r="BT1392" s="11" t="s">
        <v>4291</v>
      </c>
      <c r="BU1392" s="11" t="s">
        <v>4290</v>
      </c>
      <c r="BV1392" s="11" t="s">
        <v>4291</v>
      </c>
      <c r="BW1392" s="11" t="s">
        <v>4282</v>
      </c>
      <c r="BX1392" s="11"/>
      <c r="BY1392" s="12"/>
      <c r="BZ1392" t="s">
        <v>4292</v>
      </c>
      <c r="CA1392" s="13" t="s">
        <v>4293</v>
      </c>
    </row>
    <row r="1393" spans="70:79" s="1" customFormat="1" ht="15">
      <c r="BR1393" t="str">
        <f t="shared" si="155"/>
        <v>RN7DARENT VALLEY HOSPITAL</v>
      </c>
      <c r="BS1393" s="11" t="s">
        <v>4294</v>
      </c>
      <c r="BT1393" s="11" t="s">
        <v>3426</v>
      </c>
      <c r="BU1393" s="11" t="s">
        <v>4294</v>
      </c>
      <c r="BV1393" s="11" t="s">
        <v>3426</v>
      </c>
      <c r="BW1393" s="11" t="s">
        <v>4295</v>
      </c>
      <c r="BX1393" s="11"/>
      <c r="BY1393" s="12"/>
      <c r="BZ1393" t="s">
        <v>4292</v>
      </c>
      <c r="CA1393" s="13" t="s">
        <v>4296</v>
      </c>
    </row>
    <row r="1394" spans="70:79" s="1" customFormat="1" ht="15">
      <c r="BR1394" t="str">
        <f t="shared" si="155"/>
        <v>RN7GRAVESHAM COMMUNITY HOSPITAL</v>
      </c>
      <c r="BS1394" s="11" t="s">
        <v>4297</v>
      </c>
      <c r="BT1394" s="11" t="s">
        <v>4298</v>
      </c>
      <c r="BU1394" s="11" t="s">
        <v>4297</v>
      </c>
      <c r="BV1394" s="11" t="s">
        <v>4298</v>
      </c>
      <c r="BW1394" s="11" t="s">
        <v>4295</v>
      </c>
      <c r="BX1394" s="11"/>
      <c r="BY1394" s="12"/>
      <c r="BZ1394" t="s">
        <v>4299</v>
      </c>
      <c r="CA1394" s="13" t="s">
        <v>4300</v>
      </c>
    </row>
    <row r="1395" spans="70:79" s="1" customFormat="1" ht="15">
      <c r="BR1395" t="str">
        <f t="shared" si="155"/>
        <v>RN7WOODLAND NHS TREATMENT CENTRE</v>
      </c>
      <c r="BS1395" s="11" t="s">
        <v>4301</v>
      </c>
      <c r="BT1395" s="11" t="s">
        <v>4302</v>
      </c>
      <c r="BU1395" s="11" t="s">
        <v>4301</v>
      </c>
      <c r="BV1395" s="11" t="s">
        <v>4302</v>
      </c>
      <c r="BW1395" s="11" t="s">
        <v>4295</v>
      </c>
      <c r="BX1395" s="11"/>
      <c r="BY1395" s="12"/>
      <c r="BZ1395" t="s">
        <v>4299</v>
      </c>
      <c r="CA1395" s="13" t="s">
        <v>4303</v>
      </c>
    </row>
    <row r="1396" spans="70:79" s="1" customFormat="1" ht="15">
      <c r="BR1396" t="str">
        <f t="shared" si="155"/>
        <v>RNACORBETT HOSPITAL</v>
      </c>
      <c r="BS1396" s="11" t="s">
        <v>4304</v>
      </c>
      <c r="BT1396" s="11" t="s">
        <v>4305</v>
      </c>
      <c r="BU1396" s="11" t="s">
        <v>4304</v>
      </c>
      <c r="BV1396" s="11" t="s">
        <v>4305</v>
      </c>
      <c r="BW1396" s="11" t="s">
        <v>4306</v>
      </c>
      <c r="BX1396" s="11"/>
      <c r="BY1396" s="12"/>
      <c r="BZ1396" t="s">
        <v>4299</v>
      </c>
      <c r="CA1396" s="13" t="s">
        <v>4307</v>
      </c>
    </row>
    <row r="1397" spans="70:79" s="1" customFormat="1" ht="15">
      <c r="BR1397" t="str">
        <f t="shared" si="155"/>
        <v>RNAGUEST HOSPITAL</v>
      </c>
      <c r="BS1397" s="11" t="s">
        <v>4308</v>
      </c>
      <c r="BT1397" s="11" t="s">
        <v>4309</v>
      </c>
      <c r="BU1397" s="11" t="s">
        <v>4308</v>
      </c>
      <c r="BV1397" s="11" t="s">
        <v>4309</v>
      </c>
      <c r="BW1397" s="11" t="s">
        <v>4306</v>
      </c>
      <c r="BX1397" s="11"/>
      <c r="BY1397" s="12"/>
      <c r="BZ1397" t="s">
        <v>4299</v>
      </c>
      <c r="CA1397" s="13" t="s">
        <v>4310</v>
      </c>
    </row>
    <row r="1398" spans="70:79" s="1" customFormat="1" ht="15">
      <c r="BR1398" t="str">
        <f t="shared" si="155"/>
        <v>RNARUSSELLS HALL HOSPITAL</v>
      </c>
      <c r="BS1398" s="11" t="s">
        <v>4311</v>
      </c>
      <c r="BT1398" s="11" t="s">
        <v>611</v>
      </c>
      <c r="BU1398" s="11" t="s">
        <v>4311</v>
      </c>
      <c r="BV1398" s="11" t="s">
        <v>611</v>
      </c>
      <c r="BW1398" s="11" t="s">
        <v>4306</v>
      </c>
      <c r="BX1398" s="11"/>
      <c r="BY1398" s="12"/>
      <c r="BZ1398" t="s">
        <v>4299</v>
      </c>
      <c r="CA1398" s="13" t="s">
        <v>4312</v>
      </c>
    </row>
    <row r="1399" spans="70:79" s="1" customFormat="1" ht="15">
      <c r="BR1399" t="str">
        <f t="shared" si="155"/>
        <v>RNNABBEY VIEW</v>
      </c>
      <c r="BS1399" s="11" t="s">
        <v>4313</v>
      </c>
      <c r="BT1399" s="11" t="s">
        <v>4314</v>
      </c>
      <c r="BU1399" s="11" t="s">
        <v>4313</v>
      </c>
      <c r="BV1399" s="11" t="s">
        <v>4314</v>
      </c>
      <c r="BW1399" s="11" t="s">
        <v>4315</v>
      </c>
      <c r="BX1399" s="11"/>
      <c r="BY1399" s="12"/>
      <c r="BZ1399" t="s">
        <v>4299</v>
      </c>
      <c r="CA1399" s="13" t="s">
        <v>4316</v>
      </c>
    </row>
    <row r="1400" spans="70:79" s="1" customFormat="1" ht="15">
      <c r="BR1400" t="str">
        <f t="shared" si="155"/>
        <v>RNNALSTON MINOR INJURY UNIT</v>
      </c>
      <c r="BS1400" s="11" t="s">
        <v>4317</v>
      </c>
      <c r="BT1400" s="11" t="s">
        <v>4318</v>
      </c>
      <c r="BU1400" s="11" t="s">
        <v>4317</v>
      </c>
      <c r="BV1400" s="11" t="s">
        <v>4318</v>
      </c>
      <c r="BW1400" s="11" t="s">
        <v>4315</v>
      </c>
      <c r="BX1400" s="11"/>
      <c r="BY1400" s="12"/>
      <c r="BZ1400" t="s">
        <v>4299</v>
      </c>
      <c r="CA1400" s="13" t="s">
        <v>4319</v>
      </c>
    </row>
    <row r="1401" spans="70:79" s="1" customFormat="1" ht="15">
      <c r="BR1401" t="str">
        <f t="shared" si="155"/>
        <v>RNNALSTON MINOR INJURY UNIT</v>
      </c>
      <c r="BS1401" s="11" t="s">
        <v>4320</v>
      </c>
      <c r="BT1401" s="11" t="s">
        <v>4318</v>
      </c>
      <c r="BU1401" s="11" t="s">
        <v>4320</v>
      </c>
      <c r="BV1401" s="11" t="s">
        <v>4318</v>
      </c>
      <c r="BW1401" s="11" t="s">
        <v>4315</v>
      </c>
      <c r="BX1401" s="11"/>
      <c r="BY1401" s="12"/>
      <c r="BZ1401" t="s">
        <v>4299</v>
      </c>
      <c r="CA1401" s="13" t="s">
        <v>4321</v>
      </c>
    </row>
    <row r="1402" spans="70:79" s="1" customFormat="1" ht="15">
      <c r="BR1402" t="str">
        <f t="shared" si="155"/>
        <v>RNNBIRNHAM WOOD</v>
      </c>
      <c r="BS1402" s="11" t="s">
        <v>4322</v>
      </c>
      <c r="BT1402" s="11" t="s">
        <v>4323</v>
      </c>
      <c r="BU1402" s="11" t="s">
        <v>4322</v>
      </c>
      <c r="BV1402" s="11" t="s">
        <v>4323</v>
      </c>
      <c r="BW1402" s="11" t="s">
        <v>4315</v>
      </c>
      <c r="BX1402" s="11"/>
      <c r="BY1402" s="12"/>
      <c r="BZ1402" t="s">
        <v>4299</v>
      </c>
      <c r="CA1402" s="13" t="s">
        <v>4324</v>
      </c>
    </row>
    <row r="1403" spans="70:79" s="1" customFormat="1" ht="15">
      <c r="BR1403" t="str">
        <f t="shared" si="155"/>
        <v>RNNBRAM LONGSTAFFE NURSERY HEALTH VISITORS</v>
      </c>
      <c r="BS1403" s="11" t="s">
        <v>4325</v>
      </c>
      <c r="BT1403" s="11" t="s">
        <v>4326</v>
      </c>
      <c r="BU1403" s="11" t="s">
        <v>4325</v>
      </c>
      <c r="BV1403" s="11" t="s">
        <v>4326</v>
      </c>
      <c r="BW1403" s="11" t="s">
        <v>4315</v>
      </c>
      <c r="BX1403" s="11"/>
      <c r="BY1403" s="12"/>
      <c r="BZ1403" t="s">
        <v>4299</v>
      </c>
      <c r="CA1403" s="13" t="s">
        <v>4327</v>
      </c>
    </row>
    <row r="1404" spans="70:79" s="1" customFormat="1" ht="15">
      <c r="BR1404" t="str">
        <f t="shared" si="155"/>
        <v>RNNBRAMPTON HOSPITAL</v>
      </c>
      <c r="BS1404" s="11" t="s">
        <v>4328</v>
      </c>
      <c r="BT1404" s="11" t="s">
        <v>3370</v>
      </c>
      <c r="BU1404" s="11" t="s">
        <v>4328</v>
      </c>
      <c r="BV1404" s="11" t="s">
        <v>3370</v>
      </c>
      <c r="BW1404" s="11" t="s">
        <v>4315</v>
      </c>
      <c r="BX1404" s="11"/>
      <c r="BY1404" s="12"/>
      <c r="BZ1404" t="s">
        <v>4299</v>
      </c>
      <c r="CA1404" s="13" t="s">
        <v>4329</v>
      </c>
    </row>
    <row r="1405" spans="70:79" s="1" customFormat="1" ht="15">
      <c r="BR1405" t="str">
        <f t="shared" si="155"/>
        <v>RNNBRAMPTON HOSPITAL</v>
      </c>
      <c r="BS1405" s="11" t="s">
        <v>4330</v>
      </c>
      <c r="BT1405" s="11" t="s">
        <v>3370</v>
      </c>
      <c r="BU1405" s="11" t="s">
        <v>4330</v>
      </c>
      <c r="BV1405" s="11" t="s">
        <v>3370</v>
      </c>
      <c r="BW1405" s="11" t="s">
        <v>4315</v>
      </c>
      <c r="BX1405" s="11"/>
      <c r="BY1405" s="12"/>
      <c r="BZ1405" t="s">
        <v>4299</v>
      </c>
      <c r="CA1405" s="13" t="s">
        <v>4331</v>
      </c>
    </row>
    <row r="1406" spans="70:79" s="1" customFormat="1" ht="15">
      <c r="BR1406" t="str">
        <f t="shared" si="155"/>
        <v>RNNCALDEW ENTERPRISES</v>
      </c>
      <c r="BS1406" s="11" t="s">
        <v>4332</v>
      </c>
      <c r="BT1406" s="11" t="s">
        <v>4333</v>
      </c>
      <c r="BU1406" s="11" t="s">
        <v>4332</v>
      </c>
      <c r="BV1406" s="11" t="s">
        <v>4333</v>
      </c>
      <c r="BW1406" s="11" t="s">
        <v>4315</v>
      </c>
      <c r="BX1406" s="11"/>
      <c r="BY1406" s="12"/>
      <c r="BZ1406" t="s">
        <v>4299</v>
      </c>
      <c r="CA1406" s="13" t="s">
        <v>4334</v>
      </c>
    </row>
    <row r="1407" spans="70:79" s="1" customFormat="1" ht="15">
      <c r="BR1407" t="str">
        <f t="shared" si="155"/>
        <v>RNNCARLETON CLINIC</v>
      </c>
      <c r="BS1407" s="11" t="s">
        <v>4335</v>
      </c>
      <c r="BT1407" s="11" t="s">
        <v>3374</v>
      </c>
      <c r="BU1407" s="11" t="s">
        <v>4335</v>
      </c>
      <c r="BV1407" s="11" t="s">
        <v>3374</v>
      </c>
      <c r="BW1407" s="11" t="s">
        <v>4315</v>
      </c>
      <c r="BX1407" s="11"/>
      <c r="BY1407" s="12"/>
      <c r="BZ1407" t="s">
        <v>4299</v>
      </c>
      <c r="CA1407" s="13" t="s">
        <v>4336</v>
      </c>
    </row>
    <row r="1408" spans="70:79" s="1" customFormat="1" ht="15">
      <c r="BR1408" t="str">
        <f t="shared" si="155"/>
        <v>RNNCOCKERMOUTH COTTAGE HOSPITAL</v>
      </c>
      <c r="BS1408" s="11" t="s">
        <v>4337</v>
      </c>
      <c r="BT1408" s="11" t="s">
        <v>3392</v>
      </c>
      <c r="BU1408" s="11" t="s">
        <v>4337</v>
      </c>
      <c r="BV1408" s="11" t="s">
        <v>3392</v>
      </c>
      <c r="BW1408" s="11" t="s">
        <v>4315</v>
      </c>
      <c r="BX1408" s="11"/>
      <c r="BY1408" s="12"/>
      <c r="BZ1408" t="s">
        <v>4299</v>
      </c>
      <c r="CA1408" s="13" t="s">
        <v>4338</v>
      </c>
    </row>
    <row r="1409" spans="70:79" s="1" customFormat="1" ht="15">
      <c r="BR1409" t="str">
        <f t="shared" si="155"/>
        <v>RNNCOCKERMOUTH HOSPITAL</v>
      </c>
      <c r="BS1409" s="11" t="s">
        <v>4339</v>
      </c>
      <c r="BT1409" s="11" t="s">
        <v>4340</v>
      </c>
      <c r="BU1409" s="11" t="s">
        <v>4339</v>
      </c>
      <c r="BV1409" s="11" t="s">
        <v>4340</v>
      </c>
      <c r="BW1409" s="11" t="s">
        <v>4315</v>
      </c>
      <c r="BX1409" s="11"/>
      <c r="BY1409" s="12"/>
      <c r="BZ1409" t="s">
        <v>4299</v>
      </c>
      <c r="CA1409" s="13" t="s">
        <v>4341</v>
      </c>
    </row>
    <row r="1410" spans="70:79" s="1" customFormat="1" ht="15">
      <c r="BR1410" t="str">
        <f t="shared" si="155"/>
        <v>RNNCOMMUNITY PAEDIATRIC DEPARTMENT</v>
      </c>
      <c r="BS1410" s="11" t="s">
        <v>4342</v>
      </c>
      <c r="BT1410" s="11" t="s">
        <v>4343</v>
      </c>
      <c r="BU1410" s="11" t="s">
        <v>4342</v>
      </c>
      <c r="BV1410" s="11" t="s">
        <v>4343</v>
      </c>
      <c r="BW1410" s="11" t="s">
        <v>4315</v>
      </c>
      <c r="BX1410" s="11"/>
      <c r="BY1410" s="12"/>
      <c r="BZ1410" t="s">
        <v>4344</v>
      </c>
      <c r="CA1410" s="13" t="s">
        <v>4345</v>
      </c>
    </row>
    <row r="1411" spans="70:79" s="1" customFormat="1" ht="15">
      <c r="BR1411" t="str">
        <f t="shared" ref="BR1411:BR1474" si="156">CONCATENATE(LEFT(BS1411, 3),BT1411)</f>
        <v>RNNCOMMUNITY PAEDIATRICS</v>
      </c>
      <c r="BS1411" s="11" t="s">
        <v>4346</v>
      </c>
      <c r="BT1411" s="11" t="s">
        <v>4347</v>
      </c>
      <c r="BU1411" s="11" t="s">
        <v>4346</v>
      </c>
      <c r="BV1411" s="11" t="s">
        <v>4347</v>
      </c>
      <c r="BW1411" s="11" t="s">
        <v>4315</v>
      </c>
      <c r="BX1411" s="11"/>
      <c r="BY1411" s="12"/>
      <c r="BZ1411" t="s">
        <v>4344</v>
      </c>
      <c r="CA1411" s="13" t="s">
        <v>4348</v>
      </c>
    </row>
    <row r="1412" spans="70:79" s="1" customFormat="1" ht="15">
      <c r="BR1412" t="str">
        <f t="shared" si="156"/>
        <v>RNNCONDITION MANAGEMENT PROGRAMME</v>
      </c>
      <c r="BS1412" s="11" t="s">
        <v>4349</v>
      </c>
      <c r="BT1412" s="11" t="s">
        <v>4350</v>
      </c>
      <c r="BU1412" s="11" t="s">
        <v>4349</v>
      </c>
      <c r="BV1412" s="11" t="s">
        <v>4350</v>
      </c>
      <c r="BW1412" s="11" t="s">
        <v>4315</v>
      </c>
      <c r="BX1412" s="11"/>
      <c r="BY1412" s="12"/>
      <c r="BZ1412" t="s">
        <v>4344</v>
      </c>
      <c r="CA1412" s="13" t="s">
        <v>4351</v>
      </c>
    </row>
    <row r="1413" spans="70:79" s="1" customFormat="1" ht="15">
      <c r="BR1413" t="str">
        <f t="shared" si="156"/>
        <v>RNNCONISTON INSTITUTE</v>
      </c>
      <c r="BS1413" s="11" t="s">
        <v>4352</v>
      </c>
      <c r="BT1413" s="11" t="s">
        <v>4353</v>
      </c>
      <c r="BU1413" s="11" t="s">
        <v>4352</v>
      </c>
      <c r="BV1413" s="11" t="s">
        <v>4353</v>
      </c>
      <c r="BW1413" s="11" t="s">
        <v>4315</v>
      </c>
      <c r="BX1413" s="11"/>
      <c r="BY1413" s="12"/>
      <c r="BZ1413" t="s">
        <v>4344</v>
      </c>
      <c r="CA1413" s="13" t="s">
        <v>4354</v>
      </c>
    </row>
    <row r="1414" spans="70:79" s="1" customFormat="1" ht="15">
      <c r="BR1414" t="str">
        <f t="shared" si="156"/>
        <v>RNNCOPELAND UNIT</v>
      </c>
      <c r="BS1414" s="11" t="s">
        <v>4355</v>
      </c>
      <c r="BT1414" s="11" t="s">
        <v>3396</v>
      </c>
      <c r="BU1414" s="11" t="s">
        <v>4355</v>
      </c>
      <c r="BV1414" s="11" t="s">
        <v>3396</v>
      </c>
      <c r="BW1414" s="11" t="s">
        <v>4315</v>
      </c>
      <c r="BX1414" s="11"/>
      <c r="BY1414" s="12"/>
      <c r="BZ1414" t="s">
        <v>4344</v>
      </c>
      <c r="CA1414" s="13" t="s">
        <v>4356</v>
      </c>
    </row>
    <row r="1415" spans="70:79" s="1" customFormat="1" ht="15">
      <c r="BR1415" t="str">
        <f t="shared" si="156"/>
        <v>RNNCUMBERLAND INFIRMARY</v>
      </c>
      <c r="BS1415" s="11" t="s">
        <v>4357</v>
      </c>
      <c r="BT1415" s="11" t="s">
        <v>4358</v>
      </c>
      <c r="BU1415" s="11" t="s">
        <v>4357</v>
      </c>
      <c r="BV1415" s="11" t="s">
        <v>4358</v>
      </c>
      <c r="BW1415" s="11" t="s">
        <v>4315</v>
      </c>
      <c r="BX1415" s="11"/>
      <c r="BY1415" s="12"/>
      <c r="BZ1415" t="s">
        <v>4344</v>
      </c>
      <c r="CA1415" s="13" t="s">
        <v>4359</v>
      </c>
    </row>
    <row r="1416" spans="70:79" s="1" customFormat="1" ht="15">
      <c r="BR1416" t="str">
        <f t="shared" si="156"/>
        <v>RNNCUMBRIA DIABETES</v>
      </c>
      <c r="BS1416" s="11" t="s">
        <v>4360</v>
      </c>
      <c r="BT1416" s="11" t="s">
        <v>4361</v>
      </c>
      <c r="BU1416" s="11" t="s">
        <v>4360</v>
      </c>
      <c r="BV1416" s="11" t="s">
        <v>4361</v>
      </c>
      <c r="BW1416" s="11" t="s">
        <v>4315</v>
      </c>
      <c r="BX1416" s="11"/>
      <c r="BY1416" s="12"/>
      <c r="BZ1416" t="s">
        <v>4344</v>
      </c>
      <c r="CA1416" s="13" t="s">
        <v>4362</v>
      </c>
    </row>
    <row r="1417" spans="70:79" s="1" customFormat="1" ht="15">
      <c r="BR1417" t="str">
        <f t="shared" si="156"/>
        <v>RNNFIRST FLOOR (WEST)</v>
      </c>
      <c r="BS1417" s="11" t="s">
        <v>4363</v>
      </c>
      <c r="BT1417" s="11" t="s">
        <v>4364</v>
      </c>
      <c r="BU1417" s="11" t="s">
        <v>4363</v>
      </c>
      <c r="BV1417" s="11" t="s">
        <v>4364</v>
      </c>
      <c r="BW1417" s="11" t="s">
        <v>4315</v>
      </c>
      <c r="BX1417" s="11"/>
      <c r="BY1417" s="12"/>
      <c r="BZ1417" t="s">
        <v>4344</v>
      </c>
      <c r="CA1417" s="13" t="s">
        <v>4365</v>
      </c>
    </row>
    <row r="1418" spans="70:79" s="1" customFormat="1" ht="15">
      <c r="BR1418" t="str">
        <f t="shared" si="156"/>
        <v>RNNFLATT WALKS</v>
      </c>
      <c r="BS1418" s="11" t="s">
        <v>4366</v>
      </c>
      <c r="BT1418" s="11" t="s">
        <v>4367</v>
      </c>
      <c r="BU1418" s="11" t="s">
        <v>4366</v>
      </c>
      <c r="BV1418" s="11" t="s">
        <v>4367</v>
      </c>
      <c r="BW1418" s="11" t="s">
        <v>4315</v>
      </c>
      <c r="BX1418" s="11"/>
      <c r="BY1418" s="12"/>
      <c r="BZ1418" t="s">
        <v>4344</v>
      </c>
      <c r="CA1418" s="13" t="s">
        <v>4368</v>
      </c>
    </row>
    <row r="1419" spans="70:79" s="1" customFormat="1" ht="15">
      <c r="BR1419" t="str">
        <f t="shared" si="156"/>
        <v>RNNFRIZINGTON NURSERY</v>
      </c>
      <c r="BS1419" s="11" t="s">
        <v>4369</v>
      </c>
      <c r="BT1419" s="11" t="s">
        <v>4370</v>
      </c>
      <c r="BU1419" s="11" t="s">
        <v>4369</v>
      </c>
      <c r="BV1419" s="11" t="s">
        <v>4370</v>
      </c>
      <c r="BW1419" s="11" t="s">
        <v>4315</v>
      </c>
      <c r="BX1419" s="11"/>
      <c r="BY1419" s="12"/>
      <c r="BZ1419" t="s">
        <v>4344</v>
      </c>
      <c r="CA1419" s="13" t="s">
        <v>4371</v>
      </c>
    </row>
    <row r="1420" spans="70:79" s="1" customFormat="1" ht="15">
      <c r="BR1420" t="str">
        <f t="shared" si="156"/>
        <v>RNNFURNESS GENERAL HOSPITAL (MENTAL HEALTH)</v>
      </c>
      <c r="BS1420" s="11" t="s">
        <v>4372</v>
      </c>
      <c r="BT1420" s="11" t="s">
        <v>3401</v>
      </c>
      <c r="BU1420" s="11" t="s">
        <v>4372</v>
      </c>
      <c r="BV1420" s="11" t="s">
        <v>3401</v>
      </c>
      <c r="BW1420" s="11" t="s">
        <v>4315</v>
      </c>
      <c r="BX1420" s="11"/>
      <c r="BY1420" s="12"/>
      <c r="BZ1420" t="s">
        <v>4344</v>
      </c>
      <c r="CA1420" s="13" t="s">
        <v>4373</v>
      </c>
    </row>
    <row r="1421" spans="70:79" s="1" customFormat="1" ht="15">
      <c r="BR1421" t="str">
        <f t="shared" si="156"/>
        <v>RNNGILL RISE</v>
      </c>
      <c r="BS1421" s="11" t="s">
        <v>4374</v>
      </c>
      <c r="BT1421" s="11" t="s">
        <v>4375</v>
      </c>
      <c r="BU1421" s="11" t="s">
        <v>4374</v>
      </c>
      <c r="BV1421" s="11" t="s">
        <v>4375</v>
      </c>
      <c r="BW1421" s="11" t="s">
        <v>4315</v>
      </c>
      <c r="BX1421" s="11"/>
      <c r="BY1421" s="12"/>
      <c r="BZ1421" t="s">
        <v>4376</v>
      </c>
      <c r="CA1421" s="13" t="s">
        <v>4377</v>
      </c>
    </row>
    <row r="1422" spans="70:79" s="1" customFormat="1" ht="15">
      <c r="BR1422" t="str">
        <f t="shared" si="156"/>
        <v>RNNGREENGATE SURESTART</v>
      </c>
      <c r="BS1422" s="11" t="s">
        <v>4378</v>
      </c>
      <c r="BT1422" s="11" t="s">
        <v>4379</v>
      </c>
      <c r="BU1422" s="11" t="s">
        <v>4378</v>
      </c>
      <c r="BV1422" s="11" t="s">
        <v>4379</v>
      </c>
      <c r="BW1422" s="11" t="s">
        <v>4315</v>
      </c>
      <c r="BX1422" s="11"/>
      <c r="BY1422" s="12"/>
      <c r="BZ1422" t="s">
        <v>4376</v>
      </c>
      <c r="CA1422" s="13" t="s">
        <v>4380</v>
      </c>
    </row>
    <row r="1423" spans="70:79" s="1" customFormat="1" ht="15">
      <c r="BR1423" t="str">
        <f t="shared" si="156"/>
        <v>RNNHINDPOOL NURSERY</v>
      </c>
      <c r="BS1423" s="11" t="s">
        <v>4381</v>
      </c>
      <c r="BT1423" s="11" t="s">
        <v>4382</v>
      </c>
      <c r="BU1423" s="11" t="s">
        <v>4381</v>
      </c>
      <c r="BV1423" s="11" t="s">
        <v>4382</v>
      </c>
      <c r="BW1423" s="11" t="s">
        <v>4315</v>
      </c>
      <c r="BX1423" s="11"/>
      <c r="BY1423" s="12"/>
      <c r="BZ1423" t="s">
        <v>4376</v>
      </c>
      <c r="CA1423" s="13" t="s">
        <v>4383</v>
      </c>
    </row>
    <row r="1424" spans="70:79" s="1" customFormat="1" ht="15">
      <c r="BR1424" t="str">
        <f t="shared" si="156"/>
        <v>RNNHOOPS COMMUNITY GYM</v>
      </c>
      <c r="BS1424" s="11" t="s">
        <v>4384</v>
      </c>
      <c r="BT1424" s="11" t="s">
        <v>4385</v>
      </c>
      <c r="BU1424" s="11" t="s">
        <v>4384</v>
      </c>
      <c r="BV1424" s="11" t="s">
        <v>4385</v>
      </c>
      <c r="BW1424" s="11" t="s">
        <v>4315</v>
      </c>
      <c r="BX1424" s="11"/>
      <c r="BY1424" s="12"/>
      <c r="BZ1424" t="s">
        <v>4376</v>
      </c>
      <c r="CA1424" s="13" t="s">
        <v>2523</v>
      </c>
    </row>
    <row r="1425" spans="70:79" s="1" customFormat="1" ht="15">
      <c r="BR1425" t="str">
        <f t="shared" si="156"/>
        <v>RNNKESWICK HOSPITAL</v>
      </c>
      <c r="BS1425" s="11" t="s">
        <v>4386</v>
      </c>
      <c r="BT1425" s="11" t="s">
        <v>3408</v>
      </c>
      <c r="BU1425" s="11" t="s">
        <v>4386</v>
      </c>
      <c r="BV1425" s="11" t="s">
        <v>3408</v>
      </c>
      <c r="BW1425" s="11" t="s">
        <v>4315</v>
      </c>
      <c r="BX1425" s="11"/>
      <c r="BY1425" s="12"/>
      <c r="BZ1425" t="s">
        <v>4376</v>
      </c>
      <c r="CA1425" s="13" t="s">
        <v>4387</v>
      </c>
    </row>
    <row r="1426" spans="70:79" s="1" customFormat="1" ht="15">
      <c r="BR1426" t="str">
        <f t="shared" si="156"/>
        <v>RNNKESWICK MINOR INJURY UNIT</v>
      </c>
      <c r="BS1426" s="11" t="s">
        <v>4388</v>
      </c>
      <c r="BT1426" s="11" t="s">
        <v>4389</v>
      </c>
      <c r="BU1426" s="11" t="s">
        <v>4388</v>
      </c>
      <c r="BV1426" s="11" t="s">
        <v>4389</v>
      </c>
      <c r="BW1426" s="11" t="s">
        <v>4315</v>
      </c>
      <c r="BX1426" s="11"/>
      <c r="BY1426" s="12"/>
      <c r="BZ1426" t="s">
        <v>4376</v>
      </c>
      <c r="CA1426" s="13" t="s">
        <v>4390</v>
      </c>
    </row>
    <row r="1427" spans="70:79" s="1" customFormat="1" ht="15">
      <c r="BR1427" t="str">
        <f t="shared" si="156"/>
        <v>RNNKESWICK MINOR INJURY UNIT</v>
      </c>
      <c r="BS1427" s="11" t="s">
        <v>4391</v>
      </c>
      <c r="BT1427" s="11" t="s">
        <v>4389</v>
      </c>
      <c r="BU1427" s="11" t="s">
        <v>4391</v>
      </c>
      <c r="BV1427" s="11" t="s">
        <v>4389</v>
      </c>
      <c r="BW1427" s="11" t="s">
        <v>4315</v>
      </c>
      <c r="BX1427" s="11"/>
      <c r="BY1427" s="12"/>
      <c r="BZ1427" t="s">
        <v>4376</v>
      </c>
      <c r="CA1427" s="13" t="s">
        <v>2534</v>
      </c>
    </row>
    <row r="1428" spans="70:79" s="1" customFormat="1" ht="15">
      <c r="BR1428" t="str">
        <f t="shared" si="156"/>
        <v>RNNKIRKBY STEPHEN</v>
      </c>
      <c r="BS1428" s="11" t="s">
        <v>4392</v>
      </c>
      <c r="BT1428" s="11" t="s">
        <v>4393</v>
      </c>
      <c r="BU1428" s="11" t="s">
        <v>4392</v>
      </c>
      <c r="BV1428" s="11" t="s">
        <v>4393</v>
      </c>
      <c r="BW1428" s="11" t="s">
        <v>4315</v>
      </c>
      <c r="BX1428" s="11"/>
      <c r="BY1428" s="12"/>
      <c r="BZ1428" t="s">
        <v>4376</v>
      </c>
      <c r="CA1428" s="13" t="s">
        <v>4394</v>
      </c>
    </row>
    <row r="1429" spans="70:79" s="1" customFormat="1" ht="12.75" customHeight="1">
      <c r="BR1429" t="str">
        <f t="shared" si="156"/>
        <v>RNNLANGDALE UNIT</v>
      </c>
      <c r="BS1429" s="11" t="s">
        <v>4395</v>
      </c>
      <c r="BT1429" s="11" t="s">
        <v>4396</v>
      </c>
      <c r="BU1429" s="11" t="s">
        <v>4395</v>
      </c>
      <c r="BV1429" s="11" t="s">
        <v>4396</v>
      </c>
      <c r="BW1429" s="11" t="s">
        <v>4315</v>
      </c>
      <c r="BX1429" s="11"/>
      <c r="BY1429" s="12"/>
      <c r="BZ1429" t="s">
        <v>4376</v>
      </c>
      <c r="CA1429" s="13" t="s">
        <v>2540</v>
      </c>
    </row>
    <row r="1430" spans="70:79" s="1" customFormat="1" ht="12.75" customHeight="1">
      <c r="BR1430" t="str">
        <f t="shared" si="156"/>
        <v>RNNLOCUM, OLDER AGE MH</v>
      </c>
      <c r="BS1430" s="11" t="s">
        <v>4397</v>
      </c>
      <c r="BT1430" s="11" t="s">
        <v>4398</v>
      </c>
      <c r="BU1430" s="11" t="s">
        <v>4397</v>
      </c>
      <c r="BV1430" s="11" t="s">
        <v>4398</v>
      </c>
      <c r="BW1430" s="11" t="s">
        <v>4315</v>
      </c>
      <c r="BX1430" s="11"/>
      <c r="BY1430" s="12"/>
      <c r="BZ1430" t="s">
        <v>4376</v>
      </c>
      <c r="CA1430" s="13" t="s">
        <v>2544</v>
      </c>
    </row>
    <row r="1431" spans="70:79" s="1" customFormat="1" ht="15">
      <c r="BR1431" t="str">
        <f t="shared" si="156"/>
        <v>RNNMARY HEWETSON COTTAGE HOSPITAL</v>
      </c>
      <c r="BS1431" s="11" t="s">
        <v>4399</v>
      </c>
      <c r="BT1431" s="11" t="s">
        <v>4400</v>
      </c>
      <c r="BU1431" s="11" t="s">
        <v>4399</v>
      </c>
      <c r="BV1431" s="11" t="s">
        <v>4400</v>
      </c>
      <c r="BW1431" s="11" t="s">
        <v>4315</v>
      </c>
      <c r="BX1431" s="11"/>
      <c r="BY1431" s="12"/>
      <c r="BZ1431" t="s">
        <v>4401</v>
      </c>
      <c r="CA1431" s="13" t="s">
        <v>4402</v>
      </c>
    </row>
    <row r="1432" spans="70:79" s="1" customFormat="1" ht="12.75" customHeight="1">
      <c r="BR1432" t="str">
        <f t="shared" si="156"/>
        <v>RNNMARYPORT COTTAGE HOSPITAL</v>
      </c>
      <c r="BS1432" s="11" t="s">
        <v>4403</v>
      </c>
      <c r="BT1432" s="11" t="s">
        <v>4404</v>
      </c>
      <c r="BU1432" s="11" t="s">
        <v>4403</v>
      </c>
      <c r="BV1432" s="11" t="s">
        <v>4404</v>
      </c>
      <c r="BW1432" s="11" t="s">
        <v>4315</v>
      </c>
      <c r="BX1432" s="11"/>
      <c r="BY1432" s="12"/>
      <c r="BZ1432" t="s">
        <v>4401</v>
      </c>
      <c r="CA1432" s="13" t="s">
        <v>4405</v>
      </c>
    </row>
    <row r="1433" spans="70:79" s="1" customFormat="1" ht="12.75" customHeight="1">
      <c r="BR1433" t="str">
        <f t="shared" si="156"/>
        <v>RNNMARYPORT HOSPITAL</v>
      </c>
      <c r="BS1433" s="11" t="s">
        <v>4406</v>
      </c>
      <c r="BT1433" s="11" t="s">
        <v>4407</v>
      </c>
      <c r="BU1433" s="11" t="s">
        <v>4406</v>
      </c>
      <c r="BV1433" s="11" t="s">
        <v>4407</v>
      </c>
      <c r="BW1433" s="11" t="s">
        <v>4315</v>
      </c>
      <c r="BX1433" s="11"/>
      <c r="BY1433" s="12"/>
      <c r="BZ1433" t="s">
        <v>4401</v>
      </c>
      <c r="CA1433" s="13" t="s">
        <v>4408</v>
      </c>
    </row>
    <row r="1434" spans="70:79" s="1" customFormat="1" ht="12.75" customHeight="1">
      <c r="BR1434" t="str">
        <f t="shared" si="156"/>
        <v>RNNMARYPORT MINOR INJURY UNIT</v>
      </c>
      <c r="BS1434" s="11" t="s">
        <v>4409</v>
      </c>
      <c r="BT1434" s="11" t="s">
        <v>4410</v>
      </c>
      <c r="BU1434" s="11" t="s">
        <v>4409</v>
      </c>
      <c r="BV1434" s="11" t="s">
        <v>4410</v>
      </c>
      <c r="BW1434" s="11" t="s">
        <v>4315</v>
      </c>
      <c r="BX1434" s="11"/>
      <c r="BY1434" s="12"/>
      <c r="BZ1434" t="s">
        <v>4401</v>
      </c>
      <c r="CA1434" s="13" t="s">
        <v>4411</v>
      </c>
    </row>
    <row r="1435" spans="70:79" s="1" customFormat="1" ht="12.75" customHeight="1">
      <c r="BR1435" t="str">
        <f t="shared" si="156"/>
        <v>RNNMARYPORT MINOR INJURY UNIT</v>
      </c>
      <c r="BS1435" s="11" t="s">
        <v>4412</v>
      </c>
      <c r="BT1435" s="11" t="s">
        <v>4410</v>
      </c>
      <c r="BU1435" s="11" t="s">
        <v>4412</v>
      </c>
      <c r="BV1435" s="11" t="s">
        <v>4410</v>
      </c>
      <c r="BW1435" s="11" t="s">
        <v>4315</v>
      </c>
      <c r="BX1435" s="11"/>
      <c r="BY1435" s="12"/>
      <c r="BZ1435" t="s">
        <v>4401</v>
      </c>
      <c r="CA1435" s="13" t="s">
        <v>4413</v>
      </c>
    </row>
    <row r="1436" spans="70:79" s="1" customFormat="1" ht="15">
      <c r="BR1436" t="str">
        <f t="shared" si="156"/>
        <v>RNNMEADOWBANK</v>
      </c>
      <c r="BS1436" s="11" t="s">
        <v>4414</v>
      </c>
      <c r="BT1436" s="11" t="s">
        <v>4415</v>
      </c>
      <c r="BU1436" s="11" t="s">
        <v>4414</v>
      </c>
      <c r="BV1436" s="11" t="s">
        <v>4415</v>
      </c>
      <c r="BW1436" s="11" t="s">
        <v>4315</v>
      </c>
      <c r="BX1436" s="11"/>
      <c r="BY1436" s="12"/>
      <c r="BZ1436" t="s">
        <v>4416</v>
      </c>
      <c r="CA1436" s="13" t="s">
        <v>4417</v>
      </c>
    </row>
    <row r="1437" spans="70:79" s="1" customFormat="1" ht="15">
      <c r="BR1437" t="str">
        <f t="shared" si="156"/>
        <v>RNNMILLOM HOSPITAL</v>
      </c>
      <c r="BS1437" s="11" t="s">
        <v>4418</v>
      </c>
      <c r="BT1437" s="11" t="s">
        <v>4419</v>
      </c>
      <c r="BU1437" s="11" t="s">
        <v>4418</v>
      </c>
      <c r="BV1437" s="11" t="s">
        <v>4419</v>
      </c>
      <c r="BW1437" s="11" t="s">
        <v>4315</v>
      </c>
      <c r="BX1437" s="11"/>
      <c r="BY1437" s="12"/>
      <c r="BZ1437" t="s">
        <v>4401</v>
      </c>
      <c r="CA1437" s="13" t="s">
        <v>4420</v>
      </c>
    </row>
    <row r="1438" spans="70:79" s="1" customFormat="1" ht="12.75" customHeight="1">
      <c r="BR1438" t="str">
        <f t="shared" si="156"/>
        <v>RNNMILLOM HOSPITAL</v>
      </c>
      <c r="BS1438" s="11" t="s">
        <v>4421</v>
      </c>
      <c r="BT1438" s="11" t="s">
        <v>4419</v>
      </c>
      <c r="BU1438" s="11" t="s">
        <v>4421</v>
      </c>
      <c r="BV1438" s="11" t="s">
        <v>4419</v>
      </c>
      <c r="BW1438" s="11" t="s">
        <v>4315</v>
      </c>
      <c r="BX1438" s="11"/>
      <c r="BY1438" s="12"/>
      <c r="BZ1438" t="s">
        <v>4401</v>
      </c>
      <c r="CA1438" s="13" t="s">
        <v>4422</v>
      </c>
    </row>
    <row r="1439" spans="70:79" s="1" customFormat="1" ht="12.75" customHeight="1">
      <c r="BR1439" t="str">
        <f t="shared" si="156"/>
        <v>RNNORTON LEA</v>
      </c>
      <c r="BS1439" s="11" t="s">
        <v>4423</v>
      </c>
      <c r="BT1439" s="11" t="s">
        <v>4424</v>
      </c>
      <c r="BU1439" s="11" t="s">
        <v>4423</v>
      </c>
      <c r="BV1439" s="11" t="s">
        <v>4424</v>
      </c>
      <c r="BW1439" s="11" t="s">
        <v>4315</v>
      </c>
      <c r="BX1439" s="11"/>
      <c r="BY1439" s="12"/>
      <c r="BZ1439" t="s">
        <v>4401</v>
      </c>
      <c r="CA1439" s="13" t="s">
        <v>4425</v>
      </c>
    </row>
    <row r="1440" spans="70:79" s="1" customFormat="1" ht="12.75" customHeight="1">
      <c r="BR1440" t="str">
        <f t="shared" si="156"/>
        <v>RNNORTON LEA</v>
      </c>
      <c r="BS1440" s="11" t="s">
        <v>4426</v>
      </c>
      <c r="BT1440" s="11" t="s">
        <v>4424</v>
      </c>
      <c r="BU1440" s="11" t="s">
        <v>4426</v>
      </c>
      <c r="BV1440" s="11" t="s">
        <v>4424</v>
      </c>
      <c r="BW1440" s="11" t="s">
        <v>4315</v>
      </c>
      <c r="BX1440" s="11"/>
      <c r="BY1440" s="12"/>
      <c r="BZ1440" t="s">
        <v>1928</v>
      </c>
      <c r="CA1440" s="13" t="s">
        <v>4427</v>
      </c>
    </row>
    <row r="1441" spans="70:79" s="1" customFormat="1" ht="12.75" customHeight="1">
      <c r="BR1441" t="str">
        <f t="shared" si="156"/>
        <v>RNNORTON LEA (ORTON RD)</v>
      </c>
      <c r="BS1441" s="11" t="s">
        <v>4428</v>
      </c>
      <c r="BT1441" s="11" t="s">
        <v>4429</v>
      </c>
      <c r="BU1441" s="11" t="s">
        <v>4428</v>
      </c>
      <c r="BV1441" s="11" t="s">
        <v>4429</v>
      </c>
      <c r="BW1441" s="11" t="s">
        <v>4315</v>
      </c>
      <c r="BX1441" s="11"/>
      <c r="BY1441" s="12"/>
      <c r="BZ1441" t="s">
        <v>1928</v>
      </c>
      <c r="CA1441" s="13" t="s">
        <v>4430</v>
      </c>
    </row>
    <row r="1442" spans="70:79" s="1" customFormat="1" ht="15">
      <c r="BR1442" t="str">
        <f t="shared" si="156"/>
        <v>RNNPENRITH HOSPITAL</v>
      </c>
      <c r="BS1442" s="11" t="s">
        <v>4431</v>
      </c>
      <c r="BT1442" s="11" t="s">
        <v>3412</v>
      </c>
      <c r="BU1442" s="11" t="s">
        <v>4431</v>
      </c>
      <c r="BV1442" s="11" t="s">
        <v>3412</v>
      </c>
      <c r="BW1442" s="11" t="s">
        <v>4315</v>
      </c>
      <c r="BX1442" s="11"/>
      <c r="BY1442" s="12"/>
      <c r="BZ1442" t="s">
        <v>1928</v>
      </c>
      <c r="CA1442" s="13" t="s">
        <v>4432</v>
      </c>
    </row>
    <row r="1443" spans="70:79" s="1" customFormat="1" ht="12.75" customHeight="1">
      <c r="BR1443" t="str">
        <f t="shared" si="156"/>
        <v>RNNPENRITH HOSPITAL</v>
      </c>
      <c r="BS1443" s="11" t="s">
        <v>4433</v>
      </c>
      <c r="BT1443" s="11" t="s">
        <v>3412</v>
      </c>
      <c r="BU1443" s="11" t="s">
        <v>4433</v>
      </c>
      <c r="BV1443" s="11" t="s">
        <v>3412</v>
      </c>
      <c r="BW1443" s="11" t="s">
        <v>4315</v>
      </c>
      <c r="BX1443" s="11"/>
      <c r="BY1443" s="12"/>
      <c r="BZ1443" t="s">
        <v>1935</v>
      </c>
      <c r="CA1443" s="13" t="s">
        <v>4434</v>
      </c>
    </row>
    <row r="1444" spans="70:79" s="1" customFormat="1" ht="12.75" customHeight="1">
      <c r="BR1444" t="str">
        <f t="shared" si="156"/>
        <v>RNNPENRITH MINOR INJURY UNIT</v>
      </c>
      <c r="BS1444" s="11" t="s">
        <v>4435</v>
      </c>
      <c r="BT1444" s="11" t="s">
        <v>4436</v>
      </c>
      <c r="BU1444" s="11" t="s">
        <v>4435</v>
      </c>
      <c r="BV1444" s="11" t="s">
        <v>4436</v>
      </c>
      <c r="BW1444" s="11" t="s">
        <v>4315</v>
      </c>
      <c r="BX1444" s="11"/>
      <c r="BY1444" s="12"/>
      <c r="BZ1444" t="s">
        <v>170</v>
      </c>
      <c r="CA1444" s="13" t="s">
        <v>4437</v>
      </c>
    </row>
    <row r="1445" spans="70:79" s="1" customFormat="1" ht="12.75" customHeight="1">
      <c r="BR1445" t="str">
        <f t="shared" si="156"/>
        <v>RNNPUBLIC HEALTH DEVELOPMENT UNIT</v>
      </c>
      <c r="BS1445" s="11" t="s">
        <v>4438</v>
      </c>
      <c r="BT1445" s="11" t="s">
        <v>4439</v>
      </c>
      <c r="BU1445" s="11" t="s">
        <v>4438</v>
      </c>
      <c r="BV1445" s="11" t="s">
        <v>4439</v>
      </c>
      <c r="BW1445" s="11" t="s">
        <v>4315</v>
      </c>
      <c r="BX1445" s="11"/>
      <c r="BY1445" s="12"/>
      <c r="BZ1445" t="s">
        <v>170</v>
      </c>
      <c r="CA1445" s="13" t="s">
        <v>4440</v>
      </c>
    </row>
    <row r="1446" spans="70:79" s="1" customFormat="1" ht="12.75" customHeight="1">
      <c r="BR1446" t="str">
        <f t="shared" si="156"/>
        <v>RNNROSEHILL BUILDING</v>
      </c>
      <c r="BS1446" s="11" t="s">
        <v>4441</v>
      </c>
      <c r="BT1446" s="11" t="s">
        <v>4442</v>
      </c>
      <c r="BU1446" s="11" t="s">
        <v>4441</v>
      </c>
      <c r="BV1446" s="11" t="s">
        <v>4442</v>
      </c>
      <c r="BW1446" s="11" t="s">
        <v>4315</v>
      </c>
      <c r="BX1446" s="11"/>
      <c r="BY1446" s="12"/>
      <c r="BZ1446" t="s">
        <v>170</v>
      </c>
      <c r="CA1446" s="13" t="s">
        <v>4443</v>
      </c>
    </row>
    <row r="1447" spans="70:79" s="1" customFormat="1" ht="15">
      <c r="BR1447" t="str">
        <f t="shared" si="156"/>
        <v>RNNRUTH LANCASTER JAMES HOSPITAL</v>
      </c>
      <c r="BS1447" s="11" t="s">
        <v>4444</v>
      </c>
      <c r="BT1447" s="11" t="s">
        <v>4445</v>
      </c>
      <c r="BU1447" s="11" t="s">
        <v>4444</v>
      </c>
      <c r="BV1447" s="11" t="s">
        <v>4445</v>
      </c>
      <c r="BW1447" s="11" t="s">
        <v>4315</v>
      </c>
      <c r="BX1447" s="11"/>
      <c r="BY1447" s="12"/>
      <c r="BZ1447" t="s">
        <v>170</v>
      </c>
      <c r="CA1447" s="13" t="s">
        <v>4446</v>
      </c>
    </row>
    <row r="1448" spans="70:79" s="1" customFormat="1" ht="15">
      <c r="BR1448" t="str">
        <f t="shared" si="156"/>
        <v>RNNSEACROFT</v>
      </c>
      <c r="BS1448" s="11" t="s">
        <v>4447</v>
      </c>
      <c r="BT1448" s="11" t="s">
        <v>4448</v>
      </c>
      <c r="BU1448" s="11" t="s">
        <v>4447</v>
      </c>
      <c r="BV1448" s="11" t="s">
        <v>4448</v>
      </c>
      <c r="BW1448" s="11" t="s">
        <v>4315</v>
      </c>
      <c r="BX1448" s="11"/>
      <c r="BY1448" s="12"/>
      <c r="BZ1448" t="s">
        <v>170</v>
      </c>
      <c r="CA1448" s="13" t="s">
        <v>4449</v>
      </c>
    </row>
    <row r="1449" spans="70:79" s="1" customFormat="1" ht="15">
      <c r="BR1449" t="str">
        <f t="shared" si="156"/>
        <v>RNNSEACROFT</v>
      </c>
      <c r="BS1449" s="11" t="s">
        <v>4450</v>
      </c>
      <c r="BT1449" s="11" t="s">
        <v>4448</v>
      </c>
      <c r="BU1449" s="11" t="s">
        <v>4450</v>
      </c>
      <c r="BV1449" s="11" t="s">
        <v>4448</v>
      </c>
      <c r="BW1449" s="11" t="s">
        <v>4315</v>
      </c>
      <c r="BX1449" s="11"/>
      <c r="BY1449" s="12"/>
      <c r="BZ1449" t="s">
        <v>170</v>
      </c>
      <c r="CA1449" s="13" t="s">
        <v>4451</v>
      </c>
    </row>
    <row r="1450" spans="70:79" s="1" customFormat="1" ht="12.75" customHeight="1">
      <c r="BR1450" t="str">
        <f t="shared" si="156"/>
        <v>RNNSEASCALE</v>
      </c>
      <c r="BS1450" s="11" t="s">
        <v>4452</v>
      </c>
      <c r="BT1450" s="11" t="s">
        <v>4453</v>
      </c>
      <c r="BU1450" s="11" t="s">
        <v>4452</v>
      </c>
      <c r="BV1450" s="11" t="s">
        <v>4453</v>
      </c>
      <c r="BW1450" s="11" t="s">
        <v>4315</v>
      </c>
      <c r="BX1450" s="11"/>
      <c r="BY1450" s="12"/>
      <c r="BZ1450" t="s">
        <v>170</v>
      </c>
      <c r="CA1450" s="13" t="s">
        <v>4454</v>
      </c>
    </row>
    <row r="1451" spans="70:79" s="1" customFormat="1" ht="15">
      <c r="BR1451" t="str">
        <f t="shared" si="156"/>
        <v>RNNTENTERFIELD</v>
      </c>
      <c r="BS1451" s="11" t="s">
        <v>4455</v>
      </c>
      <c r="BT1451" s="11" t="s">
        <v>4456</v>
      </c>
      <c r="BU1451" s="11" t="s">
        <v>4455</v>
      </c>
      <c r="BV1451" s="11" t="s">
        <v>4456</v>
      </c>
      <c r="BW1451" s="11" t="s">
        <v>4315</v>
      </c>
      <c r="BX1451" s="11"/>
      <c r="BY1451" s="12"/>
      <c r="BZ1451" t="s">
        <v>170</v>
      </c>
      <c r="CA1451" s="13" t="s">
        <v>4457</v>
      </c>
    </row>
    <row r="1452" spans="70:79" s="1" customFormat="1" ht="15">
      <c r="BR1452" t="str">
        <f t="shared" si="156"/>
        <v>RNNTHE LAKELANDS UNIT</v>
      </c>
      <c r="BS1452" s="11" t="s">
        <v>4458</v>
      </c>
      <c r="BT1452" s="11" t="s">
        <v>4459</v>
      </c>
      <c r="BU1452" s="11" t="s">
        <v>4458</v>
      </c>
      <c r="BV1452" s="11" t="s">
        <v>4459</v>
      </c>
      <c r="BW1452" s="11" t="s">
        <v>4315</v>
      </c>
      <c r="BX1452" s="11"/>
      <c r="BY1452" s="12"/>
      <c r="BZ1452" t="s">
        <v>170</v>
      </c>
      <c r="CA1452" s="13" t="s">
        <v>4460</v>
      </c>
    </row>
    <row r="1453" spans="70:79" s="1" customFormat="1" ht="12.75" customHeight="1">
      <c r="BR1453" t="str">
        <f t="shared" si="156"/>
        <v>RNNTHIRLMERE SUITE</v>
      </c>
      <c r="BS1453" s="11" t="s">
        <v>4461</v>
      </c>
      <c r="BT1453" s="11" t="s">
        <v>4462</v>
      </c>
      <c r="BU1453" s="11" t="s">
        <v>4461</v>
      </c>
      <c r="BV1453" s="11" t="s">
        <v>4462</v>
      </c>
      <c r="BW1453" s="11" t="s">
        <v>4315</v>
      </c>
      <c r="BX1453" s="11"/>
      <c r="BY1453" s="12"/>
      <c r="BZ1453" t="s">
        <v>170</v>
      </c>
      <c r="CA1453" s="13" t="s">
        <v>4463</v>
      </c>
    </row>
    <row r="1454" spans="70:79" s="1" customFormat="1" ht="12.75" customHeight="1">
      <c r="BR1454" t="str">
        <f t="shared" si="156"/>
        <v>RNNWEST CUMBERLAND HOSPITAL</v>
      </c>
      <c r="BS1454" s="11" t="s">
        <v>4464</v>
      </c>
      <c r="BT1454" s="11" t="s">
        <v>3416</v>
      </c>
      <c r="BU1454" s="11" t="s">
        <v>4464</v>
      </c>
      <c r="BV1454" s="11" t="s">
        <v>3416</v>
      </c>
      <c r="BW1454" s="11" t="s">
        <v>4315</v>
      </c>
      <c r="BX1454" s="11"/>
      <c r="BY1454" s="12"/>
      <c r="BZ1454" t="s">
        <v>170</v>
      </c>
      <c r="CA1454" s="13" t="s">
        <v>4465</v>
      </c>
    </row>
    <row r="1455" spans="70:79" s="1" customFormat="1" ht="12.75" customHeight="1">
      <c r="BR1455" t="str">
        <f t="shared" si="156"/>
        <v>RNNWESTMORLAND GENERAL HOSPITAL</v>
      </c>
      <c r="BS1455" s="11" t="s">
        <v>4466</v>
      </c>
      <c r="BT1455" s="11" t="s">
        <v>4467</v>
      </c>
      <c r="BU1455" s="11" t="s">
        <v>4466</v>
      </c>
      <c r="BV1455" s="11" t="s">
        <v>4467</v>
      </c>
      <c r="BW1455" s="11" t="s">
        <v>4315</v>
      </c>
      <c r="BX1455" s="11"/>
      <c r="BY1455" s="12"/>
      <c r="BZ1455" t="s">
        <v>170</v>
      </c>
      <c r="CA1455" s="13" t="s">
        <v>4468</v>
      </c>
    </row>
    <row r="1456" spans="70:79" s="1" customFormat="1" ht="15">
      <c r="BR1456" t="str">
        <f t="shared" si="156"/>
        <v>RNNWIGTON HOSPITAL</v>
      </c>
      <c r="BS1456" s="11" t="s">
        <v>4469</v>
      </c>
      <c r="BT1456" s="11" t="s">
        <v>4470</v>
      </c>
      <c r="BU1456" s="11" t="s">
        <v>4469</v>
      </c>
      <c r="BV1456" s="11" t="s">
        <v>4470</v>
      </c>
      <c r="BW1456" s="11" t="s">
        <v>4315</v>
      </c>
      <c r="BX1456" s="11"/>
      <c r="BY1456" s="12"/>
      <c r="BZ1456" t="s">
        <v>170</v>
      </c>
      <c r="CA1456" s="13" t="s">
        <v>4471</v>
      </c>
    </row>
    <row r="1457" spans="70:79" s="1" customFormat="1" ht="15">
      <c r="BR1457" t="str">
        <f t="shared" si="156"/>
        <v>RNNWIGTON HOSPITAL</v>
      </c>
      <c r="BS1457" s="11" t="s">
        <v>4472</v>
      </c>
      <c r="BT1457" s="11" t="s">
        <v>4470</v>
      </c>
      <c r="BU1457" s="11" t="s">
        <v>4472</v>
      </c>
      <c r="BV1457" s="11" t="s">
        <v>4470</v>
      </c>
      <c r="BW1457" s="11" t="s">
        <v>4315</v>
      </c>
      <c r="BX1457" s="11"/>
      <c r="BY1457" s="12"/>
      <c r="BZ1457" t="s">
        <v>170</v>
      </c>
      <c r="CA1457" s="13" t="s">
        <v>4473</v>
      </c>
    </row>
    <row r="1458" spans="70:79" s="1" customFormat="1" ht="15">
      <c r="BR1458" t="str">
        <f t="shared" si="156"/>
        <v>RNNWORKINGTON COMMUNITY HOSPITAL</v>
      </c>
      <c r="BS1458" s="11" t="s">
        <v>4474</v>
      </c>
      <c r="BT1458" s="11" t="s">
        <v>3422</v>
      </c>
      <c r="BU1458" s="11" t="s">
        <v>4474</v>
      </c>
      <c r="BV1458" s="11" t="s">
        <v>3422</v>
      </c>
      <c r="BW1458" s="11" t="s">
        <v>4315</v>
      </c>
      <c r="BX1458" s="11"/>
      <c r="BY1458" s="12"/>
      <c r="BZ1458" t="s">
        <v>170</v>
      </c>
      <c r="CA1458" s="13" t="s">
        <v>4475</v>
      </c>
    </row>
    <row r="1459" spans="70:79" s="1" customFormat="1" ht="12.75" customHeight="1">
      <c r="BR1459" t="str">
        <f t="shared" si="156"/>
        <v>RNQKETTERING GENERAL HOSPITAL</v>
      </c>
      <c r="BS1459" s="11" t="s">
        <v>4476</v>
      </c>
      <c r="BT1459" s="11" t="s">
        <v>4477</v>
      </c>
      <c r="BU1459" s="11" t="s">
        <v>4476</v>
      </c>
      <c r="BV1459" s="11" t="s">
        <v>4477</v>
      </c>
      <c r="BW1459" s="11" t="s">
        <v>4478</v>
      </c>
      <c r="BX1459" s="11"/>
      <c r="BY1459" s="12"/>
      <c r="BZ1459" t="s">
        <v>170</v>
      </c>
      <c r="CA1459" s="13" t="s">
        <v>4479</v>
      </c>
    </row>
    <row r="1460" spans="70:79" s="1" customFormat="1" ht="12.75" customHeight="1">
      <c r="BR1460" t="str">
        <f t="shared" si="156"/>
        <v>RNQNUFFIELD DIAGNOSTIC CENTRE</v>
      </c>
      <c r="BS1460" s="11" t="s">
        <v>4480</v>
      </c>
      <c r="BT1460" s="11" t="s">
        <v>4481</v>
      </c>
      <c r="BU1460" s="11" t="s">
        <v>4480</v>
      </c>
      <c r="BV1460" s="11" t="s">
        <v>4481</v>
      </c>
      <c r="BW1460" s="11" t="s">
        <v>4478</v>
      </c>
      <c r="BX1460" s="11"/>
      <c r="BY1460" s="12"/>
      <c r="BZ1460" t="s">
        <v>170</v>
      </c>
      <c r="CA1460" s="13" t="s">
        <v>4482</v>
      </c>
    </row>
    <row r="1461" spans="70:79" s="1" customFormat="1" ht="12.75" customHeight="1">
      <c r="BR1461" t="str">
        <f t="shared" si="156"/>
        <v>RNSDANETRE HOSPITAL (OUT-PATIENTS)</v>
      </c>
      <c r="BS1461" s="11" t="s">
        <v>4483</v>
      </c>
      <c r="BT1461" s="11" t="s">
        <v>4484</v>
      </c>
      <c r="BU1461" s="11" t="s">
        <v>4483</v>
      </c>
      <c r="BV1461" s="11" t="s">
        <v>4484</v>
      </c>
      <c r="BW1461" s="11" t="s">
        <v>4485</v>
      </c>
      <c r="BX1461" s="11"/>
      <c r="BY1461" s="12"/>
      <c r="BZ1461" t="s">
        <v>170</v>
      </c>
      <c r="CA1461" s="13" t="s">
        <v>4486</v>
      </c>
    </row>
    <row r="1462" spans="70:79" s="1" customFormat="1" ht="12.75" customHeight="1">
      <c r="BR1462" t="str">
        <f t="shared" si="156"/>
        <v>RNSDAVENTRY HEALTH CENTRE (ACUTE)</v>
      </c>
      <c r="BS1462" s="11" t="s">
        <v>4487</v>
      </c>
      <c r="BT1462" s="11" t="s">
        <v>4488</v>
      </c>
      <c r="BU1462" s="11" t="s">
        <v>4487</v>
      </c>
      <c r="BV1462" s="11" t="s">
        <v>4488</v>
      </c>
      <c r="BW1462" s="11" t="s">
        <v>4485</v>
      </c>
      <c r="BX1462" s="11"/>
      <c r="BY1462" s="12"/>
      <c r="BZ1462" t="s">
        <v>170</v>
      </c>
      <c r="CA1462" s="13" t="s">
        <v>4489</v>
      </c>
    </row>
    <row r="1463" spans="70:79" s="1" customFormat="1" ht="12.75" customHeight="1">
      <c r="BR1463" t="str">
        <f t="shared" si="156"/>
        <v>RNSNORTHAMPTON GENERAL HOSPITAL (ACUTE)</v>
      </c>
      <c r="BS1463" s="11" t="s">
        <v>4490</v>
      </c>
      <c r="BT1463" s="11" t="s">
        <v>4491</v>
      </c>
      <c r="BU1463" s="11" t="s">
        <v>4490</v>
      </c>
      <c r="BV1463" s="11" t="s">
        <v>4491</v>
      </c>
      <c r="BW1463" s="11" t="s">
        <v>4485</v>
      </c>
      <c r="BX1463" s="11"/>
      <c r="BY1463" s="12"/>
      <c r="BZ1463" t="s">
        <v>170</v>
      </c>
      <c r="CA1463" s="13" t="s">
        <v>4492</v>
      </c>
    </row>
    <row r="1464" spans="70:79" s="1" customFormat="1" ht="12.75" customHeight="1">
      <c r="BR1464" t="str">
        <f t="shared" si="156"/>
        <v>RNSST EDMUND'S HOSPITAL</v>
      </c>
      <c r="BS1464" s="11" t="s">
        <v>4493</v>
      </c>
      <c r="BT1464" s="11" t="s">
        <v>4494</v>
      </c>
      <c r="BU1464" s="11" t="s">
        <v>4493</v>
      </c>
      <c r="BV1464" s="11" t="s">
        <v>4494</v>
      </c>
      <c r="BW1464" s="11" t="s">
        <v>4485</v>
      </c>
      <c r="BX1464" s="11"/>
      <c r="BY1464" s="12"/>
      <c r="BZ1464" t="s">
        <v>170</v>
      </c>
      <c r="CA1464" s="13" t="s">
        <v>4495</v>
      </c>
    </row>
    <row r="1465" spans="70:79" s="1" customFormat="1" ht="12.75" customHeight="1">
      <c r="BR1465" t="str">
        <f t="shared" si="156"/>
        <v>RNUABINGDON COMMUNITY HOSPITAL</v>
      </c>
      <c r="BS1465" s="11" t="s">
        <v>4496</v>
      </c>
      <c r="BT1465" s="11" t="s">
        <v>4497</v>
      </c>
      <c r="BU1465" s="11" t="s">
        <v>4496</v>
      </c>
      <c r="BV1465" s="11" t="s">
        <v>4497</v>
      </c>
      <c r="BW1465" s="11" t="s">
        <v>4498</v>
      </c>
      <c r="BX1465" s="11"/>
      <c r="BY1465" s="12"/>
      <c r="BZ1465" t="s">
        <v>170</v>
      </c>
      <c r="CA1465" s="13" t="s">
        <v>4499</v>
      </c>
    </row>
    <row r="1466" spans="70:79" s="1" customFormat="1" ht="12.75" customHeight="1">
      <c r="BR1466" t="str">
        <f t="shared" si="156"/>
        <v>RNUBICESTER COMMUNITY HOSPITAL</v>
      </c>
      <c r="BS1466" s="11" t="s">
        <v>4500</v>
      </c>
      <c r="BT1466" s="11" t="s">
        <v>4501</v>
      </c>
      <c r="BU1466" s="11" t="s">
        <v>4500</v>
      </c>
      <c r="BV1466" s="11" t="s">
        <v>4501</v>
      </c>
      <c r="BW1466" s="11" t="s">
        <v>4498</v>
      </c>
      <c r="BX1466" s="11"/>
      <c r="BY1466" s="12"/>
      <c r="BZ1466" t="s">
        <v>170</v>
      </c>
      <c r="CA1466" s="13" t="s">
        <v>4502</v>
      </c>
    </row>
    <row r="1467" spans="70:79" s="1" customFormat="1" ht="12.75" customHeight="1">
      <c r="BR1467" t="str">
        <f t="shared" si="156"/>
        <v>RNUDIDCOT COMMUNITY HOSPITAL</v>
      </c>
      <c r="BS1467" s="11" t="s">
        <v>4503</v>
      </c>
      <c r="BT1467" s="11" t="s">
        <v>4504</v>
      </c>
      <c r="BU1467" s="11" t="s">
        <v>4503</v>
      </c>
      <c r="BV1467" s="11" t="s">
        <v>4504</v>
      </c>
      <c r="BW1467" s="11" t="s">
        <v>4498</v>
      </c>
      <c r="BX1467" s="11"/>
      <c r="BY1467" s="12"/>
      <c r="BZ1467" t="s">
        <v>170</v>
      </c>
      <c r="CA1467" s="13" t="s">
        <v>4505</v>
      </c>
    </row>
    <row r="1468" spans="70:79" s="1" customFormat="1" ht="12.75" customHeight="1">
      <c r="BR1468" t="str">
        <f t="shared" si="156"/>
        <v>RNULITTLEMORE MENTAL HEALTH CENTRE</v>
      </c>
      <c r="BS1468" s="11" t="s">
        <v>4506</v>
      </c>
      <c r="BT1468" s="11" t="s">
        <v>4507</v>
      </c>
      <c r="BU1468" s="11" t="s">
        <v>4506</v>
      </c>
      <c r="BV1468" s="11" t="s">
        <v>4507</v>
      </c>
      <c r="BW1468" s="11" t="s">
        <v>4498</v>
      </c>
      <c r="BX1468" s="11"/>
      <c r="BY1468" s="12"/>
      <c r="BZ1468" t="s">
        <v>170</v>
      </c>
      <c r="CA1468" s="13" t="s">
        <v>4508</v>
      </c>
    </row>
    <row r="1469" spans="70:79" s="1" customFormat="1" ht="12.75" customHeight="1">
      <c r="BR1469" t="str">
        <f t="shared" si="156"/>
        <v>RNUMARLBOROUGH HOUSE</v>
      </c>
      <c r="BS1469" s="11" t="s">
        <v>4509</v>
      </c>
      <c r="BT1469" s="11" t="s">
        <v>4510</v>
      </c>
      <c r="BU1469" s="11" t="s">
        <v>4509</v>
      </c>
      <c r="BV1469" s="11" t="s">
        <v>4510</v>
      </c>
      <c r="BW1469" s="11" t="s">
        <v>4498</v>
      </c>
      <c r="BX1469" s="11"/>
      <c r="BY1469" s="12"/>
      <c r="BZ1469" t="s">
        <v>1959</v>
      </c>
      <c r="CA1469" s="13" t="s">
        <v>4511</v>
      </c>
    </row>
    <row r="1470" spans="70:79" s="1" customFormat="1" ht="12.75" customHeight="1">
      <c r="BR1470" t="str">
        <f t="shared" si="156"/>
        <v>RNUSAVERNAKE HOSPITAL</v>
      </c>
      <c r="BS1470" s="11" t="s">
        <v>4512</v>
      </c>
      <c r="BT1470" s="11" t="s">
        <v>4264</v>
      </c>
      <c r="BU1470" s="11" t="s">
        <v>4512</v>
      </c>
      <c r="BV1470" s="11" t="s">
        <v>4264</v>
      </c>
      <c r="BW1470" s="11" t="s">
        <v>4498</v>
      </c>
      <c r="BX1470" s="11"/>
      <c r="BY1470" s="12"/>
      <c r="BZ1470" t="s">
        <v>1959</v>
      </c>
      <c r="CA1470" s="13" t="s">
        <v>4513</v>
      </c>
    </row>
    <row r="1471" spans="70:79" s="1" customFormat="1" ht="12.75" customHeight="1">
      <c r="BR1471" t="str">
        <f t="shared" si="156"/>
        <v>RNUSWINDON COMMUNITY &amp; INPATIENT CHILD &amp; ADOLESCENT MENTAL HEALTH</v>
      </c>
      <c r="BS1471" s="11" t="s">
        <v>4514</v>
      </c>
      <c r="BT1471" s="11" t="s">
        <v>4515</v>
      </c>
      <c r="BU1471" s="11" t="s">
        <v>4514</v>
      </c>
      <c r="BV1471" s="11" t="s">
        <v>4515</v>
      </c>
      <c r="BW1471" s="11" t="s">
        <v>4498</v>
      </c>
      <c r="BX1471" s="11"/>
      <c r="BY1471" s="12"/>
      <c r="BZ1471" t="s">
        <v>1959</v>
      </c>
      <c r="CA1471" s="13" t="s">
        <v>4516</v>
      </c>
    </row>
    <row r="1472" spans="70:79" s="1" customFormat="1" ht="15">
      <c r="BR1472" t="str">
        <f t="shared" si="156"/>
        <v>RNUTHE FULBROOK CENTRE</v>
      </c>
      <c r="BS1472" s="11" t="s">
        <v>4517</v>
      </c>
      <c r="BT1472" s="11" t="s">
        <v>4518</v>
      </c>
      <c r="BU1472" s="11" t="s">
        <v>4517</v>
      </c>
      <c r="BV1472" s="11" t="s">
        <v>4518</v>
      </c>
      <c r="BW1472" s="11" t="s">
        <v>4498</v>
      </c>
      <c r="BX1472" s="11"/>
      <c r="BY1472" s="12"/>
      <c r="BZ1472" t="s">
        <v>1959</v>
      </c>
      <c r="CA1472" s="13" t="s">
        <v>4519</v>
      </c>
    </row>
    <row r="1473" spans="70:79" s="1" customFormat="1" ht="15">
      <c r="BR1473" t="str">
        <f t="shared" si="156"/>
        <v>RNUWALLINGFORD COMMUNITY HOSPITAL</v>
      </c>
      <c r="BS1473" s="11" t="s">
        <v>4520</v>
      </c>
      <c r="BT1473" s="11" t="s">
        <v>3482</v>
      </c>
      <c r="BU1473" s="89" t="s">
        <v>4520</v>
      </c>
      <c r="BV1473" s="11" t="s">
        <v>3482</v>
      </c>
      <c r="BW1473" s="11" t="s">
        <v>4498</v>
      </c>
      <c r="BX1473" s="11"/>
      <c r="BY1473" s="12"/>
      <c r="BZ1473" t="s">
        <v>1959</v>
      </c>
      <c r="CA1473" s="13" t="s">
        <v>4521</v>
      </c>
    </row>
    <row r="1474" spans="70:79" s="1" customFormat="1" ht="12.75" customHeight="1">
      <c r="BR1474" t="str">
        <f t="shared" si="156"/>
        <v>RNUWARNEFORD HOSPITAL</v>
      </c>
      <c r="BS1474" s="11" t="s">
        <v>4522</v>
      </c>
      <c r="BT1474" s="11" t="s">
        <v>4523</v>
      </c>
      <c r="BU1474" s="11" t="s">
        <v>4522</v>
      </c>
      <c r="BV1474" s="11" t="s">
        <v>4523</v>
      </c>
      <c r="BW1474" s="11" t="s">
        <v>4498</v>
      </c>
      <c r="BX1474" s="11"/>
      <c r="BY1474" s="12"/>
      <c r="BZ1474" t="s">
        <v>1959</v>
      </c>
      <c r="CA1474" s="13" t="s">
        <v>4524</v>
      </c>
    </row>
    <row r="1475" spans="70:79" s="1" customFormat="1" ht="12.75" customHeight="1">
      <c r="BR1475" t="str">
        <f t="shared" ref="BR1475:BR1538" si="157">CONCATENATE(LEFT(BS1475, 3),BT1475)</f>
        <v>RNUWHITELEAF CENTRE</v>
      </c>
      <c r="BS1475" s="11" t="s">
        <v>4525</v>
      </c>
      <c r="BT1475" s="11" t="s">
        <v>4526</v>
      </c>
      <c r="BU1475" s="11" t="s">
        <v>4525</v>
      </c>
      <c r="BV1475" s="11" t="s">
        <v>4526</v>
      </c>
      <c r="BW1475" s="11" t="s">
        <v>4498</v>
      </c>
      <c r="BX1475" s="11"/>
      <c r="BY1475" s="12"/>
      <c r="BZ1475" t="s">
        <v>1959</v>
      </c>
      <c r="CA1475" s="13" t="s">
        <v>4527</v>
      </c>
    </row>
    <row r="1476" spans="70:79" s="1" customFormat="1" ht="12.75" customHeight="1">
      <c r="BR1476" t="str">
        <f t="shared" si="157"/>
        <v>RNUWITNEY COMMUNITY HOSPITAL</v>
      </c>
      <c r="BS1476" s="11" t="s">
        <v>4528</v>
      </c>
      <c r="BT1476" s="11" t="s">
        <v>4529</v>
      </c>
      <c r="BU1476" s="11" t="s">
        <v>4528</v>
      </c>
      <c r="BV1476" s="11" t="s">
        <v>4529</v>
      </c>
      <c r="BW1476" s="11" t="s">
        <v>4498</v>
      </c>
      <c r="BX1476" s="11"/>
      <c r="BY1476" s="12"/>
      <c r="BZ1476" t="s">
        <v>1959</v>
      </c>
      <c r="CA1476" s="13" t="s">
        <v>4530</v>
      </c>
    </row>
    <row r="1477" spans="70:79" s="1" customFormat="1" ht="15" customHeight="1">
      <c r="BR1477" t="str">
        <f t="shared" si="157"/>
        <v>RNZANDOVER WAR MEMORIAL HOSPITAL</v>
      </c>
      <c r="BS1477" s="11" t="s">
        <v>4531</v>
      </c>
      <c r="BT1477" s="11" t="s">
        <v>4281</v>
      </c>
      <c r="BU1477" s="11" t="s">
        <v>4531</v>
      </c>
      <c r="BV1477" s="11" t="s">
        <v>4281</v>
      </c>
      <c r="BW1477" s="11" t="s">
        <v>4532</v>
      </c>
      <c r="BX1477" s="11"/>
      <c r="BY1477" s="12"/>
      <c r="BZ1477" t="s">
        <v>1959</v>
      </c>
      <c r="CA1477" s="13" t="s">
        <v>4533</v>
      </c>
    </row>
    <row r="1478" spans="70:79" s="1" customFormat="1" ht="15">
      <c r="BR1478" t="str">
        <f t="shared" si="157"/>
        <v>RNZDORSET COUNTY HOSPITAL</v>
      </c>
      <c r="BS1478" s="11" t="s">
        <v>4534</v>
      </c>
      <c r="BT1478" s="11" t="s">
        <v>1619</v>
      </c>
      <c r="BU1478" s="11" t="s">
        <v>4534</v>
      </c>
      <c r="BV1478" s="11" t="s">
        <v>1619</v>
      </c>
      <c r="BW1478" s="11" t="s">
        <v>4532</v>
      </c>
      <c r="BX1478" s="11"/>
      <c r="BY1478" s="12"/>
      <c r="BZ1478" t="s">
        <v>1959</v>
      </c>
      <c r="CA1478" s="13" t="s">
        <v>4535</v>
      </c>
    </row>
    <row r="1479" spans="70:79" s="1" customFormat="1" ht="12.75" customHeight="1">
      <c r="BR1479" t="str">
        <f t="shared" si="157"/>
        <v>RNZFORDINGBRIDGE HOSPITAL</v>
      </c>
      <c r="BS1479" s="11" t="s">
        <v>4536</v>
      </c>
      <c r="BT1479" s="11" t="s">
        <v>4537</v>
      </c>
      <c r="BU1479" s="11" t="s">
        <v>4536</v>
      </c>
      <c r="BV1479" s="11" t="s">
        <v>4537</v>
      </c>
      <c r="BW1479" s="11" t="s">
        <v>4532</v>
      </c>
      <c r="BX1479" s="11"/>
      <c r="BY1479" s="12"/>
      <c r="BZ1479" t="s">
        <v>1959</v>
      </c>
      <c r="CA1479" s="13" t="s">
        <v>4538</v>
      </c>
    </row>
    <row r="1480" spans="70:79" s="1" customFormat="1" ht="12.75" customHeight="1">
      <c r="BR1480" t="str">
        <f t="shared" si="157"/>
        <v>RNZHILLCOTE</v>
      </c>
      <c r="BS1480" s="11" t="s">
        <v>4539</v>
      </c>
      <c r="BT1480" s="11" t="s">
        <v>4540</v>
      </c>
      <c r="BU1480" s="11" t="s">
        <v>4539</v>
      </c>
      <c r="BV1480" s="11" t="s">
        <v>4540</v>
      </c>
      <c r="BW1480" s="11" t="s">
        <v>4532</v>
      </c>
      <c r="BX1480" s="11"/>
      <c r="BY1480" s="12"/>
      <c r="BZ1480" t="s">
        <v>1959</v>
      </c>
      <c r="CA1480" s="13" t="s">
        <v>4541</v>
      </c>
    </row>
    <row r="1481" spans="70:79" s="1" customFormat="1" ht="12.75" customHeight="1">
      <c r="BR1481" t="str">
        <f t="shared" si="157"/>
        <v>RNZSALISBURY DISTRICT HOSPITAL</v>
      </c>
      <c r="BS1481" s="11" t="s">
        <v>4542</v>
      </c>
      <c r="BT1481" s="11" t="s">
        <v>3425</v>
      </c>
      <c r="BU1481" s="11" t="s">
        <v>4542</v>
      </c>
      <c r="BV1481" s="11" t="s">
        <v>3425</v>
      </c>
      <c r="BW1481" s="11" t="s">
        <v>4532</v>
      </c>
      <c r="BX1481" s="11"/>
      <c r="BY1481" s="12"/>
      <c r="BZ1481" t="s">
        <v>1959</v>
      </c>
      <c r="CA1481" s="13" t="s">
        <v>4543</v>
      </c>
    </row>
    <row r="1482" spans="70:79" s="1" customFormat="1" ht="12.75" customHeight="1">
      <c r="BR1482" t="str">
        <f t="shared" si="157"/>
        <v>RNZSALISBURY HEALTH CARE NHS TRUST</v>
      </c>
      <c r="BS1482" s="11" t="s">
        <v>4544</v>
      </c>
      <c r="BT1482" s="11" t="s">
        <v>4545</v>
      </c>
      <c r="BU1482" s="11" t="s">
        <v>4544</v>
      </c>
      <c r="BV1482" s="11" t="s">
        <v>4545</v>
      </c>
      <c r="BW1482" s="11" t="s">
        <v>4532</v>
      </c>
      <c r="BX1482" s="11"/>
      <c r="BY1482" s="12"/>
      <c r="BZ1482" t="s">
        <v>1959</v>
      </c>
      <c r="CA1482" s="13" t="s">
        <v>4546</v>
      </c>
    </row>
    <row r="1483" spans="70:79" s="1" customFormat="1" ht="12.75" customHeight="1">
      <c r="BR1483" t="str">
        <f t="shared" si="157"/>
        <v>RNZTHE RIDGEWAY HOSPITAL</v>
      </c>
      <c r="BS1483" s="11" t="s">
        <v>4547</v>
      </c>
      <c r="BT1483" s="11" t="s">
        <v>4548</v>
      </c>
      <c r="BU1483" s="11" t="s">
        <v>4547</v>
      </c>
      <c r="BV1483" s="11" t="s">
        <v>4548</v>
      </c>
      <c r="BW1483" s="11" t="s">
        <v>4532</v>
      </c>
      <c r="BX1483" s="11"/>
      <c r="BY1483" s="12"/>
      <c r="BZ1483" t="s">
        <v>1959</v>
      </c>
      <c r="CA1483" s="13" t="s">
        <v>4549</v>
      </c>
    </row>
    <row r="1484" spans="70:79" s="1" customFormat="1" ht="15">
      <c r="BR1484" t="str">
        <f t="shared" si="157"/>
        <v>RP11 WILLOW CLOSE</v>
      </c>
      <c r="BS1484" s="90" t="s">
        <v>4550</v>
      </c>
      <c r="BT1484" s="11" t="s">
        <v>4551</v>
      </c>
      <c r="BU1484" s="90" t="s">
        <v>4550</v>
      </c>
      <c r="BV1484" s="11" t="s">
        <v>4551</v>
      </c>
      <c r="BW1484" s="11" t="s">
        <v>4552</v>
      </c>
      <c r="BX1484" s="11"/>
      <c r="BY1484" s="12"/>
      <c r="BZ1484" t="s">
        <v>1959</v>
      </c>
      <c r="CA1484" s="13" t="s">
        <v>4553</v>
      </c>
    </row>
    <row r="1485" spans="70:79" s="1" customFormat="1" ht="12.75" customHeight="1">
      <c r="BR1485" t="str">
        <f t="shared" si="157"/>
        <v>RP12 WILLOW CLOSE</v>
      </c>
      <c r="BS1485" s="90" t="s">
        <v>4554</v>
      </c>
      <c r="BT1485" s="11" t="s">
        <v>4555</v>
      </c>
      <c r="BU1485" s="90" t="s">
        <v>4554</v>
      </c>
      <c r="BV1485" s="11" t="s">
        <v>4555</v>
      </c>
      <c r="BW1485" s="11" t="s">
        <v>4552</v>
      </c>
      <c r="BX1485" s="11"/>
      <c r="BY1485" s="12"/>
      <c r="BZ1485" t="s">
        <v>1959</v>
      </c>
      <c r="CA1485" s="13" t="s">
        <v>4556</v>
      </c>
    </row>
    <row r="1486" spans="70:79" s="1" customFormat="1" ht="12.75" customHeight="1">
      <c r="BR1486" t="str">
        <f t="shared" si="157"/>
        <v>RP1ADAMS DAY HOSPITAL</v>
      </c>
      <c r="BS1486" s="11" t="s">
        <v>4557</v>
      </c>
      <c r="BT1486" s="11" t="s">
        <v>4558</v>
      </c>
      <c r="BU1486" s="11" t="s">
        <v>4557</v>
      </c>
      <c r="BV1486" s="11" t="s">
        <v>4558</v>
      </c>
      <c r="BW1486" s="11" t="s">
        <v>4552</v>
      </c>
      <c r="BX1486" s="11"/>
      <c r="BY1486" s="12"/>
      <c r="BZ1486" t="s">
        <v>1959</v>
      </c>
      <c r="CA1486" s="13" t="s">
        <v>4559</v>
      </c>
    </row>
    <row r="1487" spans="70:79" s="1" customFormat="1" ht="12.75" customHeight="1">
      <c r="BR1487" t="str">
        <f t="shared" si="157"/>
        <v>RP1ADDINGTON WARD</v>
      </c>
      <c r="BS1487" s="11" t="s">
        <v>4560</v>
      </c>
      <c r="BT1487" s="11" t="s">
        <v>4561</v>
      </c>
      <c r="BU1487" s="11" t="s">
        <v>4560</v>
      </c>
      <c r="BV1487" s="11" t="s">
        <v>4561</v>
      </c>
      <c r="BW1487" s="11" t="s">
        <v>4552</v>
      </c>
      <c r="BX1487" s="11"/>
      <c r="BY1487" s="12"/>
      <c r="BZ1487" t="s">
        <v>1959</v>
      </c>
      <c r="CA1487" s="13" t="s">
        <v>4562</v>
      </c>
    </row>
    <row r="1488" spans="70:79" s="1" customFormat="1" ht="15">
      <c r="BR1488" t="str">
        <f t="shared" si="157"/>
        <v>RP1BARTON HALL</v>
      </c>
      <c r="BS1488" s="11" t="s">
        <v>4563</v>
      </c>
      <c r="BT1488" s="11" t="s">
        <v>4564</v>
      </c>
      <c r="BU1488" s="11" t="s">
        <v>4563</v>
      </c>
      <c r="BV1488" s="11" t="s">
        <v>4564</v>
      </c>
      <c r="BW1488" s="11" t="s">
        <v>4552</v>
      </c>
      <c r="BX1488" s="11"/>
      <c r="BY1488" s="12"/>
      <c r="BZ1488" t="s">
        <v>1959</v>
      </c>
      <c r="CA1488" s="13" t="s">
        <v>4565</v>
      </c>
    </row>
    <row r="1489" spans="70:79" s="1" customFormat="1" ht="12.75" customHeight="1">
      <c r="BR1489" t="str">
        <f t="shared" si="157"/>
        <v>RP1BEECHWOOD WARD</v>
      </c>
      <c r="BS1489" s="11" t="s">
        <v>4566</v>
      </c>
      <c r="BT1489" s="11" t="s">
        <v>4567</v>
      </c>
      <c r="BU1489" s="11" t="s">
        <v>4566</v>
      </c>
      <c r="BV1489" s="11" t="s">
        <v>4567</v>
      </c>
      <c r="BW1489" s="11" t="s">
        <v>4552</v>
      </c>
      <c r="BX1489" s="11"/>
      <c r="BY1489" s="12"/>
      <c r="BZ1489" t="s">
        <v>1959</v>
      </c>
      <c r="CA1489" s="13" t="s">
        <v>4568</v>
      </c>
    </row>
    <row r="1490" spans="70:79" s="1" customFormat="1" ht="12.75" customHeight="1">
      <c r="BR1490" t="str">
        <f t="shared" si="157"/>
        <v>RP1BERRYWOOD HOSPITAL</v>
      </c>
      <c r="BS1490" s="11" t="s">
        <v>4569</v>
      </c>
      <c r="BT1490" s="11" t="s">
        <v>4570</v>
      </c>
      <c r="BU1490" s="11" t="s">
        <v>4569</v>
      </c>
      <c r="BV1490" s="11" t="s">
        <v>4570</v>
      </c>
      <c r="BW1490" s="11" t="s">
        <v>4552</v>
      </c>
      <c r="BX1490" s="11"/>
      <c r="BY1490" s="12"/>
      <c r="BZ1490" t="s">
        <v>1959</v>
      </c>
      <c r="CA1490" s="13" t="s">
        <v>4571</v>
      </c>
    </row>
    <row r="1491" spans="70:79" s="1" customFormat="1" ht="12.75" customHeight="1">
      <c r="BR1491" t="str">
        <f t="shared" si="157"/>
        <v>RP1BRACKLEY COTTAGE HOSPITAL</v>
      </c>
      <c r="BS1491" s="11" t="s">
        <v>4572</v>
      </c>
      <c r="BT1491" s="11" t="s">
        <v>4573</v>
      </c>
      <c r="BU1491" s="11" t="s">
        <v>4572</v>
      </c>
      <c r="BV1491" s="11" t="s">
        <v>4573</v>
      </c>
      <c r="BW1491" s="11" t="s">
        <v>4552</v>
      </c>
      <c r="BX1491" s="11"/>
      <c r="BY1491" s="12"/>
      <c r="BZ1491" t="s">
        <v>1959</v>
      </c>
      <c r="CA1491" s="13" t="s">
        <v>4574</v>
      </c>
    </row>
    <row r="1492" spans="70:79" s="1" customFormat="1" ht="15">
      <c r="BR1492" t="str">
        <f t="shared" si="157"/>
        <v>RP1CHURCHILL HOSPITAL</v>
      </c>
      <c r="BS1492" s="11" t="s">
        <v>4575</v>
      </c>
      <c r="BT1492" s="11" t="s">
        <v>4576</v>
      </c>
      <c r="BU1492" s="11" t="s">
        <v>4575</v>
      </c>
      <c r="BV1492" s="11" t="s">
        <v>4576</v>
      </c>
      <c r="BW1492" s="11" t="s">
        <v>4552</v>
      </c>
      <c r="BX1492" s="11"/>
      <c r="BY1492" s="12"/>
      <c r="BZ1492" t="s">
        <v>1959</v>
      </c>
      <c r="CA1492" s="13" t="s">
        <v>4577</v>
      </c>
    </row>
    <row r="1493" spans="70:79" s="1" customFormat="1" ht="15">
      <c r="BR1493" t="str">
        <f t="shared" si="157"/>
        <v>RP1COMMUNITY CHILDRENS UNIT</v>
      </c>
      <c r="BS1493" s="11" t="s">
        <v>4578</v>
      </c>
      <c r="BT1493" s="11" t="s">
        <v>4579</v>
      </c>
      <c r="BU1493" s="11" t="s">
        <v>4578</v>
      </c>
      <c r="BV1493" s="11" t="s">
        <v>4579</v>
      </c>
      <c r="BW1493" s="11" t="s">
        <v>4552</v>
      </c>
      <c r="BX1493" s="11"/>
      <c r="BY1493" s="12"/>
      <c r="BZ1493" t="s">
        <v>1959</v>
      </c>
      <c r="CA1493" s="13" t="s">
        <v>4580</v>
      </c>
    </row>
    <row r="1494" spans="70:79" s="1" customFormat="1" ht="15">
      <c r="BR1494" t="str">
        <f t="shared" si="157"/>
        <v>RP1CORBY COMMUNITY HOSPITAL</v>
      </c>
      <c r="BS1494" s="11" t="s">
        <v>4581</v>
      </c>
      <c r="BT1494" s="11" t="s">
        <v>4582</v>
      </c>
      <c r="BU1494" s="11" t="s">
        <v>4581</v>
      </c>
      <c r="BV1494" s="11" t="s">
        <v>4582</v>
      </c>
      <c r="BW1494" s="11" t="s">
        <v>4552</v>
      </c>
      <c r="BX1494" s="11"/>
      <c r="BY1494" s="12"/>
      <c r="BZ1494" t="s">
        <v>1959</v>
      </c>
      <c r="CA1494" s="13" t="s">
        <v>4583</v>
      </c>
    </row>
    <row r="1495" spans="70:79" s="1" customFormat="1" ht="15">
      <c r="BR1495" t="str">
        <f t="shared" si="157"/>
        <v>RP1DANETRE HOSPITAL</v>
      </c>
      <c r="BS1495" s="11" t="s">
        <v>4584</v>
      </c>
      <c r="BT1495" s="11" t="s">
        <v>4585</v>
      </c>
      <c r="BU1495" s="11" t="s">
        <v>4584</v>
      </c>
      <c r="BV1495" s="11" t="s">
        <v>4585</v>
      </c>
      <c r="BW1495" s="11" t="s">
        <v>4552</v>
      </c>
      <c r="BX1495" s="11"/>
      <c r="BY1495" s="12"/>
      <c r="BZ1495" t="s">
        <v>1959</v>
      </c>
      <c r="CA1495" s="13" t="s">
        <v>4586</v>
      </c>
    </row>
    <row r="1496" spans="70:79" s="1" customFormat="1" ht="15">
      <c r="BR1496" t="str">
        <f t="shared" si="157"/>
        <v>RP1DRUG AND ALCOHOL (DUNSTABLE)</v>
      </c>
      <c r="BS1496" s="11" t="s">
        <v>4587</v>
      </c>
      <c r="BT1496" s="11" t="s">
        <v>4588</v>
      </c>
      <c r="BU1496" s="11" t="s">
        <v>4587</v>
      </c>
      <c r="BV1496" s="11" t="s">
        <v>4588</v>
      </c>
      <c r="BW1496" s="11" t="s">
        <v>4552</v>
      </c>
      <c r="BX1496" s="11"/>
      <c r="BY1496" s="12"/>
      <c r="BZ1496" t="s">
        <v>1959</v>
      </c>
      <c r="CA1496" s="13" t="s">
        <v>4589</v>
      </c>
    </row>
    <row r="1497" spans="70:79" s="1" customFormat="1" ht="15" customHeight="1">
      <c r="BR1497" t="str">
        <f t="shared" si="157"/>
        <v>RP1DRUG AND ALCOHOL DEPENDENCY UNIT</v>
      </c>
      <c r="BS1497" s="11" t="s">
        <v>4590</v>
      </c>
      <c r="BT1497" s="11" t="s">
        <v>4591</v>
      </c>
      <c r="BU1497" s="11" t="s">
        <v>4590</v>
      </c>
      <c r="BV1497" s="11" t="s">
        <v>4591</v>
      </c>
      <c r="BW1497" s="11" t="s">
        <v>4552</v>
      </c>
      <c r="BX1497" s="11"/>
      <c r="BY1497" s="12"/>
      <c r="BZ1497" t="s">
        <v>4592</v>
      </c>
      <c r="CA1497" s="13" t="s">
        <v>4593</v>
      </c>
    </row>
    <row r="1498" spans="70:79" s="1" customFormat="1" ht="15">
      <c r="BR1498" t="str">
        <f t="shared" si="157"/>
        <v>RP1EXETER PLACE SITE</v>
      </c>
      <c r="BS1498" s="11" t="s">
        <v>4594</v>
      </c>
      <c r="BT1498" s="11" t="s">
        <v>4595</v>
      </c>
      <c r="BU1498" s="11" t="s">
        <v>4594</v>
      </c>
      <c r="BV1498" s="11" t="s">
        <v>4595</v>
      </c>
      <c r="BW1498" s="11" t="s">
        <v>4552</v>
      </c>
      <c r="BX1498" s="11"/>
      <c r="BY1498" s="12"/>
      <c r="BZ1498" t="s">
        <v>4592</v>
      </c>
      <c r="CA1498" s="13" t="s">
        <v>4596</v>
      </c>
    </row>
    <row r="1499" spans="70:79" s="1" customFormat="1" ht="15">
      <c r="BR1499" t="str">
        <f t="shared" si="157"/>
        <v>RP1GU DEPARTMENT (KETTERING)</v>
      </c>
      <c r="BS1499" s="11" t="s">
        <v>4597</v>
      </c>
      <c r="BT1499" s="11" t="s">
        <v>4598</v>
      </c>
      <c r="BU1499" s="11" t="s">
        <v>4597</v>
      </c>
      <c r="BV1499" s="11" t="s">
        <v>4598</v>
      </c>
      <c r="BW1499" s="11" t="s">
        <v>4552</v>
      </c>
      <c r="BX1499" s="11"/>
      <c r="BY1499" s="12"/>
      <c r="BZ1499" t="s">
        <v>4592</v>
      </c>
      <c r="CA1499" s="13" t="s">
        <v>4599</v>
      </c>
    </row>
    <row r="1500" spans="70:79" s="1" customFormat="1" ht="15">
      <c r="BR1500" t="str">
        <f t="shared" si="157"/>
        <v>RP1GU DEPARTMENT (NORTHAMPTON)</v>
      </c>
      <c r="BS1500" s="11" t="s">
        <v>4600</v>
      </c>
      <c r="BT1500" s="11" t="s">
        <v>4601</v>
      </c>
      <c r="BU1500" s="11" t="s">
        <v>4600</v>
      </c>
      <c r="BV1500" s="11" t="s">
        <v>4601</v>
      </c>
      <c r="BW1500" s="11" t="s">
        <v>4552</v>
      </c>
      <c r="BX1500" s="11"/>
      <c r="BY1500" s="12"/>
      <c r="BZ1500" t="s">
        <v>4592</v>
      </c>
      <c r="CA1500" s="13" t="s">
        <v>4602</v>
      </c>
    </row>
    <row r="1501" spans="70:79" s="1" customFormat="1" ht="12.75" customHeight="1">
      <c r="BR1501" t="str">
        <f t="shared" si="157"/>
        <v>RP1HEADLANDS</v>
      </c>
      <c r="BS1501" s="11" t="s">
        <v>4603</v>
      </c>
      <c r="BT1501" s="11" t="s">
        <v>4604</v>
      </c>
      <c r="BU1501" s="11" t="s">
        <v>4603</v>
      </c>
      <c r="BV1501" s="11" t="s">
        <v>4604</v>
      </c>
      <c r="BW1501" s="11" t="s">
        <v>4552</v>
      </c>
      <c r="BX1501" s="11"/>
      <c r="BY1501" s="12"/>
      <c r="BZ1501" t="s">
        <v>4592</v>
      </c>
      <c r="CA1501" s="13" t="s">
        <v>4605</v>
      </c>
    </row>
    <row r="1502" spans="70:79" s="1" customFormat="1" ht="15">
      <c r="BR1502" t="str">
        <f t="shared" si="157"/>
        <v>RP1HEATHERS</v>
      </c>
      <c r="BS1502" s="11" t="s">
        <v>4606</v>
      </c>
      <c r="BT1502" s="11" t="s">
        <v>4607</v>
      </c>
      <c r="BU1502" s="11" t="s">
        <v>4606</v>
      </c>
      <c r="BV1502" s="11" t="s">
        <v>4607</v>
      </c>
      <c r="BW1502" s="11" t="s">
        <v>4552</v>
      </c>
      <c r="BX1502" s="11"/>
      <c r="BY1502" s="12"/>
      <c r="BZ1502" t="s">
        <v>4592</v>
      </c>
      <c r="CA1502" s="13" t="s">
        <v>4608</v>
      </c>
    </row>
    <row r="1503" spans="70:79" s="1" customFormat="1" ht="15">
      <c r="BR1503" t="str">
        <f t="shared" si="157"/>
        <v>RP1ISEBROOK HOSPITAL</v>
      </c>
      <c r="BS1503" s="11" t="s">
        <v>4609</v>
      </c>
      <c r="BT1503" s="11" t="s">
        <v>4610</v>
      </c>
      <c r="BU1503" s="11" t="s">
        <v>4609</v>
      </c>
      <c r="BV1503" s="11" t="s">
        <v>4610</v>
      </c>
      <c r="BW1503" s="11" t="s">
        <v>4552</v>
      </c>
      <c r="BX1503" s="11"/>
      <c r="BY1503" s="12"/>
      <c r="BZ1503" t="s">
        <v>4592</v>
      </c>
      <c r="CA1503" s="13" t="s">
        <v>4611</v>
      </c>
    </row>
    <row r="1504" spans="70:79" s="1" customFormat="1" ht="15">
      <c r="BR1504" t="str">
        <f t="shared" si="157"/>
        <v>RP1JOHN RADCLIFFE HOSPITAL</v>
      </c>
      <c r="BS1504" s="11" t="s">
        <v>4612</v>
      </c>
      <c r="BT1504" s="11" t="s">
        <v>3452</v>
      </c>
      <c r="BU1504" s="11" t="s">
        <v>4612</v>
      </c>
      <c r="BV1504" s="11" t="s">
        <v>3452</v>
      </c>
      <c r="BW1504" s="11" t="s">
        <v>4552</v>
      </c>
      <c r="BX1504" s="11"/>
      <c r="BY1504" s="12"/>
      <c r="BZ1504" t="s">
        <v>4592</v>
      </c>
      <c r="CA1504" s="13" t="s">
        <v>4613</v>
      </c>
    </row>
    <row r="1505" spans="70:79" s="1" customFormat="1" ht="15">
      <c r="BR1505" t="str">
        <f t="shared" si="157"/>
        <v>RP1KENT ROAD</v>
      </c>
      <c r="BS1505" s="90" t="s">
        <v>4614</v>
      </c>
      <c r="BT1505" s="11" t="s">
        <v>4615</v>
      </c>
      <c r="BU1505" s="90" t="s">
        <v>4614</v>
      </c>
      <c r="BV1505" s="11" t="s">
        <v>4615</v>
      </c>
      <c r="BW1505" s="11" t="s">
        <v>4552</v>
      </c>
      <c r="BX1505" s="11"/>
      <c r="BY1505" s="12"/>
      <c r="BZ1505" t="s">
        <v>4592</v>
      </c>
      <c r="CA1505" s="13" t="s">
        <v>4616</v>
      </c>
    </row>
    <row r="1506" spans="70:79" s="1" customFormat="1" ht="15">
      <c r="BR1506" t="str">
        <f t="shared" si="157"/>
        <v>RP1KETTERING GENERAL HOSPITAL</v>
      </c>
      <c r="BS1506" s="11" t="s">
        <v>4617</v>
      </c>
      <c r="BT1506" s="11" t="s">
        <v>4477</v>
      </c>
      <c r="BU1506" s="11" t="s">
        <v>4617</v>
      </c>
      <c r="BV1506" s="11" t="s">
        <v>4477</v>
      </c>
      <c r="BW1506" s="11" t="s">
        <v>4552</v>
      </c>
      <c r="BX1506" s="11"/>
      <c r="BY1506" s="12"/>
      <c r="BZ1506" t="s">
        <v>4592</v>
      </c>
      <c r="CA1506" s="13" t="s">
        <v>4618</v>
      </c>
    </row>
    <row r="1507" spans="70:79" s="1" customFormat="1" ht="15">
      <c r="BR1507" t="str">
        <f t="shared" si="157"/>
        <v>RP1KINGSTHORPE GRANGE</v>
      </c>
      <c r="BS1507" s="11" t="s">
        <v>4619</v>
      </c>
      <c r="BT1507" s="11" t="s">
        <v>4620</v>
      </c>
      <c r="BU1507" s="11" t="s">
        <v>4619</v>
      </c>
      <c r="BV1507" s="11" t="s">
        <v>4620</v>
      </c>
      <c r="BW1507" s="11" t="s">
        <v>4552</v>
      </c>
      <c r="BX1507" s="11"/>
      <c r="BY1507" s="12"/>
      <c r="BZ1507" t="s">
        <v>4592</v>
      </c>
      <c r="CA1507" s="13" t="s">
        <v>4621</v>
      </c>
    </row>
    <row r="1508" spans="70:79" s="1" customFormat="1" ht="15">
      <c r="BR1508" t="str">
        <f t="shared" si="157"/>
        <v>RP1MANFIELD HEALTH CAMPUS</v>
      </c>
      <c r="BS1508" s="11" t="s">
        <v>4622</v>
      </c>
      <c r="BT1508" s="11" t="s">
        <v>4623</v>
      </c>
      <c r="BU1508" s="11" t="s">
        <v>4622</v>
      </c>
      <c r="BV1508" s="11" t="s">
        <v>4623</v>
      </c>
      <c r="BW1508" s="11" t="s">
        <v>4552</v>
      </c>
      <c r="BX1508" s="11"/>
      <c r="BY1508" s="12"/>
      <c r="BZ1508" t="s">
        <v>4592</v>
      </c>
      <c r="CA1508" s="13" t="s">
        <v>4624</v>
      </c>
    </row>
    <row r="1509" spans="70:79" s="1" customFormat="1" ht="15">
      <c r="BR1509" t="str">
        <f t="shared" si="157"/>
        <v>RP1MAYFAIR DAY HOSPITAL</v>
      </c>
      <c r="BS1509" s="11" t="s">
        <v>4625</v>
      </c>
      <c r="BT1509" s="11" t="s">
        <v>4626</v>
      </c>
      <c r="BU1509" s="11" t="s">
        <v>4625</v>
      </c>
      <c r="BV1509" s="11" t="s">
        <v>4626</v>
      </c>
      <c r="BW1509" s="11" t="s">
        <v>4552</v>
      </c>
      <c r="BX1509" s="11"/>
      <c r="BY1509" s="12"/>
      <c r="BZ1509" t="s">
        <v>4592</v>
      </c>
      <c r="CA1509" s="13" t="s">
        <v>4627</v>
      </c>
    </row>
    <row r="1510" spans="70:79" s="1" customFormat="1" ht="15">
      <c r="BR1510" t="str">
        <f t="shared" si="157"/>
        <v>RP1MEADHURST</v>
      </c>
      <c r="BS1510" s="11" t="s">
        <v>4628</v>
      </c>
      <c r="BT1510" s="11" t="s">
        <v>4629</v>
      </c>
      <c r="BU1510" s="11" t="s">
        <v>4628</v>
      </c>
      <c r="BV1510" s="11" t="s">
        <v>4629</v>
      </c>
      <c r="BW1510" s="11" t="s">
        <v>4552</v>
      </c>
      <c r="BX1510" s="11"/>
      <c r="BY1510" s="12"/>
      <c r="BZ1510" t="s">
        <v>4592</v>
      </c>
      <c r="CA1510" s="13" t="s">
        <v>4630</v>
      </c>
    </row>
    <row r="1511" spans="70:79" s="1" customFormat="1" ht="15">
      <c r="BR1511" t="str">
        <f t="shared" si="157"/>
        <v>RP1MEDICAL LOANS</v>
      </c>
      <c r="BS1511" s="11" t="s">
        <v>4631</v>
      </c>
      <c r="BT1511" s="11" t="s">
        <v>4632</v>
      </c>
      <c r="BU1511" s="11" t="s">
        <v>4631</v>
      </c>
      <c r="BV1511" s="11" t="s">
        <v>4632</v>
      </c>
      <c r="BW1511" s="11" t="s">
        <v>4552</v>
      </c>
      <c r="BX1511" s="11"/>
      <c r="BY1511" s="12"/>
      <c r="BZ1511" t="s">
        <v>4592</v>
      </c>
      <c r="CA1511" s="13" t="s">
        <v>4633</v>
      </c>
    </row>
    <row r="1512" spans="70:79" s="1" customFormat="1" ht="14.25" customHeight="1">
      <c r="BR1512" t="str">
        <f t="shared" si="157"/>
        <v>RP1MENCAP (CORBY)</v>
      </c>
      <c r="BS1512" s="11" t="s">
        <v>4634</v>
      </c>
      <c r="BT1512" s="11" t="s">
        <v>4635</v>
      </c>
      <c r="BU1512" s="11" t="s">
        <v>4634</v>
      </c>
      <c r="BV1512" s="11" t="s">
        <v>4635</v>
      </c>
      <c r="BW1512" s="11" t="s">
        <v>4552</v>
      </c>
      <c r="BX1512" s="11"/>
      <c r="BY1512" s="12"/>
      <c r="BZ1512" t="s">
        <v>4592</v>
      </c>
      <c r="CA1512" s="13" t="s">
        <v>4636</v>
      </c>
    </row>
    <row r="1513" spans="70:79" s="1" customFormat="1" ht="14.25" customHeight="1">
      <c r="BR1513" t="str">
        <f t="shared" si="157"/>
        <v>RP1MENCAP (ROTHWELL)</v>
      </c>
      <c r="BS1513" s="11" t="s">
        <v>4637</v>
      </c>
      <c r="BT1513" s="11" t="s">
        <v>4638</v>
      </c>
      <c r="BU1513" s="11" t="s">
        <v>4637</v>
      </c>
      <c r="BV1513" s="11" t="s">
        <v>4638</v>
      </c>
      <c r="BW1513" s="11" t="s">
        <v>4552</v>
      </c>
      <c r="BX1513" s="11"/>
      <c r="BY1513" s="12"/>
      <c r="BZ1513" t="s">
        <v>4592</v>
      </c>
      <c r="CA1513" s="13" t="s">
        <v>4639</v>
      </c>
    </row>
    <row r="1514" spans="70:79" s="1" customFormat="1" ht="15">
      <c r="BR1514" t="str">
        <f t="shared" si="157"/>
        <v>RP1MENCAP (WELLINGBOROUGH)</v>
      </c>
      <c r="BS1514" s="11" t="s">
        <v>4640</v>
      </c>
      <c r="BT1514" s="11" t="s">
        <v>4641</v>
      </c>
      <c r="BU1514" s="11" t="s">
        <v>4640</v>
      </c>
      <c r="BV1514" s="11" t="s">
        <v>4641</v>
      </c>
      <c r="BW1514" s="11" t="s">
        <v>4552</v>
      </c>
      <c r="BX1514" s="11"/>
      <c r="BY1514" s="12"/>
      <c r="BZ1514" t="s">
        <v>4592</v>
      </c>
      <c r="CA1514" s="13" t="s">
        <v>4642</v>
      </c>
    </row>
    <row r="1515" spans="70:79" s="1" customFormat="1" ht="15">
      <c r="BR1515" t="str">
        <f t="shared" si="157"/>
        <v>RP1MENTAL AFTER CARE ASSOCIATION WELLINGBOROUGH</v>
      </c>
      <c r="BS1515" s="11" t="s">
        <v>4643</v>
      </c>
      <c r="BT1515" s="11" t="s">
        <v>4644</v>
      </c>
      <c r="BU1515" s="11" t="s">
        <v>4643</v>
      </c>
      <c r="BV1515" s="11" t="s">
        <v>4644</v>
      </c>
      <c r="BW1515" s="11" t="s">
        <v>4552</v>
      </c>
      <c r="BX1515" s="11"/>
      <c r="BY1515" s="12"/>
      <c r="BZ1515" t="s">
        <v>4592</v>
      </c>
      <c r="CA1515" s="13" t="s">
        <v>4645</v>
      </c>
    </row>
    <row r="1516" spans="70:79" s="1" customFormat="1" ht="15">
      <c r="BR1516" t="str">
        <f t="shared" si="157"/>
        <v>RP1MENTAL HEALTH ACCOMODATION &amp; COMMISSIONING</v>
      </c>
      <c r="BS1516" s="11" t="s">
        <v>4646</v>
      </c>
      <c r="BT1516" s="11" t="s">
        <v>4647</v>
      </c>
      <c r="BU1516" s="11" t="s">
        <v>4646</v>
      </c>
      <c r="BV1516" s="11" t="s">
        <v>4647</v>
      </c>
      <c r="BW1516" s="11" t="s">
        <v>4552</v>
      </c>
      <c r="BX1516" s="11"/>
      <c r="BY1516" s="12"/>
      <c r="BZ1516" t="s">
        <v>4592</v>
      </c>
      <c r="CA1516" s="13" t="s">
        <v>4648</v>
      </c>
    </row>
    <row r="1517" spans="70:79" s="1" customFormat="1" ht="13.15" customHeight="1">
      <c r="BR1517" t="str">
        <f t="shared" si="157"/>
        <v>RP1NORTHAMPTON GENERAL HOSPITAL</v>
      </c>
      <c r="BS1517" s="11" t="s">
        <v>4649</v>
      </c>
      <c r="BT1517" s="11" t="s">
        <v>4650</v>
      </c>
      <c r="BU1517" s="11" t="s">
        <v>4649</v>
      </c>
      <c r="BV1517" s="11" t="s">
        <v>4650</v>
      </c>
      <c r="BW1517" s="11" t="s">
        <v>4552</v>
      </c>
      <c r="BX1517" s="11"/>
      <c r="BY1517" s="12"/>
      <c r="BZ1517" t="s">
        <v>4592</v>
      </c>
      <c r="CA1517" s="13" t="s">
        <v>4651</v>
      </c>
    </row>
    <row r="1518" spans="70:79" s="1" customFormat="1" ht="13.15" customHeight="1">
      <c r="BR1518" t="str">
        <f t="shared" si="157"/>
        <v>RP1OLDER ADULTS (SOUTH)</v>
      </c>
      <c r="BS1518" s="11" t="s">
        <v>4652</v>
      </c>
      <c r="BT1518" s="11" t="s">
        <v>4653</v>
      </c>
      <c r="BU1518" s="11" t="s">
        <v>4652</v>
      </c>
      <c r="BV1518" s="11" t="s">
        <v>4653</v>
      </c>
      <c r="BW1518" s="11" t="s">
        <v>4552</v>
      </c>
      <c r="BX1518" s="11"/>
      <c r="BY1518" s="12"/>
      <c r="BZ1518" t="s">
        <v>4592</v>
      </c>
      <c r="CA1518" s="13" t="s">
        <v>4654</v>
      </c>
    </row>
    <row r="1519" spans="70:79" s="1" customFormat="1" ht="15">
      <c r="BR1519" t="str">
        <f t="shared" si="157"/>
        <v>RP1OUNDLE COMMUNITY CARE UNIT</v>
      </c>
      <c r="BS1519" s="11" t="s">
        <v>4655</v>
      </c>
      <c r="BT1519" s="11" t="s">
        <v>4656</v>
      </c>
      <c r="BU1519" s="11" t="s">
        <v>4655</v>
      </c>
      <c r="BV1519" s="11" t="s">
        <v>4656</v>
      </c>
      <c r="BW1519" s="11" t="s">
        <v>4552</v>
      </c>
      <c r="BX1519" s="11"/>
      <c r="BY1519" s="12"/>
      <c r="BZ1519" t="s">
        <v>2004</v>
      </c>
      <c r="CA1519" s="13" t="s">
        <v>4657</v>
      </c>
    </row>
    <row r="1520" spans="70:79" s="1" customFormat="1" ht="15">
      <c r="BR1520" t="str">
        <f t="shared" si="157"/>
        <v>RP1PRINCESS MARINA HOSPITAL</v>
      </c>
      <c r="BS1520" s="11" t="s">
        <v>4658</v>
      </c>
      <c r="BT1520" s="11" t="s">
        <v>4659</v>
      </c>
      <c r="BU1520" s="11" t="s">
        <v>4658</v>
      </c>
      <c r="BV1520" s="11" t="s">
        <v>4659</v>
      </c>
      <c r="BW1520" s="11" t="s">
        <v>4552</v>
      </c>
      <c r="BX1520" s="11"/>
      <c r="BY1520" s="12"/>
      <c r="BZ1520" t="s">
        <v>2004</v>
      </c>
      <c r="CA1520" s="13" t="s">
        <v>4660</v>
      </c>
    </row>
    <row r="1521" spans="70:79" s="1" customFormat="1" ht="15">
      <c r="BR1521" t="str">
        <f t="shared" si="157"/>
        <v>RP1REDCLIFFE DAY HOSPITAL</v>
      </c>
      <c r="BS1521" s="11" t="s">
        <v>4661</v>
      </c>
      <c r="BT1521" s="11" t="s">
        <v>4662</v>
      </c>
      <c r="BU1521" s="11" t="s">
        <v>4661</v>
      </c>
      <c r="BV1521" s="11" t="s">
        <v>4662</v>
      </c>
      <c r="BW1521" s="11" t="s">
        <v>4552</v>
      </c>
      <c r="BX1521" s="11"/>
      <c r="BY1521" s="12"/>
      <c r="BZ1521" t="s">
        <v>2004</v>
      </c>
      <c r="CA1521" s="13" t="s">
        <v>4663</v>
      </c>
    </row>
    <row r="1522" spans="70:79" s="1" customFormat="1" ht="15">
      <c r="BR1522" t="str">
        <f t="shared" si="157"/>
        <v>RP1RUSHDEN HOSPITAL</v>
      </c>
      <c r="BS1522" s="11" t="s">
        <v>4664</v>
      </c>
      <c r="BT1522" s="11" t="s">
        <v>4665</v>
      </c>
      <c r="BU1522" s="11" t="s">
        <v>4664</v>
      </c>
      <c r="BV1522" s="11" t="s">
        <v>4665</v>
      </c>
      <c r="BW1522" s="11" t="s">
        <v>4552</v>
      </c>
      <c r="BX1522" s="11"/>
      <c r="BY1522" s="12"/>
      <c r="BZ1522" t="s">
        <v>2004</v>
      </c>
      <c r="CA1522" s="13" t="s">
        <v>4666</v>
      </c>
    </row>
    <row r="1523" spans="70:79" s="1" customFormat="1" ht="15">
      <c r="BR1523" t="str">
        <f t="shared" si="157"/>
        <v>RP1SHORT BREAKS UNIT</v>
      </c>
      <c r="BS1523" s="11" t="s">
        <v>4667</v>
      </c>
      <c r="BT1523" s="11" t="s">
        <v>4668</v>
      </c>
      <c r="BU1523" s="11" t="s">
        <v>4667</v>
      </c>
      <c r="BV1523" s="11" t="s">
        <v>4668</v>
      </c>
      <c r="BW1523" s="11" t="s">
        <v>4552</v>
      </c>
      <c r="BX1523" s="11"/>
      <c r="BY1523" s="12"/>
      <c r="BZ1523" t="s">
        <v>2004</v>
      </c>
      <c r="CA1523" s="13" t="s">
        <v>4669</v>
      </c>
    </row>
    <row r="1524" spans="70:79" s="1" customFormat="1" ht="15">
      <c r="BR1524" t="str">
        <f t="shared" si="157"/>
        <v>RP1SKIDDAW WALK UNIT</v>
      </c>
      <c r="BS1524" s="11" t="s">
        <v>4670</v>
      </c>
      <c r="BT1524" s="11" t="s">
        <v>4671</v>
      </c>
      <c r="BU1524" s="11" t="s">
        <v>4670</v>
      </c>
      <c r="BV1524" s="11" t="s">
        <v>4671</v>
      </c>
      <c r="BW1524" s="11" t="s">
        <v>4552</v>
      </c>
      <c r="BX1524" s="11"/>
      <c r="BY1524" s="12"/>
      <c r="BZ1524" t="s">
        <v>2004</v>
      </c>
      <c r="CA1524" s="13" t="s">
        <v>4672</v>
      </c>
    </row>
    <row r="1525" spans="70:79" s="1" customFormat="1" ht="15">
      <c r="BR1525" t="str">
        <f t="shared" si="157"/>
        <v>RP1ST MARY'S HOSPITAL</v>
      </c>
      <c r="BS1525" s="11" t="s">
        <v>4673</v>
      </c>
      <c r="BT1525" s="11" t="s">
        <v>345</v>
      </c>
      <c r="BU1525" s="11" t="s">
        <v>4673</v>
      </c>
      <c r="BV1525" s="11" t="s">
        <v>345</v>
      </c>
      <c r="BW1525" s="11" t="s">
        <v>4552</v>
      </c>
      <c r="BX1525" s="11"/>
      <c r="BY1525" s="12"/>
      <c r="BZ1525" t="s">
        <v>2004</v>
      </c>
      <c r="CA1525" s="13" t="s">
        <v>4674</v>
      </c>
    </row>
    <row r="1526" spans="70:79" s="1" customFormat="1" ht="15">
      <c r="BR1526" t="str">
        <f t="shared" si="157"/>
        <v>RP1SUNNYSIDE</v>
      </c>
      <c r="BS1526" s="11" t="s">
        <v>4675</v>
      </c>
      <c r="BT1526" s="11" t="s">
        <v>4676</v>
      </c>
      <c r="BU1526" s="11" t="s">
        <v>4675</v>
      </c>
      <c r="BV1526" s="11" t="s">
        <v>4676</v>
      </c>
      <c r="BW1526" s="11" t="s">
        <v>4552</v>
      </c>
      <c r="BX1526" s="11"/>
      <c r="BY1526" s="12"/>
      <c r="BZ1526" t="s">
        <v>2004</v>
      </c>
      <c r="CA1526" s="13" t="s">
        <v>4677</v>
      </c>
    </row>
    <row r="1527" spans="70:79" s="1" customFormat="1" ht="15">
      <c r="BR1527" t="str">
        <f t="shared" si="157"/>
        <v>RP1SWANS HILL</v>
      </c>
      <c r="BS1527" s="11" t="s">
        <v>4678</v>
      </c>
      <c r="BT1527" s="11" t="s">
        <v>4679</v>
      </c>
      <c r="BU1527" s="11" t="s">
        <v>4678</v>
      </c>
      <c r="BV1527" s="11" t="s">
        <v>4679</v>
      </c>
      <c r="BW1527" s="11" t="s">
        <v>4552</v>
      </c>
      <c r="BX1527" s="11"/>
      <c r="BY1527" s="12"/>
      <c r="BZ1527" t="s">
        <v>2004</v>
      </c>
      <c r="CA1527" s="13" t="s">
        <v>4680</v>
      </c>
    </row>
    <row r="1528" spans="70:79" s="1" customFormat="1" ht="15">
      <c r="BR1528" t="str">
        <f t="shared" si="157"/>
        <v>RP1THE ACORNS</v>
      </c>
      <c r="BS1528" s="11" t="s">
        <v>4681</v>
      </c>
      <c r="BT1528" s="11" t="s">
        <v>4682</v>
      </c>
      <c r="BU1528" s="11" t="s">
        <v>4681</v>
      </c>
      <c r="BV1528" s="11" t="s">
        <v>4682</v>
      </c>
      <c r="BW1528" s="11" t="s">
        <v>4552</v>
      </c>
      <c r="BX1528" s="11"/>
      <c r="BY1528" s="12"/>
      <c r="BZ1528" t="s">
        <v>2004</v>
      </c>
      <c r="CA1528" s="13" t="s">
        <v>4683</v>
      </c>
    </row>
    <row r="1529" spans="70:79" s="1" customFormat="1" ht="15">
      <c r="BR1529" t="str">
        <f t="shared" si="157"/>
        <v>RP1THE GRANGE</v>
      </c>
      <c r="BS1529" s="11" t="s">
        <v>4684</v>
      </c>
      <c r="BT1529" s="11" t="s">
        <v>642</v>
      </c>
      <c r="BU1529" s="11" t="s">
        <v>4684</v>
      </c>
      <c r="BV1529" s="11" t="s">
        <v>642</v>
      </c>
      <c r="BW1529" s="11" t="s">
        <v>4552</v>
      </c>
      <c r="BX1529" s="11"/>
      <c r="BY1529" s="12"/>
      <c r="BZ1529" t="s">
        <v>2004</v>
      </c>
      <c r="CA1529" s="13" t="s">
        <v>4685</v>
      </c>
    </row>
    <row r="1530" spans="70:79" s="1" customFormat="1" ht="15">
      <c r="BR1530" t="str">
        <f t="shared" si="157"/>
        <v>RP1THE HEADLANDS</v>
      </c>
      <c r="BS1530" s="11" t="s">
        <v>4686</v>
      </c>
      <c r="BT1530" s="11" t="s">
        <v>4687</v>
      </c>
      <c r="BU1530" s="11" t="s">
        <v>4686</v>
      </c>
      <c r="BV1530" s="11" t="s">
        <v>4687</v>
      </c>
      <c r="BW1530" s="11" t="s">
        <v>4552</v>
      </c>
      <c r="BX1530" s="11"/>
      <c r="BY1530" s="12"/>
      <c r="BZ1530" t="s">
        <v>2004</v>
      </c>
      <c r="CA1530" s="13" t="s">
        <v>4688</v>
      </c>
    </row>
    <row r="1531" spans="70:79" s="1" customFormat="1" ht="15">
      <c r="BR1531" t="str">
        <f t="shared" si="157"/>
        <v>RP1THE MARTENS</v>
      </c>
      <c r="BS1531" s="11" t="s">
        <v>4689</v>
      </c>
      <c r="BT1531" s="11" t="s">
        <v>4690</v>
      </c>
      <c r="BU1531" s="11" t="s">
        <v>4689</v>
      </c>
      <c r="BV1531" s="11" t="s">
        <v>4690</v>
      </c>
      <c r="BW1531" s="11" t="s">
        <v>4552</v>
      </c>
      <c r="BX1531" s="11"/>
      <c r="BY1531" s="12"/>
      <c r="BZ1531" t="s">
        <v>2004</v>
      </c>
      <c r="CA1531" s="13" t="s">
        <v>4691</v>
      </c>
    </row>
    <row r="1532" spans="70:79" s="1" customFormat="1" ht="15">
      <c r="BR1532" t="str">
        <f t="shared" si="157"/>
        <v>RP1THE SETT</v>
      </c>
      <c r="BS1532" s="11" t="s">
        <v>4692</v>
      </c>
      <c r="BT1532" s="11" t="s">
        <v>4693</v>
      </c>
      <c r="BU1532" s="11" t="s">
        <v>4692</v>
      </c>
      <c r="BV1532" s="11" t="s">
        <v>4693</v>
      </c>
      <c r="BW1532" s="11" t="s">
        <v>4552</v>
      </c>
      <c r="BX1532" s="11"/>
      <c r="BY1532" s="12"/>
      <c r="BZ1532" t="s">
        <v>2004</v>
      </c>
      <c r="CA1532" s="13" t="s">
        <v>4694</v>
      </c>
    </row>
    <row r="1533" spans="70:79" s="1" customFormat="1" ht="14.25" customHeight="1">
      <c r="BR1533" t="str">
        <f t="shared" si="157"/>
        <v>RP1THE SQUIRRELS</v>
      </c>
      <c r="BS1533" s="11" t="s">
        <v>4695</v>
      </c>
      <c r="BT1533" s="11" t="s">
        <v>4696</v>
      </c>
      <c r="BU1533" s="11" t="s">
        <v>4695</v>
      </c>
      <c r="BV1533" s="11" t="s">
        <v>4696</v>
      </c>
      <c r="BW1533" s="11" t="s">
        <v>4552</v>
      </c>
      <c r="BX1533" s="11"/>
      <c r="BY1533" s="12"/>
      <c r="BZ1533" t="s">
        <v>4697</v>
      </c>
      <c r="CA1533" s="13" t="s">
        <v>4698</v>
      </c>
    </row>
    <row r="1534" spans="70:79" s="1" customFormat="1" ht="15">
      <c r="BR1534" t="str">
        <f t="shared" si="157"/>
        <v>RP1TOWCESTER MILL</v>
      </c>
      <c r="BS1534" s="11" t="s">
        <v>4699</v>
      </c>
      <c r="BT1534" s="11" t="s">
        <v>4700</v>
      </c>
      <c r="BU1534" s="11" t="s">
        <v>4699</v>
      </c>
      <c r="BV1534" s="11" t="s">
        <v>4700</v>
      </c>
      <c r="BW1534" s="11" t="s">
        <v>4552</v>
      </c>
      <c r="BX1534" s="11"/>
      <c r="BY1534" s="12"/>
      <c r="BZ1534" t="s">
        <v>4697</v>
      </c>
      <c r="CA1534" s="13" t="s">
        <v>4701</v>
      </c>
    </row>
    <row r="1535" spans="70:79" s="1" customFormat="1" ht="15">
      <c r="BR1535" t="str">
        <f t="shared" si="157"/>
        <v>RP4GREAT ORMOND STREET HOSPITAL CENTRAL LONDON SITE</v>
      </c>
      <c r="BS1535" s="11" t="s">
        <v>4702</v>
      </c>
      <c r="BT1535" s="11" t="s">
        <v>4703</v>
      </c>
      <c r="BU1535" s="11" t="s">
        <v>4702</v>
      </c>
      <c r="BV1535" s="11" t="s">
        <v>4703</v>
      </c>
      <c r="BW1535" s="11" t="s">
        <v>4704</v>
      </c>
      <c r="BX1535" s="11"/>
      <c r="BY1535" s="12"/>
      <c r="BZ1535" t="s">
        <v>4697</v>
      </c>
      <c r="CA1535" s="13" t="s">
        <v>4705</v>
      </c>
    </row>
    <row r="1536" spans="70:79" s="1" customFormat="1" ht="15">
      <c r="BR1536" t="str">
        <f t="shared" si="157"/>
        <v>RP5BASSETLAW HOSPITAL</v>
      </c>
      <c r="BS1536" s="11" t="s">
        <v>4706</v>
      </c>
      <c r="BT1536" s="11" t="s">
        <v>3065</v>
      </c>
      <c r="BU1536" s="11" t="s">
        <v>4706</v>
      </c>
      <c r="BV1536" s="11" t="s">
        <v>3065</v>
      </c>
      <c r="BW1536" s="11" t="s">
        <v>4707</v>
      </c>
      <c r="BX1536" s="11"/>
      <c r="BY1536" s="12"/>
      <c r="BZ1536" t="s">
        <v>4697</v>
      </c>
      <c r="CA1536" s="13" t="s">
        <v>4708</v>
      </c>
    </row>
    <row r="1537" spans="70:79" s="1" customFormat="1" ht="15">
      <c r="BR1537" t="str">
        <f t="shared" si="157"/>
        <v>RP5DONCASTER ROYAL INFIRMARY</v>
      </c>
      <c r="BS1537" s="11" t="s">
        <v>4709</v>
      </c>
      <c r="BT1537" s="11" t="s">
        <v>3395</v>
      </c>
      <c r="BU1537" s="11" t="s">
        <v>4709</v>
      </c>
      <c r="BV1537" s="11" t="s">
        <v>3395</v>
      </c>
      <c r="BW1537" s="11" t="s">
        <v>4707</v>
      </c>
      <c r="BX1537" s="11"/>
      <c r="BY1537" s="12"/>
      <c r="BZ1537" t="s">
        <v>4697</v>
      </c>
      <c r="CA1537" s="13" t="s">
        <v>4710</v>
      </c>
    </row>
    <row r="1538" spans="70:79" s="1" customFormat="1" ht="13.15" customHeight="1">
      <c r="BR1538" t="str">
        <f t="shared" si="157"/>
        <v>RP5MONTAGU HOSPITAL</v>
      </c>
      <c r="BS1538" s="11" t="s">
        <v>4711</v>
      </c>
      <c r="BT1538" s="11" t="s">
        <v>3720</v>
      </c>
      <c r="BU1538" s="11" t="s">
        <v>4711</v>
      </c>
      <c r="BV1538" s="11" t="s">
        <v>3720</v>
      </c>
      <c r="BW1538" s="11" t="s">
        <v>4707</v>
      </c>
      <c r="BX1538" s="11"/>
      <c r="BY1538" s="12"/>
      <c r="BZ1538" t="s">
        <v>4697</v>
      </c>
      <c r="CA1538" s="13" t="s">
        <v>4712</v>
      </c>
    </row>
    <row r="1539" spans="70:79" s="1" customFormat="1" ht="15">
      <c r="BR1539" t="str">
        <f t="shared" ref="BR1539:BR1602" si="158">CONCATENATE(LEFT(BS1539, 3),BT1539)</f>
        <v>RP5RETFORD HOSPITAL</v>
      </c>
      <c r="BS1539" s="11" t="s">
        <v>4713</v>
      </c>
      <c r="BT1539" s="11" t="s">
        <v>3301</v>
      </c>
      <c r="BU1539" s="11" t="s">
        <v>4713</v>
      </c>
      <c r="BV1539" s="11" t="s">
        <v>3301</v>
      </c>
      <c r="BW1539" s="11" t="s">
        <v>4707</v>
      </c>
      <c r="BX1539" s="11"/>
      <c r="BY1539" s="12"/>
      <c r="BZ1539" t="s">
        <v>4697</v>
      </c>
      <c r="CA1539" s="13" t="s">
        <v>4714</v>
      </c>
    </row>
    <row r="1540" spans="70:79" s="1" customFormat="1" ht="15">
      <c r="BR1540" t="str">
        <f t="shared" si="158"/>
        <v>RP5ROTHERHAM DISTRICT HOSPITAL</v>
      </c>
      <c r="BS1540" s="11" t="s">
        <v>4715</v>
      </c>
      <c r="BT1540" s="11" t="s">
        <v>4716</v>
      </c>
      <c r="BU1540" s="11" t="s">
        <v>4715</v>
      </c>
      <c r="BV1540" s="11" t="s">
        <v>4716</v>
      </c>
      <c r="BW1540" s="11" t="s">
        <v>4707</v>
      </c>
      <c r="BX1540" s="11"/>
      <c r="BY1540" s="12"/>
      <c r="BZ1540" t="s">
        <v>4697</v>
      </c>
      <c r="CA1540" s="13" t="s">
        <v>4717</v>
      </c>
    </row>
    <row r="1541" spans="70:79" s="1" customFormat="1" ht="15">
      <c r="BR1541" t="str">
        <f t="shared" si="158"/>
        <v>RP5THE VERMUYDEN CENTRE</v>
      </c>
      <c r="BS1541" s="11" t="s">
        <v>4718</v>
      </c>
      <c r="BT1541" s="11" t="s">
        <v>4719</v>
      </c>
      <c r="BU1541" s="11" t="s">
        <v>4718</v>
      </c>
      <c r="BV1541" s="11" t="s">
        <v>4719</v>
      </c>
      <c r="BW1541" s="11" t="s">
        <v>4707</v>
      </c>
      <c r="BX1541" s="11"/>
      <c r="BY1541" s="12"/>
      <c r="BZ1541" t="s">
        <v>4697</v>
      </c>
      <c r="CA1541" s="13" t="s">
        <v>4720</v>
      </c>
    </row>
    <row r="1542" spans="70:79" s="1" customFormat="1" ht="15">
      <c r="BR1542" t="str">
        <f t="shared" si="158"/>
        <v>RP5TICKHILL ROAD HOSPITAL</v>
      </c>
      <c r="BS1542" s="11" t="s">
        <v>4721</v>
      </c>
      <c r="BT1542" s="11" t="s">
        <v>4722</v>
      </c>
      <c r="BU1542" s="11" t="s">
        <v>4721</v>
      </c>
      <c r="BV1542" s="11" t="s">
        <v>4722</v>
      </c>
      <c r="BW1542" s="11" t="s">
        <v>4707</v>
      </c>
      <c r="BX1542" s="11"/>
      <c r="BY1542" s="12"/>
      <c r="BZ1542" t="s">
        <v>4697</v>
      </c>
      <c r="CA1542" s="13" t="s">
        <v>4723</v>
      </c>
    </row>
    <row r="1543" spans="70:79" s="1" customFormat="1" ht="15">
      <c r="BR1543" t="str">
        <f t="shared" si="158"/>
        <v>RP6EBENEZER STREET - RP613</v>
      </c>
      <c r="BS1543" s="11" t="s">
        <v>4724</v>
      </c>
      <c r="BT1543" s="11" t="s">
        <v>4725</v>
      </c>
      <c r="BU1543" s="11" t="s">
        <v>4724</v>
      </c>
      <c r="BV1543" s="11" t="s">
        <v>4725</v>
      </c>
      <c r="BW1543" s="11" t="s">
        <v>4726</v>
      </c>
      <c r="BX1543" s="11"/>
      <c r="BY1543" s="12"/>
      <c r="BZ1543" t="s">
        <v>4697</v>
      </c>
      <c r="CA1543" s="13" t="s">
        <v>4727</v>
      </c>
    </row>
    <row r="1544" spans="70:79" s="1" customFormat="1" ht="15">
      <c r="BR1544" t="str">
        <f t="shared" si="158"/>
        <v>RP6MOORFIELDS AT BEDFORD HOSPITAL - RP616</v>
      </c>
      <c r="BS1544" s="11" t="s">
        <v>4728</v>
      </c>
      <c r="BT1544" s="11" t="s">
        <v>4729</v>
      </c>
      <c r="BU1544" s="11" t="s">
        <v>4728</v>
      </c>
      <c r="BV1544" s="11" t="s">
        <v>4729</v>
      </c>
      <c r="BW1544" s="11" t="s">
        <v>4726</v>
      </c>
      <c r="BX1544" s="11"/>
      <c r="BY1544" s="12"/>
      <c r="BZ1544" t="s">
        <v>4697</v>
      </c>
      <c r="CA1544" s="13" t="s">
        <v>4730</v>
      </c>
    </row>
    <row r="1545" spans="70:79" s="1" customFormat="1" ht="15">
      <c r="BR1545" t="str">
        <f t="shared" si="158"/>
        <v>RP6MOORFIELDS AT EALING HOSPITAL - RP610</v>
      </c>
      <c r="BS1545" s="11" t="s">
        <v>4731</v>
      </c>
      <c r="BT1545" s="11" t="s">
        <v>4732</v>
      </c>
      <c r="BU1545" s="11" t="s">
        <v>4731</v>
      </c>
      <c r="BV1545" s="11" t="s">
        <v>4732</v>
      </c>
      <c r="BW1545" s="11" t="s">
        <v>4726</v>
      </c>
      <c r="BX1545" s="11"/>
      <c r="BY1545" s="12"/>
      <c r="BZ1545" t="s">
        <v>4697</v>
      </c>
      <c r="CA1545" s="13" t="s">
        <v>4733</v>
      </c>
    </row>
    <row r="1546" spans="70:79" s="1" customFormat="1" ht="15">
      <c r="BR1546" t="str">
        <f t="shared" si="158"/>
        <v>RP6MOORFIELDS AT HOMERTON HOSPITAL - RP609</v>
      </c>
      <c r="BS1546" s="11" t="s">
        <v>4734</v>
      </c>
      <c r="BT1546" s="11" t="s">
        <v>4735</v>
      </c>
      <c r="BU1546" s="11" t="s">
        <v>4734</v>
      </c>
      <c r="BV1546" s="11" t="s">
        <v>4735</v>
      </c>
      <c r="BW1546" s="11" t="s">
        <v>4726</v>
      </c>
      <c r="BX1546" s="11"/>
      <c r="BY1546" s="12"/>
      <c r="BZ1546" t="s">
        <v>4736</v>
      </c>
      <c r="CA1546" s="13" t="s">
        <v>4737</v>
      </c>
    </row>
    <row r="1547" spans="70:79" s="1" customFormat="1" ht="15">
      <c r="BR1547" t="str">
        <f t="shared" si="158"/>
        <v>RP6MOORFIELDS AT MAYDAY UNIVERSITY HOSPITAL - RP608</v>
      </c>
      <c r="BS1547" s="11" t="s">
        <v>4738</v>
      </c>
      <c r="BT1547" s="11" t="s">
        <v>4739</v>
      </c>
      <c r="BU1547" s="11" t="s">
        <v>4738</v>
      </c>
      <c r="BV1547" s="11" t="s">
        <v>4739</v>
      </c>
      <c r="BW1547" s="11" t="s">
        <v>4726</v>
      </c>
      <c r="BX1547" s="11"/>
      <c r="BY1547" s="12"/>
      <c r="BZ1547" t="s">
        <v>4736</v>
      </c>
      <c r="CA1547" s="13" t="s">
        <v>4740</v>
      </c>
    </row>
    <row r="1548" spans="70:79" s="1" customFormat="1" ht="15">
      <c r="BR1548" t="str">
        <f t="shared" si="158"/>
        <v>RP6MOORFIELDS AT MILE END HOSPITAL - RP607</v>
      </c>
      <c r="BS1548" s="11" t="s">
        <v>4741</v>
      </c>
      <c r="BT1548" s="11" t="s">
        <v>4742</v>
      </c>
      <c r="BU1548" s="11" t="s">
        <v>4741</v>
      </c>
      <c r="BV1548" s="11" t="s">
        <v>4742</v>
      </c>
      <c r="BW1548" s="11" t="s">
        <v>4726</v>
      </c>
      <c r="BX1548" s="11"/>
      <c r="BY1548" s="12"/>
      <c r="BZ1548" t="s">
        <v>4736</v>
      </c>
      <c r="CA1548" s="13" t="s">
        <v>4743</v>
      </c>
    </row>
    <row r="1549" spans="70:79" s="1" customFormat="1" ht="15">
      <c r="BR1549" t="str">
        <f t="shared" si="158"/>
        <v>RP6MOORFIELDS AT NORTHWICK PARK HOSPITAL - RP606</v>
      </c>
      <c r="BS1549" s="11" t="s">
        <v>4744</v>
      </c>
      <c r="BT1549" s="11" t="s">
        <v>4745</v>
      </c>
      <c r="BU1549" s="11" t="s">
        <v>4744</v>
      </c>
      <c r="BV1549" s="11" t="s">
        <v>4745</v>
      </c>
      <c r="BW1549" s="11" t="s">
        <v>4726</v>
      </c>
      <c r="BX1549" s="11"/>
      <c r="BY1549" s="12"/>
      <c r="BZ1549" t="s">
        <v>4746</v>
      </c>
      <c r="CA1549" s="13" t="s">
        <v>4747</v>
      </c>
    </row>
    <row r="1550" spans="70:79" s="1" customFormat="1" ht="15">
      <c r="BR1550" t="str">
        <f t="shared" si="158"/>
        <v>RP6MOORFIELDS AT POTTERS BAR HOSPITAL - RP605</v>
      </c>
      <c r="BS1550" s="11" t="s">
        <v>4748</v>
      </c>
      <c r="BT1550" s="11" t="s">
        <v>4749</v>
      </c>
      <c r="BU1550" s="11" t="s">
        <v>4748</v>
      </c>
      <c r="BV1550" s="11" t="s">
        <v>4749</v>
      </c>
      <c r="BW1550" s="11" t="s">
        <v>4726</v>
      </c>
      <c r="BX1550" s="11"/>
      <c r="BY1550" s="12"/>
      <c r="BZ1550" t="s">
        <v>4746</v>
      </c>
      <c r="CA1550" s="13" t="s">
        <v>4750</v>
      </c>
    </row>
    <row r="1551" spans="70:79" s="1" customFormat="1" ht="15">
      <c r="BR1551" t="str">
        <f t="shared" si="158"/>
        <v>RP6MOORFIELDS AT ST ANN'S HOSPITAL - RP603</v>
      </c>
      <c r="BS1551" s="11" t="s">
        <v>4751</v>
      </c>
      <c r="BT1551" s="11" t="s">
        <v>4752</v>
      </c>
      <c r="BU1551" s="11" t="s">
        <v>4751</v>
      </c>
      <c r="BV1551" s="11" t="s">
        <v>4752</v>
      </c>
      <c r="BW1551" s="11" t="s">
        <v>4726</v>
      </c>
      <c r="BX1551" s="11"/>
      <c r="BY1551" s="12"/>
      <c r="BZ1551" t="s">
        <v>4746</v>
      </c>
      <c r="CA1551" s="13" t="s">
        <v>4753</v>
      </c>
    </row>
    <row r="1552" spans="70:79" s="1" customFormat="1" ht="15">
      <c r="BR1552" t="str">
        <f t="shared" si="158"/>
        <v>RP6MOORFIELDS AT ST GEORGE'S HOSPITAL - RP604</v>
      </c>
      <c r="BS1552" s="11" t="s">
        <v>4754</v>
      </c>
      <c r="BT1552" s="11" t="s">
        <v>4755</v>
      </c>
      <c r="BU1552" s="11" t="s">
        <v>4754</v>
      </c>
      <c r="BV1552" s="11" t="s">
        <v>4755</v>
      </c>
      <c r="BW1552" s="11" t="s">
        <v>4726</v>
      </c>
      <c r="BX1552" s="11"/>
      <c r="BY1552" s="12"/>
      <c r="BZ1552" t="s">
        <v>4746</v>
      </c>
      <c r="CA1552" s="13" t="s">
        <v>4756</v>
      </c>
    </row>
    <row r="1553" spans="70:79" s="1" customFormat="1" ht="15">
      <c r="BR1553" t="str">
        <f t="shared" si="158"/>
        <v>RP6MOORFIELDS AT UPNEY LANE - RP611</v>
      </c>
      <c r="BS1553" s="11" t="s">
        <v>4757</v>
      </c>
      <c r="BT1553" s="11" t="s">
        <v>4758</v>
      </c>
      <c r="BU1553" s="11" t="s">
        <v>4757</v>
      </c>
      <c r="BV1553" s="11" t="s">
        <v>4758</v>
      </c>
      <c r="BW1553" s="11" t="s">
        <v>4726</v>
      </c>
      <c r="BX1553" s="11"/>
      <c r="BY1553" s="12"/>
      <c r="BZ1553" t="s">
        <v>4746</v>
      </c>
      <c r="CA1553" s="13" t="s">
        <v>4759</v>
      </c>
    </row>
    <row r="1554" spans="70:79" s="1" customFormat="1" ht="15">
      <c r="BR1554" t="str">
        <f t="shared" si="158"/>
        <v>RP6MOORFIELDS AT WATFORD GENERAL HOSPITAL - RP602</v>
      </c>
      <c r="BS1554" s="11" t="s">
        <v>4760</v>
      </c>
      <c r="BT1554" s="11" t="s">
        <v>4761</v>
      </c>
      <c r="BU1554" s="11" t="s">
        <v>4760</v>
      </c>
      <c r="BV1554" s="11" t="s">
        <v>4761</v>
      </c>
      <c r="BW1554" s="11" t="s">
        <v>4726</v>
      </c>
      <c r="BX1554" s="11"/>
      <c r="BY1554" s="12"/>
      <c r="BZ1554" t="s">
        <v>4746</v>
      </c>
      <c r="CA1554" s="13" t="s">
        <v>4762</v>
      </c>
    </row>
    <row r="1555" spans="70:79" s="1" customFormat="1" ht="15">
      <c r="BR1555" t="str">
        <f t="shared" si="158"/>
        <v>RP6MOORFIELDS EYE HOSPITAL (CITY ROAD) - RP601</v>
      </c>
      <c r="BS1555" s="11" t="s">
        <v>4763</v>
      </c>
      <c r="BT1555" s="11" t="s">
        <v>4764</v>
      </c>
      <c r="BU1555" s="11" t="s">
        <v>4763</v>
      </c>
      <c r="BV1555" s="11" t="s">
        <v>4764</v>
      </c>
      <c r="BW1555" s="11" t="s">
        <v>4726</v>
      </c>
      <c r="BX1555" s="11"/>
      <c r="BY1555" s="12"/>
      <c r="BZ1555" t="s">
        <v>4746</v>
      </c>
      <c r="CA1555" s="13" t="s">
        <v>4765</v>
      </c>
    </row>
    <row r="1556" spans="70:79" s="1" customFormat="1" ht="15">
      <c r="BR1556" t="str">
        <f t="shared" si="158"/>
        <v>RP6UPPER WIMPOLE STREET - RP615</v>
      </c>
      <c r="BS1556" s="11" t="s">
        <v>4766</v>
      </c>
      <c r="BT1556" s="11" t="s">
        <v>4767</v>
      </c>
      <c r="BU1556" s="11" t="s">
        <v>4766</v>
      </c>
      <c r="BV1556" s="11" t="s">
        <v>4767</v>
      </c>
      <c r="BW1556" s="11" t="s">
        <v>4726</v>
      </c>
      <c r="BX1556" s="11"/>
      <c r="BY1556" s="12"/>
      <c r="BZ1556" t="s">
        <v>4746</v>
      </c>
      <c r="CA1556" s="13" t="s">
        <v>4768</v>
      </c>
    </row>
    <row r="1557" spans="70:79" s="1" customFormat="1" ht="15">
      <c r="BR1557" t="str">
        <f t="shared" si="158"/>
        <v>RP7274 SC1AA C&amp;FS ASH VILLA IN PATIENT  L21252</v>
      </c>
      <c r="BS1557" s="11" t="s">
        <v>4769</v>
      </c>
      <c r="BT1557" s="11" t="s">
        <v>4770</v>
      </c>
      <c r="BU1557" s="11" t="s">
        <v>4769</v>
      </c>
      <c r="BV1557" s="11" t="s">
        <v>4770</v>
      </c>
      <c r="BW1557" s="11" t="s">
        <v>4771</v>
      </c>
      <c r="BX1557" s="11"/>
      <c r="BY1557" s="12"/>
      <c r="BZ1557" t="s">
        <v>4746</v>
      </c>
      <c r="CA1557" s="13" t="s">
        <v>4772</v>
      </c>
    </row>
    <row r="1558" spans="70:79" s="1" customFormat="1" ht="15">
      <c r="BR1558" t="str">
        <f t="shared" si="158"/>
        <v>RP7274 SSDEAC2 BRANT / LANGWORTH</v>
      </c>
      <c r="BS1558" s="11" t="s">
        <v>4773</v>
      </c>
      <c r="BT1558" s="11" t="s">
        <v>4774</v>
      </c>
      <c r="BU1558" s="11" t="s">
        <v>4773</v>
      </c>
      <c r="BV1558" s="11" t="s">
        <v>4774</v>
      </c>
      <c r="BW1558" s="11" t="s">
        <v>4771</v>
      </c>
      <c r="BX1558" s="11"/>
      <c r="BY1558" s="12"/>
      <c r="BZ1558" t="s">
        <v>4746</v>
      </c>
      <c r="CA1558" s="13" t="s">
        <v>4775</v>
      </c>
    </row>
    <row r="1559" spans="70:79" s="1" customFormat="1" ht="15">
      <c r="BR1559" t="str">
        <f t="shared" si="158"/>
        <v>RP7274 SSLDL2 LLC ASSESSMENT &amp; TREATMENT &amp; REHAB</v>
      </c>
      <c r="BS1559" s="11" t="s">
        <v>4776</v>
      </c>
      <c r="BT1559" s="11" t="s">
        <v>4777</v>
      </c>
      <c r="BU1559" s="11" t="s">
        <v>4776</v>
      </c>
      <c r="BV1559" s="11" t="s">
        <v>4777</v>
      </c>
      <c r="BW1559" s="11" t="s">
        <v>4771</v>
      </c>
      <c r="BX1559" s="11"/>
      <c r="BY1559" s="12"/>
      <c r="BZ1559" t="s">
        <v>4746</v>
      </c>
      <c r="CA1559" s="13" t="s">
        <v>4778</v>
      </c>
    </row>
    <row r="1560" spans="70:79" s="1" customFormat="1" ht="15">
      <c r="BR1560" t="str">
        <f t="shared" si="158"/>
        <v>RP7274 SSRH1 MAPLE LODGE REHAB L21525</v>
      </c>
      <c r="BS1560" s="11" t="s">
        <v>4779</v>
      </c>
      <c r="BT1560" s="11" t="s">
        <v>4780</v>
      </c>
      <c r="BU1560" s="11" t="s">
        <v>4779</v>
      </c>
      <c r="BV1560" s="11" t="s">
        <v>4780</v>
      </c>
      <c r="BW1560" s="11" t="s">
        <v>4771</v>
      </c>
      <c r="BX1560" s="11"/>
      <c r="BY1560" s="12"/>
      <c r="BZ1560" t="s">
        <v>4746</v>
      </c>
      <c r="CA1560" s="13" t="s">
        <v>4781</v>
      </c>
    </row>
    <row r="1561" spans="70:79" s="1" customFormat="1" ht="15">
      <c r="BR1561" t="str">
        <f t="shared" si="158"/>
        <v>RP7274 SSRH2 ASHLEY HOUSE REHAB L21540</v>
      </c>
      <c r="BS1561" s="11" t="s">
        <v>4782</v>
      </c>
      <c r="BT1561" s="11" t="s">
        <v>4783</v>
      </c>
      <c r="BU1561" s="11" t="s">
        <v>4782</v>
      </c>
      <c r="BV1561" s="11" t="s">
        <v>4783</v>
      </c>
      <c r="BW1561" s="11" t="s">
        <v>4771</v>
      </c>
      <c r="BX1561" s="11"/>
      <c r="BY1561" s="12"/>
      <c r="BZ1561" t="s">
        <v>4746</v>
      </c>
      <c r="CA1561" s="13" t="s">
        <v>4784</v>
      </c>
    </row>
    <row r="1562" spans="70:79" s="1" customFormat="1" ht="15">
      <c r="BR1562" t="str">
        <f t="shared" si="158"/>
        <v>RP7ACUTE MENTAL HEALTH UNIT &amp; DAY HOSPITAL</v>
      </c>
      <c r="BS1562" s="11" t="s">
        <v>4785</v>
      </c>
      <c r="BT1562" s="11" t="s">
        <v>4786</v>
      </c>
      <c r="BU1562" s="11" t="s">
        <v>4785</v>
      </c>
      <c r="BV1562" s="11" t="s">
        <v>4786</v>
      </c>
      <c r="BW1562" s="11" t="s">
        <v>4771</v>
      </c>
      <c r="BX1562" s="11"/>
      <c r="BY1562" s="12"/>
      <c r="BZ1562" t="s">
        <v>4746</v>
      </c>
      <c r="CA1562" s="13" t="s">
        <v>4784</v>
      </c>
    </row>
    <row r="1563" spans="70:79" s="1" customFormat="1" ht="15">
      <c r="BR1563" t="str">
        <f t="shared" si="158"/>
        <v>RP7ADDACTION</v>
      </c>
      <c r="BS1563" s="11" t="s">
        <v>4787</v>
      </c>
      <c r="BT1563" s="11" t="s">
        <v>3558</v>
      </c>
      <c r="BU1563" s="11" t="s">
        <v>4787</v>
      </c>
      <c r="BV1563" s="11" t="s">
        <v>3558</v>
      </c>
      <c r="BW1563" s="11" t="s">
        <v>4771</v>
      </c>
      <c r="BX1563" s="11"/>
      <c r="BY1563" s="12"/>
      <c r="BZ1563" t="s">
        <v>4746</v>
      </c>
      <c r="CA1563" s="13" t="s">
        <v>4788</v>
      </c>
    </row>
    <row r="1564" spans="70:79" s="1" customFormat="1" ht="15">
      <c r="BR1564" t="str">
        <f t="shared" si="158"/>
        <v>RP7ADDACTION</v>
      </c>
      <c r="BS1564" s="11" t="s">
        <v>4789</v>
      </c>
      <c r="BT1564" s="11" t="s">
        <v>3558</v>
      </c>
      <c r="BU1564" s="11" t="s">
        <v>4789</v>
      </c>
      <c r="BV1564" s="11" t="s">
        <v>3558</v>
      </c>
      <c r="BW1564" s="11" t="s">
        <v>4771</v>
      </c>
      <c r="BX1564" s="11"/>
      <c r="BY1564" s="12"/>
      <c r="BZ1564" t="s">
        <v>4746</v>
      </c>
      <c r="CA1564" s="13" t="s">
        <v>4790</v>
      </c>
    </row>
    <row r="1565" spans="70:79" s="1" customFormat="1" ht="15">
      <c r="BR1565" t="str">
        <f t="shared" si="158"/>
        <v>RP7CARHOLME COURT</v>
      </c>
      <c r="BS1565" s="11" t="s">
        <v>4791</v>
      </c>
      <c r="BT1565" s="11" t="s">
        <v>4792</v>
      </c>
      <c r="BU1565" s="11" t="s">
        <v>4791</v>
      </c>
      <c r="BV1565" s="11" t="s">
        <v>4792</v>
      </c>
      <c r="BW1565" s="11" t="s">
        <v>4771</v>
      </c>
      <c r="BX1565" s="11"/>
      <c r="BY1565" s="12"/>
      <c r="BZ1565" t="s">
        <v>4746</v>
      </c>
      <c r="CA1565" s="13" t="s">
        <v>4793</v>
      </c>
    </row>
    <row r="1566" spans="70:79" s="1" customFormat="1" ht="15">
      <c r="BR1566" t="str">
        <f t="shared" si="158"/>
        <v>RP7CONS 13 PHC</v>
      </c>
      <c r="BS1566" s="11" t="s">
        <v>4794</v>
      </c>
      <c r="BT1566" s="11" t="s">
        <v>4795</v>
      </c>
      <c r="BU1566" s="11" t="s">
        <v>4794</v>
      </c>
      <c r="BV1566" s="11" t="s">
        <v>4795</v>
      </c>
      <c r="BW1566" s="11" t="s">
        <v>4771</v>
      </c>
      <c r="BX1566" s="11"/>
      <c r="BY1566" s="12"/>
      <c r="BZ1566" t="s">
        <v>4746</v>
      </c>
      <c r="CA1566" s="13" t="s">
        <v>4796</v>
      </c>
    </row>
    <row r="1567" spans="70:79" s="1" customFormat="1" ht="15">
      <c r="BR1567" t="str">
        <f t="shared" si="158"/>
        <v>RP7CONS 8 DOP</v>
      </c>
      <c r="BS1567" s="11" t="s">
        <v>4797</v>
      </c>
      <c r="BT1567" s="11" t="s">
        <v>4798</v>
      </c>
      <c r="BU1567" s="11" t="s">
        <v>4797</v>
      </c>
      <c r="BV1567" s="11" t="s">
        <v>4798</v>
      </c>
      <c r="BW1567" s="11" t="s">
        <v>4771</v>
      </c>
      <c r="BX1567" s="11"/>
      <c r="BY1567" s="12"/>
      <c r="BZ1567" t="s">
        <v>4746</v>
      </c>
      <c r="CA1567" s="13" t="s">
        <v>4799</v>
      </c>
    </row>
    <row r="1568" spans="70:79" s="1" customFormat="1" ht="15">
      <c r="BR1568" t="str">
        <f t="shared" si="158"/>
        <v>RP7CONS 9 DOP</v>
      </c>
      <c r="BS1568" s="11" t="s">
        <v>4800</v>
      </c>
      <c r="BT1568" s="11" t="s">
        <v>4801</v>
      </c>
      <c r="BU1568" s="11" t="s">
        <v>4800</v>
      </c>
      <c r="BV1568" s="11" t="s">
        <v>4801</v>
      </c>
      <c r="BW1568" s="11" t="s">
        <v>4771</v>
      </c>
      <c r="BX1568" s="11"/>
      <c r="BY1568" s="12"/>
      <c r="BZ1568" t="s">
        <v>4746</v>
      </c>
      <c r="CA1568" s="13" t="s">
        <v>4802</v>
      </c>
    </row>
    <row r="1569" spans="70:79" s="1" customFormat="1" ht="15">
      <c r="BR1569" t="str">
        <f t="shared" si="158"/>
        <v>RP7CORKTREE CRESCENT</v>
      </c>
      <c r="BS1569" s="11" t="s">
        <v>4803</v>
      </c>
      <c r="BT1569" s="11" t="s">
        <v>4804</v>
      </c>
      <c r="BU1569" s="11" t="s">
        <v>4803</v>
      </c>
      <c r="BV1569" s="11" t="s">
        <v>4804</v>
      </c>
      <c r="BW1569" s="11" t="s">
        <v>4771</v>
      </c>
      <c r="BX1569" s="11"/>
      <c r="BY1569" s="12"/>
      <c r="BZ1569" t="s">
        <v>4746</v>
      </c>
      <c r="CA1569" s="13" t="s">
        <v>4805</v>
      </c>
    </row>
    <row r="1570" spans="70:79" s="1" customFormat="1" ht="15">
      <c r="BR1570" t="str">
        <f t="shared" si="158"/>
        <v>RP7DEPARTMENT OF PSYCHIATRY</v>
      </c>
      <c r="BS1570" s="11" t="s">
        <v>4806</v>
      </c>
      <c r="BT1570" s="11" t="s">
        <v>4807</v>
      </c>
      <c r="BU1570" s="11" t="s">
        <v>4806</v>
      </c>
      <c r="BV1570" s="11" t="s">
        <v>4807</v>
      </c>
      <c r="BW1570" s="11" t="s">
        <v>4771</v>
      </c>
      <c r="BX1570" s="11"/>
      <c r="BY1570" s="12"/>
      <c r="BZ1570" t="s">
        <v>4746</v>
      </c>
      <c r="CA1570" s="13" t="s">
        <v>4808</v>
      </c>
    </row>
    <row r="1571" spans="70:79" s="1" customFormat="1" ht="15">
      <c r="BR1571" t="str">
        <f t="shared" si="158"/>
        <v>RP7DIANA PRINCESS OF WALES HOSPITAL</v>
      </c>
      <c r="BS1571" s="11" t="s">
        <v>4809</v>
      </c>
      <c r="BT1571" s="11" t="s">
        <v>4810</v>
      </c>
      <c r="BU1571" s="11" t="s">
        <v>4809</v>
      </c>
      <c r="BV1571" s="11" t="s">
        <v>4810</v>
      </c>
      <c r="BW1571" s="11" t="s">
        <v>4771</v>
      </c>
      <c r="BX1571" s="11"/>
      <c r="BY1571" s="12"/>
      <c r="BZ1571" t="s">
        <v>4746</v>
      </c>
      <c r="CA1571" s="13" t="s">
        <v>4811</v>
      </c>
    </row>
    <row r="1572" spans="70:79" s="1" customFormat="1" ht="15">
      <c r="BR1572" t="str">
        <f t="shared" si="158"/>
        <v>RP7EMSI UNIT - PILGRIM HOSPITAL SITE</v>
      </c>
      <c r="BS1572" s="11" t="s">
        <v>4812</v>
      </c>
      <c r="BT1572" s="11" t="s">
        <v>4813</v>
      </c>
      <c r="BU1572" s="11" t="s">
        <v>4812</v>
      </c>
      <c r="BV1572" s="11" t="s">
        <v>4813</v>
      </c>
      <c r="BW1572" s="11" t="s">
        <v>4771</v>
      </c>
      <c r="BX1572" s="11"/>
      <c r="BY1572" s="12"/>
      <c r="BZ1572" t="s">
        <v>4746</v>
      </c>
      <c r="CA1572" s="13" t="s">
        <v>4814</v>
      </c>
    </row>
    <row r="1573" spans="70:79" s="1" customFormat="1" ht="15">
      <c r="BR1573" t="str">
        <f t="shared" si="158"/>
        <v>RP7GRIMSBY CAFS (A)</v>
      </c>
      <c r="BS1573" s="11" t="s">
        <v>4815</v>
      </c>
      <c r="BT1573" s="11" t="s">
        <v>4816</v>
      </c>
      <c r="BU1573" s="11" t="s">
        <v>4815</v>
      </c>
      <c r="BV1573" s="11" t="s">
        <v>4816</v>
      </c>
      <c r="BW1573" s="11" t="s">
        <v>4771</v>
      </c>
      <c r="BX1573" s="11"/>
      <c r="BY1573" s="12"/>
      <c r="BZ1573" t="s">
        <v>1195</v>
      </c>
      <c r="CA1573" s="13" t="s">
        <v>4817</v>
      </c>
    </row>
    <row r="1574" spans="70:79" s="1" customFormat="1" ht="15">
      <c r="BR1574" t="str">
        <f t="shared" si="158"/>
        <v>RP7GRIMSBY CAFS (B)</v>
      </c>
      <c r="BS1574" s="11" t="s">
        <v>4818</v>
      </c>
      <c r="BT1574" s="11" t="s">
        <v>4819</v>
      </c>
      <c r="BU1574" s="11" t="s">
        <v>4818</v>
      </c>
      <c r="BV1574" s="11" t="s">
        <v>4819</v>
      </c>
      <c r="BW1574" s="11" t="s">
        <v>4771</v>
      </c>
      <c r="BX1574" s="11"/>
      <c r="BY1574" s="12"/>
      <c r="BZ1574" t="s">
        <v>1195</v>
      </c>
      <c r="CA1574" s="13" t="s">
        <v>4820</v>
      </c>
    </row>
    <row r="1575" spans="70:79" s="1" customFormat="1" ht="15">
      <c r="BR1575" t="str">
        <f t="shared" si="158"/>
        <v>RP7JOHNSON COMMUNITY HOSPITAL</v>
      </c>
      <c r="BS1575" s="11" t="s">
        <v>4821</v>
      </c>
      <c r="BT1575" s="11" t="s">
        <v>4822</v>
      </c>
      <c r="BU1575" s="11" t="s">
        <v>4821</v>
      </c>
      <c r="BV1575" s="11" t="s">
        <v>4822</v>
      </c>
      <c r="BW1575" s="11" t="s">
        <v>4771</v>
      </c>
      <c r="BX1575" s="11"/>
      <c r="BY1575" s="12"/>
      <c r="BZ1575" t="s">
        <v>1195</v>
      </c>
      <c r="CA1575" s="13" t="s">
        <v>4823</v>
      </c>
    </row>
    <row r="1576" spans="70:79" s="1" customFormat="1" ht="15">
      <c r="BR1576" t="str">
        <f t="shared" si="158"/>
        <v>RP7LOUTH OLDER ADULT</v>
      </c>
      <c r="BS1576" s="11" t="s">
        <v>4824</v>
      </c>
      <c r="BT1576" s="11" t="s">
        <v>4825</v>
      </c>
      <c r="BU1576" s="11" t="s">
        <v>4824</v>
      </c>
      <c r="BV1576" s="11" t="s">
        <v>4825</v>
      </c>
      <c r="BW1576" s="11" t="s">
        <v>4771</v>
      </c>
      <c r="BX1576" s="11"/>
      <c r="BY1576" s="12"/>
      <c r="BZ1576" t="s">
        <v>1195</v>
      </c>
      <c r="CA1576" s="13" t="s">
        <v>4826</v>
      </c>
    </row>
    <row r="1577" spans="70:79" s="1" customFormat="1" ht="15">
      <c r="BR1577" t="str">
        <f t="shared" si="158"/>
        <v>RP7LOW SECURE MENTAL HEALTH UNIT</v>
      </c>
      <c r="BS1577" s="11" t="s">
        <v>4827</v>
      </c>
      <c r="BT1577" s="11" t="s">
        <v>4828</v>
      </c>
      <c r="BU1577" s="11" t="s">
        <v>4827</v>
      </c>
      <c r="BV1577" s="11" t="s">
        <v>4828</v>
      </c>
      <c r="BW1577" s="11" t="s">
        <v>4771</v>
      </c>
      <c r="BX1577" s="11"/>
      <c r="BY1577" s="12"/>
      <c r="BZ1577" t="s">
        <v>1195</v>
      </c>
      <c r="CA1577" s="13" t="s">
        <v>4829</v>
      </c>
    </row>
    <row r="1578" spans="70:79" s="1" customFormat="1" ht="15">
      <c r="BR1578" t="str">
        <f t="shared" si="158"/>
        <v>RP7MANTHORPE C2</v>
      </c>
      <c r="BS1578" s="11" t="s">
        <v>4830</v>
      </c>
      <c r="BT1578" s="11" t="s">
        <v>4831</v>
      </c>
      <c r="BU1578" s="11" t="s">
        <v>4830</v>
      </c>
      <c r="BV1578" s="11" t="s">
        <v>4831</v>
      </c>
      <c r="BW1578" s="11" t="s">
        <v>4771</v>
      </c>
      <c r="BX1578" s="11"/>
      <c r="BY1578" s="12"/>
      <c r="BZ1578" t="s">
        <v>1195</v>
      </c>
      <c r="CA1578" s="13" t="s">
        <v>4832</v>
      </c>
    </row>
    <row r="1579" spans="70:79" s="1" customFormat="1" ht="15">
      <c r="BR1579" t="str">
        <f t="shared" si="158"/>
        <v>RP7MANTHORPE C3</v>
      </c>
      <c r="BS1579" s="11" t="s">
        <v>4833</v>
      </c>
      <c r="BT1579" s="11" t="s">
        <v>4834</v>
      </c>
      <c r="BU1579" s="11" t="s">
        <v>4833</v>
      </c>
      <c r="BV1579" s="11" t="s">
        <v>4834</v>
      </c>
      <c r="BW1579" s="11" t="s">
        <v>4771</v>
      </c>
      <c r="BX1579" s="11"/>
      <c r="BY1579" s="12"/>
      <c r="BZ1579" t="s">
        <v>1195</v>
      </c>
      <c r="CA1579" s="13" t="s">
        <v>4835</v>
      </c>
    </row>
    <row r="1580" spans="70:79" s="1" customFormat="1" ht="15">
      <c r="BR1580" t="str">
        <f t="shared" si="158"/>
        <v>RP7MENTAL HEALTH LONG TERM REHABILITATION &amp; DAY HOSPITAL</v>
      </c>
      <c r="BS1580" s="11" t="s">
        <v>4836</v>
      </c>
      <c r="BT1580" s="11" t="s">
        <v>4837</v>
      </c>
      <c r="BU1580" s="11" t="s">
        <v>4836</v>
      </c>
      <c r="BV1580" s="11" t="s">
        <v>4837</v>
      </c>
      <c r="BW1580" s="11" t="s">
        <v>4771</v>
      </c>
      <c r="BX1580" s="11"/>
      <c r="BY1580" s="12"/>
      <c r="BZ1580" t="s">
        <v>1198</v>
      </c>
      <c r="CA1580" s="13" t="s">
        <v>4838</v>
      </c>
    </row>
    <row r="1581" spans="70:79" s="1" customFormat="1" ht="15">
      <c r="BR1581" t="str">
        <f t="shared" si="158"/>
        <v>RP7MENTAL HEALTH UNIT - BEACONFIELD</v>
      </c>
      <c r="BS1581" s="11" t="s">
        <v>4839</v>
      </c>
      <c r="BT1581" s="11" t="s">
        <v>4840</v>
      </c>
      <c r="BU1581" s="11" t="s">
        <v>4839</v>
      </c>
      <c r="BV1581" s="11" t="s">
        <v>4840</v>
      </c>
      <c r="BW1581" s="11" t="s">
        <v>4771</v>
      </c>
      <c r="BX1581" s="11"/>
      <c r="BY1581" s="12"/>
      <c r="BZ1581" t="s">
        <v>1198</v>
      </c>
      <c r="CA1581" s="13" t="s">
        <v>4841</v>
      </c>
    </row>
    <row r="1582" spans="70:79" s="1" customFormat="1" ht="15">
      <c r="BR1582" t="str">
        <f t="shared" si="158"/>
        <v>RP7MENTAL HEALTH UNIT - GRANTHAM</v>
      </c>
      <c r="BS1582" s="11" t="s">
        <v>4842</v>
      </c>
      <c r="BT1582" s="11" t="s">
        <v>4843</v>
      </c>
      <c r="BU1582" s="11" t="s">
        <v>4842</v>
      </c>
      <c r="BV1582" s="11" t="s">
        <v>4843</v>
      </c>
      <c r="BW1582" s="11" t="s">
        <v>4771</v>
      </c>
      <c r="BX1582" s="11"/>
      <c r="BY1582" s="12"/>
      <c r="BZ1582" t="s">
        <v>1198</v>
      </c>
      <c r="CA1582" s="13" t="s">
        <v>4844</v>
      </c>
    </row>
    <row r="1583" spans="70:79" s="1" customFormat="1" ht="15">
      <c r="BR1583" t="str">
        <f t="shared" si="158"/>
        <v>RP7MENTAL HEALTH UNIT - SLEAFORD</v>
      </c>
      <c r="BS1583" s="11" t="s">
        <v>4845</v>
      </c>
      <c r="BT1583" s="11" t="s">
        <v>4846</v>
      </c>
      <c r="BU1583" s="11" t="s">
        <v>4845</v>
      </c>
      <c r="BV1583" s="11" t="s">
        <v>4846</v>
      </c>
      <c r="BW1583" s="11" t="s">
        <v>4771</v>
      </c>
      <c r="BX1583" s="11"/>
      <c r="BY1583" s="12"/>
      <c r="BZ1583" t="s">
        <v>1198</v>
      </c>
      <c r="CA1583" s="13" t="s">
        <v>4847</v>
      </c>
    </row>
    <row r="1584" spans="70:79" s="1" customFormat="1" ht="15">
      <c r="BR1584" t="str">
        <f t="shared" si="158"/>
        <v>RP7MENTAL HEALTH UNIT - STAMFORD</v>
      </c>
      <c r="BS1584" s="11" t="s">
        <v>4848</v>
      </c>
      <c r="BT1584" s="11" t="s">
        <v>4849</v>
      </c>
      <c r="BU1584" s="11" t="s">
        <v>4848</v>
      </c>
      <c r="BV1584" s="11" t="s">
        <v>4849</v>
      </c>
      <c r="BW1584" s="11" t="s">
        <v>4771</v>
      </c>
      <c r="BX1584" s="11"/>
      <c r="BY1584" s="12"/>
      <c r="BZ1584" t="s">
        <v>1198</v>
      </c>
      <c r="CA1584" s="13" t="s">
        <v>4850</v>
      </c>
    </row>
    <row r="1585" spans="70:79" s="1" customFormat="1" ht="15">
      <c r="BR1585" t="str">
        <f t="shared" si="158"/>
        <v>RP7MENTAL HEALTH UNIT - SYCAMORE</v>
      </c>
      <c r="BS1585" s="11" t="s">
        <v>4851</v>
      </c>
      <c r="BT1585" s="11" t="s">
        <v>4852</v>
      </c>
      <c r="BU1585" s="11" t="s">
        <v>4851</v>
      </c>
      <c r="BV1585" s="11" t="s">
        <v>4852</v>
      </c>
      <c r="BW1585" s="11" t="s">
        <v>4771</v>
      </c>
      <c r="BX1585" s="11"/>
      <c r="BY1585" s="12"/>
      <c r="BZ1585" t="s">
        <v>1201</v>
      </c>
      <c r="CA1585" s="13" t="s">
        <v>4853</v>
      </c>
    </row>
    <row r="1586" spans="70:79" s="1" customFormat="1" ht="15">
      <c r="BR1586" t="str">
        <f t="shared" si="158"/>
        <v>RP7MENTAL HEALTH UNIT FOR OLDER PEOPLE - ROCHFORD UNIT</v>
      </c>
      <c r="BS1586" s="11" t="s">
        <v>4854</v>
      </c>
      <c r="BT1586" s="11" t="s">
        <v>4855</v>
      </c>
      <c r="BU1586" s="11" t="s">
        <v>4854</v>
      </c>
      <c r="BV1586" s="11" t="s">
        <v>4855</v>
      </c>
      <c r="BW1586" s="11" t="s">
        <v>4771</v>
      </c>
      <c r="BX1586" s="11"/>
      <c r="BY1586" s="12"/>
      <c r="BZ1586" t="s">
        <v>1201</v>
      </c>
      <c r="CA1586" s="13" t="s">
        <v>4856</v>
      </c>
    </row>
    <row r="1587" spans="70:79" s="1" customFormat="1" ht="15">
      <c r="BR1587" t="str">
        <f t="shared" si="158"/>
        <v>RP7NE LINCS ADHD</v>
      </c>
      <c r="BS1587" s="11" t="s">
        <v>4857</v>
      </c>
      <c r="BT1587" s="11" t="s">
        <v>4858</v>
      </c>
      <c r="BU1587" s="11" t="s">
        <v>4857</v>
      </c>
      <c r="BV1587" s="11" t="s">
        <v>4858</v>
      </c>
      <c r="BW1587" s="11" t="s">
        <v>4771</v>
      </c>
      <c r="BX1587" s="11"/>
      <c r="BY1587" s="12"/>
      <c r="BZ1587" t="s">
        <v>1207</v>
      </c>
      <c r="CA1587" s="13" t="s">
        <v>4859</v>
      </c>
    </row>
    <row r="1588" spans="70:79" s="1" customFormat="1" ht="15">
      <c r="BR1588" t="str">
        <f t="shared" si="158"/>
        <v>RP7NORTH SEA CAMP</v>
      </c>
      <c r="BS1588" s="11" t="s">
        <v>4860</v>
      </c>
      <c r="BT1588" s="11" t="s">
        <v>4861</v>
      </c>
      <c r="BU1588" s="11" t="s">
        <v>4860</v>
      </c>
      <c r="BV1588" s="11" t="s">
        <v>4861</v>
      </c>
      <c r="BW1588" s="11" t="s">
        <v>4771</v>
      </c>
      <c r="BX1588" s="11"/>
      <c r="BY1588" s="12"/>
      <c r="BZ1588" t="s">
        <v>1207</v>
      </c>
      <c r="CA1588" s="13" t="s">
        <v>4862</v>
      </c>
    </row>
    <row r="1589" spans="70:79" s="1" customFormat="1" ht="15">
      <c r="BR1589" t="str">
        <f t="shared" si="158"/>
        <v>RP7NORTON LEA</v>
      </c>
      <c r="BS1589" s="11" t="s">
        <v>4863</v>
      </c>
      <c r="BT1589" s="11" t="s">
        <v>4864</v>
      </c>
      <c r="BU1589" s="11" t="s">
        <v>4863</v>
      </c>
      <c r="BV1589" s="11" t="s">
        <v>4864</v>
      </c>
      <c r="BW1589" s="11" t="s">
        <v>4771</v>
      </c>
      <c r="BX1589" s="11"/>
      <c r="BY1589" s="12"/>
      <c r="BZ1589" t="s">
        <v>1210</v>
      </c>
      <c r="CA1589" s="13" t="s">
        <v>4865</v>
      </c>
    </row>
    <row r="1590" spans="70:79" s="1" customFormat="1" ht="15">
      <c r="BR1590" t="str">
        <f t="shared" si="158"/>
        <v>RP7PHC PORTACABIN</v>
      </c>
      <c r="BS1590" s="11" t="s">
        <v>4866</v>
      </c>
      <c r="BT1590" s="11" t="s">
        <v>4867</v>
      </c>
      <c r="BU1590" s="11" t="s">
        <v>4866</v>
      </c>
      <c r="BV1590" s="11" t="s">
        <v>4867</v>
      </c>
      <c r="BW1590" s="11" t="s">
        <v>4771</v>
      </c>
      <c r="BX1590" s="11"/>
      <c r="BY1590" s="12"/>
      <c r="BZ1590" t="s">
        <v>1213</v>
      </c>
      <c r="CA1590" s="13" t="s">
        <v>4868</v>
      </c>
    </row>
    <row r="1591" spans="70:79" s="1" customFormat="1" ht="15">
      <c r="BR1591" t="str">
        <f t="shared" si="158"/>
        <v>RP7PHOENIX UNIT</v>
      </c>
      <c r="BS1591" s="11" t="s">
        <v>4869</v>
      </c>
      <c r="BT1591" s="11" t="s">
        <v>4870</v>
      </c>
      <c r="BU1591" s="11" t="s">
        <v>4869</v>
      </c>
      <c r="BV1591" s="11" t="s">
        <v>4870</v>
      </c>
      <c r="BW1591" s="11" t="s">
        <v>4771</v>
      </c>
      <c r="BX1591" s="11"/>
      <c r="BY1591" s="12"/>
      <c r="BZ1591" t="s">
        <v>1213</v>
      </c>
      <c r="CA1591" s="13" t="s">
        <v>4871</v>
      </c>
    </row>
    <row r="1592" spans="70:79" s="1" customFormat="1" ht="15">
      <c r="BR1592" t="str">
        <f t="shared" si="158"/>
        <v>RP7PSYCHOLOGY UNIT</v>
      </c>
      <c r="BS1592" s="11" t="s">
        <v>4872</v>
      </c>
      <c r="BT1592" s="11" t="s">
        <v>4873</v>
      </c>
      <c r="BU1592" s="11" t="s">
        <v>4872</v>
      </c>
      <c r="BV1592" s="11" t="s">
        <v>4873</v>
      </c>
      <c r="BW1592" s="11" t="s">
        <v>4771</v>
      </c>
      <c r="BX1592" s="11"/>
      <c r="BY1592" s="12"/>
      <c r="BZ1592" t="s">
        <v>1216</v>
      </c>
      <c r="CA1592" s="13" t="s">
        <v>4874</v>
      </c>
    </row>
    <row r="1593" spans="70:79" s="1" customFormat="1" ht="15">
      <c r="BR1593" t="str">
        <f t="shared" si="158"/>
        <v>RP7SECURE COMMUNITY ESTABLISHMENT</v>
      </c>
      <c r="BS1593" s="11" t="s">
        <v>4875</v>
      </c>
      <c r="BT1593" s="11" t="s">
        <v>4876</v>
      </c>
      <c r="BU1593" s="11" t="s">
        <v>4875</v>
      </c>
      <c r="BV1593" s="11" t="s">
        <v>4876</v>
      </c>
      <c r="BW1593" s="11" t="s">
        <v>4771</v>
      </c>
      <c r="BX1593" s="11"/>
      <c r="BY1593" s="12"/>
      <c r="BZ1593" t="s">
        <v>1219</v>
      </c>
      <c r="CA1593" s="13" t="s">
        <v>1108</v>
      </c>
    </row>
    <row r="1594" spans="70:79" s="1" customFormat="1" ht="15">
      <c r="BR1594" t="str">
        <f t="shared" si="158"/>
        <v>RP7SPALDING COMM C1</v>
      </c>
      <c r="BS1594" s="11" t="s">
        <v>4877</v>
      </c>
      <c r="BT1594" s="11" t="s">
        <v>4878</v>
      </c>
      <c r="BU1594" s="11" t="s">
        <v>4877</v>
      </c>
      <c r="BV1594" s="11" t="s">
        <v>4878</v>
      </c>
      <c r="BW1594" s="11" t="s">
        <v>4771</v>
      </c>
      <c r="BX1594" s="11"/>
      <c r="BY1594" s="12"/>
      <c r="BZ1594" t="s">
        <v>1219</v>
      </c>
      <c r="CA1594" s="13" t="s">
        <v>4879</v>
      </c>
    </row>
    <row r="1595" spans="70:79" s="1" customFormat="1" ht="15">
      <c r="BR1595" t="str">
        <f t="shared" si="158"/>
        <v>RP7SPIRE WALK</v>
      </c>
      <c r="BS1595" s="11" t="s">
        <v>4880</v>
      </c>
      <c r="BT1595" s="11" t="s">
        <v>4881</v>
      </c>
      <c r="BU1595" s="11" t="s">
        <v>4880</v>
      </c>
      <c r="BV1595" s="11" t="s">
        <v>4881</v>
      </c>
      <c r="BW1595" s="11" t="s">
        <v>4771</v>
      </c>
      <c r="BX1595" s="11"/>
      <c r="BY1595" s="12"/>
      <c r="BZ1595" t="s">
        <v>1225</v>
      </c>
      <c r="CA1595" s="13" t="s">
        <v>4882</v>
      </c>
    </row>
    <row r="1596" spans="70:79" s="1" customFormat="1" ht="15">
      <c r="BR1596" t="str">
        <f t="shared" si="158"/>
        <v>RP7THE KEEP</v>
      </c>
      <c r="BS1596" s="11" t="s">
        <v>4883</v>
      </c>
      <c r="BT1596" s="11" t="s">
        <v>4884</v>
      </c>
      <c r="BU1596" s="11" t="s">
        <v>4883</v>
      </c>
      <c r="BV1596" s="11" t="s">
        <v>4884</v>
      </c>
      <c r="BW1596" s="11" t="s">
        <v>4771</v>
      </c>
      <c r="BX1596" s="11"/>
      <c r="BY1596" s="12"/>
      <c r="BZ1596" t="s">
        <v>1228</v>
      </c>
      <c r="CA1596" s="13" t="s">
        <v>4885</v>
      </c>
    </row>
    <row r="1597" spans="70:79" s="1" customFormat="1" ht="15">
      <c r="BR1597" t="str">
        <f t="shared" si="158"/>
        <v>RP7THE WILLOWS- UNIT 5</v>
      </c>
      <c r="BS1597" s="11" t="s">
        <v>4886</v>
      </c>
      <c r="BT1597" s="11" t="s">
        <v>4887</v>
      </c>
      <c r="BU1597" s="11" t="s">
        <v>4886</v>
      </c>
      <c r="BV1597" s="11" t="s">
        <v>4887</v>
      </c>
      <c r="BW1597" s="11" t="s">
        <v>4771</v>
      </c>
      <c r="BX1597" s="11"/>
      <c r="BY1597" s="12"/>
      <c r="BZ1597" t="s">
        <v>1228</v>
      </c>
      <c r="CA1597" s="13" t="s">
        <v>4888</v>
      </c>
    </row>
    <row r="1598" spans="70:79" s="1" customFormat="1" ht="15">
      <c r="BR1598" t="str">
        <f t="shared" si="158"/>
        <v>RP7THE WILLOWS- UNITS 1 AND 2</v>
      </c>
      <c r="BS1598" s="11" t="s">
        <v>4889</v>
      </c>
      <c r="BT1598" s="11" t="s">
        <v>4890</v>
      </c>
      <c r="BU1598" s="11" t="s">
        <v>4889</v>
      </c>
      <c r="BV1598" s="11" t="s">
        <v>4890</v>
      </c>
      <c r="BW1598" s="11" t="s">
        <v>4771</v>
      </c>
      <c r="BX1598" s="11"/>
      <c r="BY1598" s="12"/>
      <c r="BZ1598" t="s">
        <v>1228</v>
      </c>
      <c r="CA1598" s="13" t="s">
        <v>4891</v>
      </c>
    </row>
    <row r="1599" spans="70:79" s="1" customFormat="1" ht="15">
      <c r="BR1599" t="str">
        <f t="shared" si="158"/>
        <v>RPADARENT VALLEY HOSPITAL - RPA28</v>
      </c>
      <c r="BS1599" s="11" t="s">
        <v>4892</v>
      </c>
      <c r="BT1599" s="11" t="s">
        <v>4893</v>
      </c>
      <c r="BU1599" s="11" t="s">
        <v>4892</v>
      </c>
      <c r="BV1599" s="11" t="s">
        <v>4893</v>
      </c>
      <c r="BW1599" s="11" t="s">
        <v>4894</v>
      </c>
      <c r="BX1599" s="11"/>
      <c r="BY1599" s="12"/>
      <c r="BZ1599" t="s">
        <v>1228</v>
      </c>
      <c r="CA1599" s="13" t="s">
        <v>4895</v>
      </c>
    </row>
    <row r="1600" spans="70:79" s="1" customFormat="1" ht="15">
      <c r="BR1600" t="str">
        <f t="shared" si="158"/>
        <v>RPAGRAVESHAM COMMUNITY HOSPITAL - RPA68</v>
      </c>
      <c r="BS1600" s="11" t="s">
        <v>4896</v>
      </c>
      <c r="BT1600" s="11" t="s">
        <v>4897</v>
      </c>
      <c r="BU1600" s="11" t="s">
        <v>4896</v>
      </c>
      <c r="BV1600" s="11" t="s">
        <v>4897</v>
      </c>
      <c r="BW1600" s="11" t="s">
        <v>4894</v>
      </c>
      <c r="BX1600" s="11"/>
      <c r="BY1600" s="12"/>
      <c r="BZ1600" t="s">
        <v>1228</v>
      </c>
      <c r="CA1600" s="13" t="s">
        <v>4898</v>
      </c>
    </row>
    <row r="1601" spans="70:79" s="1" customFormat="1" ht="15">
      <c r="BR1601" t="str">
        <f t="shared" si="158"/>
        <v>RPAMAIDSTONE HOSPITAL - RPA27</v>
      </c>
      <c r="BS1601" s="11" t="s">
        <v>4899</v>
      </c>
      <c r="BT1601" s="11" t="s">
        <v>4900</v>
      </c>
      <c r="BU1601" s="11" t="s">
        <v>4899</v>
      </c>
      <c r="BV1601" s="11" t="s">
        <v>4900</v>
      </c>
      <c r="BW1601" s="11" t="s">
        <v>4894</v>
      </c>
      <c r="BX1601" s="11"/>
      <c r="BY1601" s="12"/>
      <c r="BZ1601" t="s">
        <v>1231</v>
      </c>
      <c r="CA1601" s="13" t="s">
        <v>4901</v>
      </c>
    </row>
    <row r="1602" spans="70:79" s="1" customFormat="1" ht="15">
      <c r="BR1602" t="str">
        <f t="shared" si="158"/>
        <v>RPAMEDWAY MARITIME HOSPITAL - RPA02</v>
      </c>
      <c r="BS1602" s="11" t="s">
        <v>4902</v>
      </c>
      <c r="BT1602" s="11" t="s">
        <v>4903</v>
      </c>
      <c r="BU1602" s="11" t="s">
        <v>4902</v>
      </c>
      <c r="BV1602" s="11" t="s">
        <v>4903</v>
      </c>
      <c r="BW1602" s="11" t="s">
        <v>4894</v>
      </c>
      <c r="BX1602" s="11"/>
      <c r="BY1602" s="12"/>
      <c r="BZ1602" t="s">
        <v>1234</v>
      </c>
      <c r="CA1602" s="13" t="s">
        <v>4904</v>
      </c>
    </row>
    <row r="1603" spans="70:79" s="1" customFormat="1" ht="15">
      <c r="BR1603" t="str">
        <f t="shared" ref="BR1603:BR1666" si="159">CONCATENATE(LEFT(BS1603, 3),BT1603)</f>
        <v>RPASHEPPEY COMMUNITY HOSPITAL - RPA17</v>
      </c>
      <c r="BS1603" s="11" t="s">
        <v>4905</v>
      </c>
      <c r="BT1603" s="11" t="s">
        <v>4906</v>
      </c>
      <c r="BU1603" s="11" t="s">
        <v>4905</v>
      </c>
      <c r="BV1603" s="11" t="s">
        <v>4906</v>
      </c>
      <c r="BW1603" s="11" t="s">
        <v>4894</v>
      </c>
      <c r="BX1603" s="11"/>
      <c r="BY1603" s="12"/>
      <c r="BZ1603" t="s">
        <v>1234</v>
      </c>
      <c r="CA1603" s="13" t="s">
        <v>4907</v>
      </c>
    </row>
    <row r="1604" spans="70:79" s="1" customFormat="1" ht="15">
      <c r="BR1604" t="str">
        <f t="shared" si="159"/>
        <v>RPASITTINGBOURNE HOSPITAL - RPA29</v>
      </c>
      <c r="BS1604" s="11" t="s">
        <v>4908</v>
      </c>
      <c r="BT1604" s="11" t="s">
        <v>4909</v>
      </c>
      <c r="BU1604" s="11" t="s">
        <v>4908</v>
      </c>
      <c r="BV1604" s="11" t="s">
        <v>4909</v>
      </c>
      <c r="BW1604" s="11" t="s">
        <v>4894</v>
      </c>
      <c r="BX1604" s="11"/>
      <c r="BY1604" s="12"/>
      <c r="BZ1604" t="s">
        <v>1239</v>
      </c>
      <c r="CA1604" s="13" t="s">
        <v>4910</v>
      </c>
    </row>
    <row r="1605" spans="70:79" s="1" customFormat="1" ht="15">
      <c r="BR1605" t="str">
        <f t="shared" si="159"/>
        <v>RPASPIRE ALEXANDRA HOSPITAL - RPA44</v>
      </c>
      <c r="BS1605" s="11" t="s">
        <v>4911</v>
      </c>
      <c r="BT1605" s="11" t="s">
        <v>4912</v>
      </c>
      <c r="BU1605" s="11" t="s">
        <v>4911</v>
      </c>
      <c r="BV1605" s="11" t="s">
        <v>4912</v>
      </c>
      <c r="BW1605" s="11" t="s">
        <v>4894</v>
      </c>
      <c r="BX1605" s="11"/>
      <c r="BY1605" s="12"/>
      <c r="BZ1605" t="s">
        <v>1242</v>
      </c>
      <c r="CA1605" s="13" t="s">
        <v>4913</v>
      </c>
    </row>
    <row r="1606" spans="70:79" s="1" customFormat="1" ht="15">
      <c r="BR1606" t="str">
        <f t="shared" si="159"/>
        <v>RPCASHFORD HOSPITAL - RPC40</v>
      </c>
      <c r="BS1606" s="11" t="s">
        <v>4914</v>
      </c>
      <c r="BT1606" s="11" t="s">
        <v>4915</v>
      </c>
      <c r="BU1606" s="11" t="s">
        <v>4914</v>
      </c>
      <c r="BV1606" s="11" t="s">
        <v>4915</v>
      </c>
      <c r="BW1606" s="11" t="s">
        <v>4916</v>
      </c>
      <c r="BX1606" s="11"/>
      <c r="BY1606" s="12"/>
      <c r="BZ1606" t="s">
        <v>1242</v>
      </c>
      <c r="CA1606" s="13" t="s">
        <v>4917</v>
      </c>
    </row>
    <row r="1607" spans="70:79" s="1" customFormat="1" ht="15">
      <c r="BR1607" t="str">
        <f t="shared" si="159"/>
        <v>RPCBUCKLAND HOSPITAL - RPC20</v>
      </c>
      <c r="BS1607" s="11" t="s">
        <v>4918</v>
      </c>
      <c r="BT1607" s="11" t="s">
        <v>4919</v>
      </c>
      <c r="BU1607" s="11" t="s">
        <v>4918</v>
      </c>
      <c r="BV1607" s="11" t="s">
        <v>4919</v>
      </c>
      <c r="BW1607" s="11" t="s">
        <v>4916</v>
      </c>
      <c r="BX1607" s="11"/>
      <c r="BY1607" s="12"/>
      <c r="BZ1607" t="s">
        <v>1242</v>
      </c>
      <c r="CA1607" s="13" t="s">
        <v>4920</v>
      </c>
    </row>
    <row r="1608" spans="70:79" s="1" customFormat="1" ht="15">
      <c r="BR1608" t="str">
        <f t="shared" si="159"/>
        <v>RPCDARENT VALLEY HOSPITAL - RPC12</v>
      </c>
      <c r="BS1608" s="11" t="s">
        <v>4921</v>
      </c>
      <c r="BT1608" s="11" t="s">
        <v>4922</v>
      </c>
      <c r="BU1608" s="11" t="s">
        <v>4921</v>
      </c>
      <c r="BV1608" s="11" t="s">
        <v>4922</v>
      </c>
      <c r="BW1608" s="11" t="s">
        <v>4916</v>
      </c>
      <c r="BX1608" s="11"/>
      <c r="BY1608" s="12"/>
      <c r="BZ1608" t="s">
        <v>1242</v>
      </c>
      <c r="CA1608" s="13" t="s">
        <v>4923</v>
      </c>
    </row>
    <row r="1609" spans="70:79" s="1" customFormat="1" ht="15">
      <c r="BR1609" t="str">
        <f t="shared" si="159"/>
        <v>RPCHORSHAM HOSPITAL - RPC30</v>
      </c>
      <c r="BS1609" s="11" t="s">
        <v>4924</v>
      </c>
      <c r="BT1609" s="11" t="s">
        <v>4925</v>
      </c>
      <c r="BU1609" s="11" t="s">
        <v>4924</v>
      </c>
      <c r="BV1609" s="11" t="s">
        <v>4925</v>
      </c>
      <c r="BW1609" s="11" t="s">
        <v>4916</v>
      </c>
      <c r="BX1609" s="11"/>
      <c r="BY1609" s="12"/>
      <c r="BZ1609" t="s">
        <v>1242</v>
      </c>
      <c r="CA1609" s="13" t="s">
        <v>4926</v>
      </c>
    </row>
    <row r="1610" spans="70:79" s="1" customFormat="1" ht="15">
      <c r="BR1610" t="str">
        <f t="shared" si="159"/>
        <v>RPCKENT AND CANTERBURY HOSPITAL - RPC18</v>
      </c>
      <c r="BS1610" s="11" t="s">
        <v>4927</v>
      </c>
      <c r="BT1610" s="11" t="s">
        <v>4928</v>
      </c>
      <c r="BU1610" s="11" t="s">
        <v>4927</v>
      </c>
      <c r="BV1610" s="11" t="s">
        <v>4928</v>
      </c>
      <c r="BW1610" s="11" t="s">
        <v>4916</v>
      </c>
      <c r="BX1610" s="11"/>
      <c r="BY1610" s="12"/>
      <c r="BZ1610" t="s">
        <v>1242</v>
      </c>
      <c r="CA1610" s="13" t="s">
        <v>4929</v>
      </c>
    </row>
    <row r="1611" spans="70:79" s="1" customFormat="1" ht="15">
      <c r="BR1611" t="str">
        <f t="shared" si="159"/>
        <v>RPCKENT AND SUSSEX HOSPITAL - RPC13</v>
      </c>
      <c r="BS1611" s="11" t="s">
        <v>4930</v>
      </c>
      <c r="BT1611" s="11" t="s">
        <v>4931</v>
      </c>
      <c r="BU1611" s="11" t="s">
        <v>4930</v>
      </c>
      <c r="BV1611" s="11" t="s">
        <v>4931</v>
      </c>
      <c r="BW1611" s="11" t="s">
        <v>4916</v>
      </c>
      <c r="BX1611" s="11"/>
      <c r="BY1611" s="12"/>
      <c r="BZ1611" t="s">
        <v>1245</v>
      </c>
      <c r="CA1611" s="13" t="s">
        <v>4932</v>
      </c>
    </row>
    <row r="1612" spans="70:79" s="1" customFormat="1" ht="15">
      <c r="BR1612" t="str">
        <f t="shared" si="159"/>
        <v>RPCMAIDSTONE DISTRICT GENERAL HOSPITAL - RPC15</v>
      </c>
      <c r="BS1612" s="11" t="s">
        <v>4933</v>
      </c>
      <c r="BT1612" s="11" t="s">
        <v>4934</v>
      </c>
      <c r="BU1612" s="11" t="s">
        <v>4933</v>
      </c>
      <c r="BV1612" s="11" t="s">
        <v>4934</v>
      </c>
      <c r="BW1612" s="11" t="s">
        <v>4916</v>
      </c>
      <c r="BX1612" s="11"/>
      <c r="BY1612" s="12"/>
      <c r="BZ1612" t="s">
        <v>1248</v>
      </c>
      <c r="CA1612" s="13" t="s">
        <v>4935</v>
      </c>
    </row>
    <row r="1613" spans="70:79" s="1" customFormat="1" ht="15">
      <c r="BR1613" t="str">
        <f t="shared" si="159"/>
        <v>RPCMEDWAY MARITIME HOSPITAL - RPC11</v>
      </c>
      <c r="BS1613" s="11" t="s">
        <v>4936</v>
      </c>
      <c r="BT1613" s="11" t="s">
        <v>4937</v>
      </c>
      <c r="BU1613" s="11" t="s">
        <v>4936</v>
      </c>
      <c r="BV1613" s="11" t="s">
        <v>4937</v>
      </c>
      <c r="BW1613" s="11" t="s">
        <v>4916</v>
      </c>
      <c r="BX1613" s="11"/>
      <c r="BY1613" s="12"/>
      <c r="BZ1613" t="s">
        <v>1248</v>
      </c>
      <c r="CA1613" s="13" t="s">
        <v>4938</v>
      </c>
    </row>
    <row r="1614" spans="70:79" s="1" customFormat="1" ht="15">
      <c r="BR1614" t="str">
        <f t="shared" si="159"/>
        <v>RPCQUEEN VICTORIA HOSPITAL (EAST GRINSTEAD) - RPC04</v>
      </c>
      <c r="BS1614" s="11" t="s">
        <v>4939</v>
      </c>
      <c r="BT1614" s="11" t="s">
        <v>4940</v>
      </c>
      <c r="BU1614" s="11" t="s">
        <v>4939</v>
      </c>
      <c r="BV1614" s="11" t="s">
        <v>4940</v>
      </c>
      <c r="BW1614" s="11" t="s">
        <v>4916</v>
      </c>
      <c r="BX1614" s="11"/>
      <c r="BY1614" s="12"/>
      <c r="BZ1614" t="s">
        <v>1248</v>
      </c>
      <c r="CA1614" s="13" t="s">
        <v>4941</v>
      </c>
    </row>
    <row r="1615" spans="70:79" s="1" customFormat="1" ht="15">
      <c r="BR1615" t="str">
        <f t="shared" si="159"/>
        <v>RPCSEVENOAKS HOSPITAL - RPC16</v>
      </c>
      <c r="BS1615" s="11" t="s">
        <v>4942</v>
      </c>
      <c r="BT1615" s="11" t="s">
        <v>4943</v>
      </c>
      <c r="BU1615" s="11" t="s">
        <v>4942</v>
      </c>
      <c r="BV1615" s="11" t="s">
        <v>4943</v>
      </c>
      <c r="BW1615" s="11" t="s">
        <v>4916</v>
      </c>
      <c r="BX1615" s="11"/>
      <c r="BY1615" s="12"/>
      <c r="BZ1615" t="s">
        <v>1248</v>
      </c>
      <c r="CA1615" s="13" t="s">
        <v>4944</v>
      </c>
    </row>
    <row r="1616" spans="70:79" s="1" customFormat="1" ht="15">
      <c r="BR1616" t="str">
        <f t="shared" si="159"/>
        <v>RPCUCKFIELD HOSPITAL - RPC31</v>
      </c>
      <c r="BS1616" s="11" t="s">
        <v>4945</v>
      </c>
      <c r="BT1616" s="11" t="s">
        <v>4946</v>
      </c>
      <c r="BU1616" s="11" t="s">
        <v>4945</v>
      </c>
      <c r="BV1616" s="11" t="s">
        <v>4946</v>
      </c>
      <c r="BW1616" s="11" t="s">
        <v>4916</v>
      </c>
      <c r="BX1616" s="11"/>
      <c r="BY1616" s="12"/>
      <c r="BZ1616" t="s">
        <v>1248</v>
      </c>
      <c r="CA1616" s="13" t="s">
        <v>1168</v>
      </c>
    </row>
    <row r="1617" spans="70:79" s="1" customFormat="1" ht="15">
      <c r="BR1617" t="str">
        <f t="shared" si="159"/>
        <v>RPCWILLIAM HARVEY HOSPITAL - RPC17</v>
      </c>
      <c r="BS1617" s="11" t="s">
        <v>4947</v>
      </c>
      <c r="BT1617" s="11" t="s">
        <v>4948</v>
      </c>
      <c r="BU1617" s="11" t="s">
        <v>4947</v>
      </c>
      <c r="BV1617" s="11" t="s">
        <v>4948</v>
      </c>
      <c r="BW1617" s="11" t="s">
        <v>4916</v>
      </c>
      <c r="BX1617" s="11"/>
      <c r="BY1617" s="12"/>
      <c r="BZ1617" t="s">
        <v>1251</v>
      </c>
      <c r="CA1617" s="13" t="s">
        <v>4949</v>
      </c>
    </row>
    <row r="1618" spans="70:79" s="1" customFormat="1" ht="15">
      <c r="BR1618" t="str">
        <f t="shared" si="159"/>
        <v>RPG1 WENSLEY CLOSE</v>
      </c>
      <c r="BS1618" s="11" t="s">
        <v>4950</v>
      </c>
      <c r="BT1618" s="11" t="s">
        <v>4951</v>
      </c>
      <c r="BU1618" s="11" t="s">
        <v>4950</v>
      </c>
      <c r="BV1618" s="11" t="s">
        <v>4951</v>
      </c>
      <c r="BW1618" s="11" t="s">
        <v>4952</v>
      </c>
      <c r="BX1618" s="11"/>
      <c r="BY1618" s="12"/>
      <c r="BZ1618" t="s">
        <v>1251</v>
      </c>
      <c r="CA1618" s="13" t="s">
        <v>4953</v>
      </c>
    </row>
    <row r="1619" spans="70:79" s="1" customFormat="1" ht="15">
      <c r="BR1619" t="str">
        <f t="shared" si="159"/>
        <v>RPGALDT</v>
      </c>
      <c r="BS1619" s="11" t="s">
        <v>4954</v>
      </c>
      <c r="BT1619" s="11" t="s">
        <v>4955</v>
      </c>
      <c r="BU1619" s="11" t="s">
        <v>4954</v>
      </c>
      <c r="BV1619" s="11" t="s">
        <v>4955</v>
      </c>
      <c r="BW1619" s="11" t="s">
        <v>4952</v>
      </c>
      <c r="BX1619" s="11"/>
      <c r="BY1619" s="12"/>
      <c r="BZ1619" t="s">
        <v>1254</v>
      </c>
      <c r="CA1619" s="13" t="s">
        <v>4956</v>
      </c>
    </row>
    <row r="1620" spans="70:79" s="1" customFormat="1" ht="15">
      <c r="BR1620" t="str">
        <f t="shared" si="159"/>
        <v>RPGATLAS HOUSE</v>
      </c>
      <c r="BS1620" s="11" t="s">
        <v>4957</v>
      </c>
      <c r="BT1620" s="11" t="s">
        <v>4958</v>
      </c>
      <c r="BU1620" s="11" t="s">
        <v>4957</v>
      </c>
      <c r="BV1620" s="11" t="s">
        <v>4958</v>
      </c>
      <c r="BW1620" s="11" t="s">
        <v>4952</v>
      </c>
      <c r="BX1620" s="11"/>
      <c r="BY1620" s="12"/>
      <c r="BZ1620" t="s">
        <v>1257</v>
      </c>
      <c r="CA1620" s="13" t="s">
        <v>4959</v>
      </c>
    </row>
    <row r="1621" spans="70:79" s="1" customFormat="1" ht="15">
      <c r="BR1621" t="str">
        <f t="shared" si="159"/>
        <v>RPGBAREFOOT LODGE</v>
      </c>
      <c r="BS1621" s="11" t="s">
        <v>4960</v>
      </c>
      <c r="BT1621" s="11" t="s">
        <v>4961</v>
      </c>
      <c r="BU1621" s="11" t="s">
        <v>4960</v>
      </c>
      <c r="BV1621" s="11" t="s">
        <v>4961</v>
      </c>
      <c r="BW1621" s="11" t="s">
        <v>4952</v>
      </c>
      <c r="BX1621" s="11"/>
      <c r="BY1621" s="12"/>
      <c r="BZ1621" t="s">
        <v>1264</v>
      </c>
      <c r="CA1621" s="13" t="s">
        <v>4962</v>
      </c>
    </row>
    <row r="1622" spans="70:79" s="1" customFormat="1" ht="15">
      <c r="BR1622" t="str">
        <f t="shared" si="159"/>
        <v>RPGBELMARSH</v>
      </c>
      <c r="BS1622" s="11" t="s">
        <v>4963</v>
      </c>
      <c r="BT1622" s="11" t="s">
        <v>4964</v>
      </c>
      <c r="BU1622" s="11" t="s">
        <v>4963</v>
      </c>
      <c r="BV1622" s="11" t="s">
        <v>4964</v>
      </c>
      <c r="BW1622" s="11" t="s">
        <v>4952</v>
      </c>
      <c r="BX1622" s="11"/>
      <c r="BY1622" s="12"/>
      <c r="BZ1622" t="s">
        <v>1264</v>
      </c>
      <c r="CA1622" s="13" t="s">
        <v>688</v>
      </c>
    </row>
    <row r="1623" spans="70:79" s="1" customFormat="1" ht="15">
      <c r="BR1623" t="str">
        <f t="shared" si="159"/>
        <v>RPGBRACTON</v>
      </c>
      <c r="BS1623" s="11" t="s">
        <v>4965</v>
      </c>
      <c r="BT1623" s="11" t="s">
        <v>4966</v>
      </c>
      <c r="BU1623" s="11" t="s">
        <v>4965</v>
      </c>
      <c r="BV1623" s="11" t="s">
        <v>4966</v>
      </c>
      <c r="BW1623" s="11" t="s">
        <v>4952</v>
      </c>
      <c r="BX1623" s="11"/>
      <c r="BY1623" s="12"/>
      <c r="BZ1623" t="s">
        <v>1264</v>
      </c>
      <c r="CA1623" s="13" t="s">
        <v>4967</v>
      </c>
    </row>
    <row r="1624" spans="70:79" s="1" customFormat="1" ht="15">
      <c r="BR1624" t="str">
        <f t="shared" si="159"/>
        <v>RPGBRIDGEWAYS DAY HOSPITAL</v>
      </c>
      <c r="BS1624" s="11" t="s">
        <v>4968</v>
      </c>
      <c r="BT1624" s="11" t="s">
        <v>4969</v>
      </c>
      <c r="BU1624" s="11" t="s">
        <v>4968</v>
      </c>
      <c r="BV1624" s="11" t="s">
        <v>4969</v>
      </c>
      <c r="BW1624" s="11" t="s">
        <v>4952</v>
      </c>
      <c r="BX1624" s="11"/>
      <c r="BY1624" s="12"/>
      <c r="BZ1624" t="s">
        <v>1264</v>
      </c>
      <c r="CA1624" s="13" t="s">
        <v>4970</v>
      </c>
    </row>
    <row r="1625" spans="70:79" s="1" customFormat="1" ht="12.75" customHeight="1">
      <c r="BR1625" t="str">
        <f t="shared" si="159"/>
        <v>RPGCARLTON PARADE</v>
      </c>
      <c r="BS1625" s="11" t="s">
        <v>4971</v>
      </c>
      <c r="BT1625" s="11" t="s">
        <v>4972</v>
      </c>
      <c r="BU1625" s="11" t="s">
        <v>4971</v>
      </c>
      <c r="BV1625" s="11" t="s">
        <v>4972</v>
      </c>
      <c r="BW1625" s="11" t="s">
        <v>4952</v>
      </c>
      <c r="BX1625" s="11"/>
      <c r="BY1625" s="12"/>
      <c r="BZ1625" t="s">
        <v>1264</v>
      </c>
      <c r="CA1625" s="13" t="s">
        <v>4973</v>
      </c>
    </row>
    <row r="1626" spans="70:79" s="1" customFormat="1" ht="12.75" customHeight="1">
      <c r="BR1626" t="str">
        <f t="shared" si="159"/>
        <v>RPGCHILDREN'S COMMUNITY NURSING</v>
      </c>
      <c r="BS1626" s="11" t="s">
        <v>4974</v>
      </c>
      <c r="BT1626" s="11" t="s">
        <v>4975</v>
      </c>
      <c r="BU1626" s="11" t="s">
        <v>4974</v>
      </c>
      <c r="BV1626" s="11" t="s">
        <v>4975</v>
      </c>
      <c r="BW1626" s="11" t="s">
        <v>4952</v>
      </c>
      <c r="BX1626" s="11"/>
      <c r="BY1626" s="12"/>
      <c r="BZ1626" t="s">
        <v>1264</v>
      </c>
      <c r="CA1626" s="13" t="s">
        <v>4976</v>
      </c>
    </row>
    <row r="1627" spans="70:79" s="1" customFormat="1" ht="13.15" customHeight="1">
      <c r="BR1627" t="str">
        <f t="shared" si="159"/>
        <v>RPGCPU DIRECTORATE</v>
      </c>
      <c r="BS1627" s="11" t="s">
        <v>4977</v>
      </c>
      <c r="BT1627" s="11" t="s">
        <v>4978</v>
      </c>
      <c r="BU1627" s="11" t="s">
        <v>4977</v>
      </c>
      <c r="BV1627" s="11" t="s">
        <v>4978</v>
      </c>
      <c r="BW1627" s="11" t="s">
        <v>4952</v>
      </c>
      <c r="BX1627" s="11"/>
      <c r="BY1627" s="12"/>
      <c r="BZ1627" t="s">
        <v>1264</v>
      </c>
      <c r="CA1627" s="13" t="s">
        <v>4979</v>
      </c>
    </row>
    <row r="1628" spans="70:79" s="1" customFormat="1" ht="13.15" customHeight="1">
      <c r="BR1628" t="str">
        <f t="shared" si="159"/>
        <v>RPGDR DESAI &amp; PARTNERS</v>
      </c>
      <c r="BS1628" s="11" t="s">
        <v>4980</v>
      </c>
      <c r="BT1628" s="11" t="s">
        <v>4981</v>
      </c>
      <c r="BU1628" s="11" t="s">
        <v>4980</v>
      </c>
      <c r="BV1628" s="11" t="s">
        <v>4981</v>
      </c>
      <c r="BW1628" s="11" t="s">
        <v>4952</v>
      </c>
      <c r="BX1628" s="11"/>
      <c r="BY1628" s="12"/>
      <c r="BZ1628" t="s">
        <v>1264</v>
      </c>
      <c r="CA1628" s="13" t="s">
        <v>4982</v>
      </c>
    </row>
    <row r="1629" spans="70:79" s="1" customFormat="1" ht="15">
      <c r="BR1629" t="str">
        <f t="shared" si="159"/>
        <v>RPGEDGE HILL</v>
      </c>
      <c r="BS1629" s="11" t="s">
        <v>4983</v>
      </c>
      <c r="BT1629" s="11" t="s">
        <v>4984</v>
      </c>
      <c r="BU1629" s="11" t="s">
        <v>4983</v>
      </c>
      <c r="BV1629" s="11" t="s">
        <v>4984</v>
      </c>
      <c r="BW1629" s="11" t="s">
        <v>4952</v>
      </c>
      <c r="BX1629" s="11"/>
      <c r="BY1629" s="12"/>
      <c r="BZ1629" t="s">
        <v>1264</v>
      </c>
      <c r="CA1629" s="13" t="s">
        <v>4985</v>
      </c>
    </row>
    <row r="1630" spans="70:79" s="1" customFormat="1" ht="12.75" customHeight="1">
      <c r="BR1630" t="str">
        <f t="shared" si="159"/>
        <v>RPGELTHAM COMMUNITY HOSPITAL</v>
      </c>
      <c r="BS1630" s="11" t="s">
        <v>4986</v>
      </c>
      <c r="BT1630" s="11" t="s">
        <v>4987</v>
      </c>
      <c r="BU1630" s="11" t="s">
        <v>4986</v>
      </c>
      <c r="BV1630" s="11" t="s">
        <v>4987</v>
      </c>
      <c r="BW1630" s="11" t="s">
        <v>4952</v>
      </c>
      <c r="BX1630" s="11"/>
      <c r="BY1630" s="12"/>
      <c r="BZ1630" t="s">
        <v>1264</v>
      </c>
      <c r="CA1630" s="13" t="s">
        <v>4988</v>
      </c>
    </row>
    <row r="1631" spans="70:79" s="1" customFormat="1" ht="12.75" customHeight="1">
      <c r="BR1631" t="str">
        <f t="shared" si="159"/>
        <v>RPGFAIRFIELD HC</v>
      </c>
      <c r="BS1631" s="11" t="s">
        <v>4989</v>
      </c>
      <c r="BT1631" s="11" t="s">
        <v>4990</v>
      </c>
      <c r="BU1631" s="11" t="s">
        <v>4989</v>
      </c>
      <c r="BV1631" s="11" t="s">
        <v>4990</v>
      </c>
      <c r="BW1631" s="11" t="s">
        <v>4952</v>
      </c>
      <c r="BX1631" s="11"/>
      <c r="BY1631" s="12"/>
      <c r="BZ1631" t="s">
        <v>1264</v>
      </c>
      <c r="CA1631" s="13" t="s">
        <v>2359</v>
      </c>
    </row>
    <row r="1632" spans="70:79" s="1" customFormat="1" ht="15">
      <c r="BR1632" t="str">
        <f t="shared" si="159"/>
        <v>RPGGALLIONS REACH</v>
      </c>
      <c r="BS1632" s="11" t="s">
        <v>4991</v>
      </c>
      <c r="BT1632" s="11" t="s">
        <v>4992</v>
      </c>
      <c r="BU1632" s="11" t="s">
        <v>4991</v>
      </c>
      <c r="BV1632" s="11" t="s">
        <v>4992</v>
      </c>
      <c r="BW1632" s="11" t="s">
        <v>4952</v>
      </c>
      <c r="BX1632" s="11"/>
      <c r="BY1632" s="12"/>
      <c r="BZ1632" t="s">
        <v>1264</v>
      </c>
      <c r="CA1632" s="13" t="s">
        <v>1933</v>
      </c>
    </row>
    <row r="1633" spans="70:79" s="1" customFormat="1" ht="15">
      <c r="BR1633" t="str">
        <f t="shared" si="159"/>
        <v>RPGGOLDIE LEIGH</v>
      </c>
      <c r="BS1633" s="11" t="s">
        <v>4993</v>
      </c>
      <c r="BT1633" s="11" t="s">
        <v>4994</v>
      </c>
      <c r="BU1633" s="11" t="s">
        <v>4993</v>
      </c>
      <c r="BV1633" s="11" t="s">
        <v>4994</v>
      </c>
      <c r="BW1633" s="11" t="s">
        <v>4952</v>
      </c>
      <c r="BX1633" s="11"/>
      <c r="BY1633" s="12"/>
      <c r="BZ1633" t="s">
        <v>1264</v>
      </c>
      <c r="CA1633" s="13" t="s">
        <v>1936</v>
      </c>
    </row>
    <row r="1634" spans="70:79" s="1" customFormat="1" ht="15">
      <c r="BR1634" t="str">
        <f t="shared" si="159"/>
        <v>RPGGREEN PARK'S HOUSE</v>
      </c>
      <c r="BS1634" s="11" t="s">
        <v>4995</v>
      </c>
      <c r="BT1634" s="11" t="s">
        <v>4996</v>
      </c>
      <c r="BU1634" s="11" t="s">
        <v>4995</v>
      </c>
      <c r="BV1634" s="11" t="s">
        <v>4996</v>
      </c>
      <c r="BW1634" s="11" t="s">
        <v>4952</v>
      </c>
      <c r="BX1634" s="11"/>
      <c r="BY1634" s="12"/>
      <c r="BZ1634" t="s">
        <v>1264</v>
      </c>
      <c r="CA1634" s="13" t="s">
        <v>4997</v>
      </c>
    </row>
    <row r="1635" spans="70:79" s="1" customFormat="1" ht="15">
      <c r="BR1635" t="str">
        <f t="shared" si="159"/>
        <v>RPGGREENWICH PENNISULAR HC</v>
      </c>
      <c r="BS1635" s="11" t="s">
        <v>4998</v>
      </c>
      <c r="BT1635" s="11" t="s">
        <v>4999</v>
      </c>
      <c r="BU1635" s="11" t="s">
        <v>4998</v>
      </c>
      <c r="BV1635" s="11" t="s">
        <v>4999</v>
      </c>
      <c r="BW1635" s="11" t="s">
        <v>4952</v>
      </c>
      <c r="BX1635" s="11"/>
      <c r="BY1635" s="12"/>
      <c r="BZ1635" t="s">
        <v>1264</v>
      </c>
      <c r="CA1635" s="13" t="s">
        <v>5000</v>
      </c>
    </row>
    <row r="1636" spans="70:79" s="1" customFormat="1" ht="15">
      <c r="BR1636" t="str">
        <f t="shared" si="159"/>
        <v>RPGGREENWOOD</v>
      </c>
      <c r="BS1636" s="11" t="s">
        <v>5001</v>
      </c>
      <c r="BT1636" s="11" t="s">
        <v>5002</v>
      </c>
      <c r="BU1636" s="11" t="s">
        <v>5001</v>
      </c>
      <c r="BV1636" s="11" t="s">
        <v>5002</v>
      </c>
      <c r="BW1636" s="11" t="s">
        <v>4952</v>
      </c>
      <c r="BX1636" s="11"/>
      <c r="BY1636" s="12"/>
      <c r="BZ1636" t="s">
        <v>1264</v>
      </c>
      <c r="CA1636" s="13" t="s">
        <v>5003</v>
      </c>
    </row>
    <row r="1637" spans="70:79" s="1" customFormat="1" ht="15">
      <c r="BR1637" t="str">
        <f t="shared" si="159"/>
        <v>RPGHAZELWOOD</v>
      </c>
      <c r="BS1637" s="11" t="s">
        <v>5004</v>
      </c>
      <c r="BT1637" s="11" t="s">
        <v>5005</v>
      </c>
      <c r="BU1637" s="11" t="s">
        <v>5004</v>
      </c>
      <c r="BV1637" s="11" t="s">
        <v>5005</v>
      </c>
      <c r="BW1637" s="11" t="s">
        <v>4952</v>
      </c>
      <c r="BX1637" s="11"/>
      <c r="BY1637" s="12"/>
      <c r="BZ1637" t="s">
        <v>1264</v>
      </c>
      <c r="CA1637" s="13" t="s">
        <v>5006</v>
      </c>
    </row>
    <row r="1638" spans="70:79" s="1" customFormat="1" ht="15">
      <c r="BR1638" t="str">
        <f t="shared" si="159"/>
        <v>RPGHILLTOPS NURSERY</v>
      </c>
      <c r="BS1638" s="11" t="s">
        <v>5007</v>
      </c>
      <c r="BT1638" s="11" t="s">
        <v>5008</v>
      </c>
      <c r="BU1638" s="11" t="s">
        <v>5007</v>
      </c>
      <c r="BV1638" s="11" t="s">
        <v>5008</v>
      </c>
      <c r="BW1638" s="11" t="s">
        <v>4952</v>
      </c>
      <c r="BX1638" s="11"/>
      <c r="BY1638" s="12"/>
      <c r="BZ1638" t="s">
        <v>1264</v>
      </c>
      <c r="CA1638" s="13" t="s">
        <v>5009</v>
      </c>
    </row>
    <row r="1639" spans="70:79" s="1" customFormat="1" ht="15">
      <c r="BR1639" t="str">
        <f t="shared" si="159"/>
        <v>RPGISIS</v>
      </c>
      <c r="BS1639" s="11" t="s">
        <v>5010</v>
      </c>
      <c r="BT1639" s="11" t="s">
        <v>5011</v>
      </c>
      <c r="BU1639" s="11" t="s">
        <v>5010</v>
      </c>
      <c r="BV1639" s="11" t="s">
        <v>5011</v>
      </c>
      <c r="BW1639" s="11" t="s">
        <v>4952</v>
      </c>
      <c r="BX1639" s="11"/>
      <c r="BY1639" s="12"/>
      <c r="BZ1639" t="s">
        <v>1264</v>
      </c>
      <c r="CA1639" s="13" t="s">
        <v>5012</v>
      </c>
    </row>
    <row r="1640" spans="70:79" s="1" customFormat="1" ht="15">
      <c r="BR1640" t="str">
        <f t="shared" si="159"/>
        <v>RPGIVY WILLIS</v>
      </c>
      <c r="BS1640" s="11" t="s">
        <v>5013</v>
      </c>
      <c r="BT1640" s="11" t="s">
        <v>5014</v>
      </c>
      <c r="BU1640" s="11" t="s">
        <v>5013</v>
      </c>
      <c r="BV1640" s="11" t="s">
        <v>5014</v>
      </c>
      <c r="BW1640" s="11" t="s">
        <v>4952</v>
      </c>
      <c r="BX1640" s="11"/>
      <c r="BY1640" s="12"/>
      <c r="BZ1640" t="s">
        <v>1264</v>
      </c>
      <c r="CA1640" s="13" t="s">
        <v>2365</v>
      </c>
    </row>
    <row r="1641" spans="70:79" s="1" customFormat="1" ht="15">
      <c r="BR1641" t="str">
        <f t="shared" si="159"/>
        <v>RPGJAMES WOLFE</v>
      </c>
      <c r="BS1641" s="11" t="s">
        <v>5015</v>
      </c>
      <c r="BT1641" s="11" t="s">
        <v>5016</v>
      </c>
      <c r="BU1641" s="11" t="s">
        <v>5015</v>
      </c>
      <c r="BV1641" s="11" t="s">
        <v>5016</v>
      </c>
      <c r="BW1641" s="11" t="s">
        <v>4952</v>
      </c>
      <c r="BX1641" s="11"/>
      <c r="BY1641" s="12"/>
      <c r="BZ1641" t="s">
        <v>1264</v>
      </c>
      <c r="CA1641" s="13" t="s">
        <v>5017</v>
      </c>
    </row>
    <row r="1642" spans="70:79" s="1" customFormat="1" ht="15">
      <c r="BR1642" t="str">
        <f t="shared" si="159"/>
        <v>RPGJOYDENS &amp; BIRCHWOOD</v>
      </c>
      <c r="BS1642" s="11" t="s">
        <v>5018</v>
      </c>
      <c r="BT1642" s="11" t="s">
        <v>5019</v>
      </c>
      <c r="BU1642" s="11" t="s">
        <v>5018</v>
      </c>
      <c r="BV1642" s="11" t="s">
        <v>5019</v>
      </c>
      <c r="BW1642" s="11" t="s">
        <v>4952</v>
      </c>
      <c r="BX1642" s="11"/>
      <c r="BY1642" s="12"/>
      <c r="BZ1642" t="s">
        <v>1264</v>
      </c>
      <c r="CA1642" s="13" t="s">
        <v>5020</v>
      </c>
    </row>
    <row r="1643" spans="70:79" s="1" customFormat="1" ht="15">
      <c r="BR1643" t="str">
        <f t="shared" si="159"/>
        <v>RPGLAKESIDE HC</v>
      </c>
      <c r="BS1643" s="11" t="s">
        <v>5021</v>
      </c>
      <c r="BT1643" s="11" t="s">
        <v>5022</v>
      </c>
      <c r="BU1643" s="11" t="s">
        <v>5021</v>
      </c>
      <c r="BV1643" s="11" t="s">
        <v>5022</v>
      </c>
      <c r="BW1643" s="11" t="s">
        <v>4952</v>
      </c>
      <c r="BX1643" s="11"/>
      <c r="BY1643" s="12"/>
      <c r="BZ1643" t="s">
        <v>1264</v>
      </c>
      <c r="CA1643" s="13" t="s">
        <v>2374</v>
      </c>
    </row>
    <row r="1644" spans="70:79" s="1" customFormat="1" ht="12.75" customHeight="1">
      <c r="BR1644" t="str">
        <f t="shared" si="159"/>
        <v>RPGMANORBROOK HC</v>
      </c>
      <c r="BS1644" s="11" t="s">
        <v>5023</v>
      </c>
      <c r="BT1644" s="11" t="s">
        <v>5024</v>
      </c>
      <c r="BU1644" s="11" t="s">
        <v>5023</v>
      </c>
      <c r="BV1644" s="11" t="s">
        <v>5024</v>
      </c>
      <c r="BW1644" s="11" t="s">
        <v>4952</v>
      </c>
      <c r="BX1644" s="11"/>
      <c r="BY1644" s="12"/>
      <c r="BZ1644" t="s">
        <v>1264</v>
      </c>
      <c r="CA1644" s="13" t="s">
        <v>5025</v>
      </c>
    </row>
    <row r="1645" spans="70:79" s="1" customFormat="1" ht="12.75" customHeight="1">
      <c r="BR1645" t="str">
        <f t="shared" si="159"/>
        <v>RPGMEMORIAL HOSPITAL</v>
      </c>
      <c r="BS1645" s="11" t="s">
        <v>5026</v>
      </c>
      <c r="BT1645" s="11" t="s">
        <v>5027</v>
      </c>
      <c r="BU1645" s="11" t="s">
        <v>5026</v>
      </c>
      <c r="BV1645" s="11" t="s">
        <v>5027</v>
      </c>
      <c r="BW1645" s="11" t="s">
        <v>4952</v>
      </c>
      <c r="BX1645" s="11"/>
      <c r="BY1645" s="12"/>
      <c r="BZ1645" t="s">
        <v>1264</v>
      </c>
      <c r="CA1645" s="13" t="s">
        <v>1859</v>
      </c>
    </row>
    <row r="1646" spans="70:79" s="1" customFormat="1" ht="12.75" customHeight="1">
      <c r="BR1646" t="str">
        <f t="shared" si="159"/>
        <v>RPGNORTH HOUSE</v>
      </c>
      <c r="BS1646" s="11" t="s">
        <v>5028</v>
      </c>
      <c r="BT1646" s="11" t="s">
        <v>5029</v>
      </c>
      <c r="BU1646" s="11" t="s">
        <v>5028</v>
      </c>
      <c r="BV1646" s="11" t="s">
        <v>5029</v>
      </c>
      <c r="BW1646" s="11" t="s">
        <v>4952</v>
      </c>
      <c r="BX1646" s="11"/>
      <c r="BY1646" s="12"/>
      <c r="BZ1646" t="s">
        <v>1264</v>
      </c>
      <c r="CA1646" s="13" t="s">
        <v>5030</v>
      </c>
    </row>
    <row r="1647" spans="70:79" s="1" customFormat="1" ht="15">
      <c r="BR1647" t="str">
        <f t="shared" si="159"/>
        <v>RPGOAKHURST</v>
      </c>
      <c r="BS1647" s="11" t="s">
        <v>5031</v>
      </c>
      <c r="BT1647" s="11" t="s">
        <v>5032</v>
      </c>
      <c r="BU1647" s="11" t="s">
        <v>5031</v>
      </c>
      <c r="BV1647" s="11" t="s">
        <v>5032</v>
      </c>
      <c r="BW1647" s="11" t="s">
        <v>4952</v>
      </c>
      <c r="BX1647" s="11"/>
      <c r="BY1647" s="12"/>
      <c r="BZ1647" t="s">
        <v>1264</v>
      </c>
      <c r="CA1647" s="13" t="s">
        <v>2777</v>
      </c>
    </row>
    <row r="1648" spans="70:79" s="1" customFormat="1" ht="13.15" customHeight="1">
      <c r="BR1648" t="str">
        <f t="shared" si="159"/>
        <v>RPGOAKWOOD HOUSE</v>
      </c>
      <c r="BS1648" s="11" t="s">
        <v>5033</v>
      </c>
      <c r="BT1648" s="11" t="s">
        <v>5034</v>
      </c>
      <c r="BU1648" s="11" t="s">
        <v>5033</v>
      </c>
      <c r="BV1648" s="11" t="s">
        <v>5034</v>
      </c>
      <c r="BW1648" s="11" t="s">
        <v>4952</v>
      </c>
      <c r="BX1648" s="11"/>
      <c r="BY1648" s="12"/>
      <c r="BZ1648" t="s">
        <v>1264</v>
      </c>
      <c r="CA1648" s="13" t="s">
        <v>5035</v>
      </c>
    </row>
    <row r="1649" spans="70:79" s="1" customFormat="1" ht="15">
      <c r="BR1649" t="str">
        <f t="shared" si="159"/>
        <v>RPGOXLEAS HOUSE</v>
      </c>
      <c r="BS1649" s="11" t="s">
        <v>5036</v>
      </c>
      <c r="BT1649" s="11" t="s">
        <v>5037</v>
      </c>
      <c r="BU1649" s="11" t="s">
        <v>5036</v>
      </c>
      <c r="BV1649" s="11" t="s">
        <v>5037</v>
      </c>
      <c r="BW1649" s="11" t="s">
        <v>4952</v>
      </c>
      <c r="BX1649" s="11"/>
      <c r="BY1649" s="12"/>
      <c r="BZ1649" t="s">
        <v>1264</v>
      </c>
      <c r="CA1649" s="13" t="s">
        <v>2952</v>
      </c>
    </row>
    <row r="1650" spans="70:79" s="1" customFormat="1" ht="15">
      <c r="BR1650" t="str">
        <f t="shared" si="159"/>
        <v>RPGQUEEN MARYS HOSPITAL</v>
      </c>
      <c r="BS1650" s="11" t="s">
        <v>5038</v>
      </c>
      <c r="BT1650" s="11" t="s">
        <v>3522</v>
      </c>
      <c r="BU1650" s="11" t="s">
        <v>5038</v>
      </c>
      <c r="BV1650" s="11" t="s">
        <v>3522</v>
      </c>
      <c r="BW1650" s="11" t="s">
        <v>4952</v>
      </c>
      <c r="BX1650" s="11"/>
      <c r="BY1650" s="12"/>
      <c r="BZ1650" t="s">
        <v>1264</v>
      </c>
      <c r="CA1650" s="13" t="s">
        <v>5039</v>
      </c>
    </row>
    <row r="1651" spans="70:79" s="1" customFormat="1" ht="12.75" customHeight="1">
      <c r="BR1651" t="str">
        <f t="shared" si="159"/>
        <v>RPGSECTOR IT SOLUTIONS</v>
      </c>
      <c r="BS1651" s="11" t="s">
        <v>5040</v>
      </c>
      <c r="BT1651" s="11" t="s">
        <v>5041</v>
      </c>
      <c r="BU1651" s="11" t="s">
        <v>5040</v>
      </c>
      <c r="BV1651" s="11" t="s">
        <v>5041</v>
      </c>
      <c r="BW1651" s="11" t="s">
        <v>4952</v>
      </c>
      <c r="BX1651" s="11"/>
      <c r="BY1651" s="12"/>
      <c r="BZ1651" t="s">
        <v>1264</v>
      </c>
      <c r="CA1651" s="13" t="s">
        <v>5042</v>
      </c>
    </row>
    <row r="1652" spans="70:79" s="1" customFormat="1" ht="15">
      <c r="BR1652" t="str">
        <f t="shared" si="159"/>
        <v>RPGSOMERSET VILLA</v>
      </c>
      <c r="BS1652" s="11" t="s">
        <v>5043</v>
      </c>
      <c r="BT1652" s="11" t="s">
        <v>3666</v>
      </c>
      <c r="BU1652" s="11" t="s">
        <v>5043</v>
      </c>
      <c r="BV1652" s="11" t="s">
        <v>3666</v>
      </c>
      <c r="BW1652" s="11" t="s">
        <v>4952</v>
      </c>
      <c r="BX1652" s="11"/>
      <c r="BY1652" s="12"/>
      <c r="BZ1652" t="s">
        <v>1264</v>
      </c>
      <c r="CA1652" s="13" t="s">
        <v>5044</v>
      </c>
    </row>
    <row r="1653" spans="70:79" s="1" customFormat="1" ht="15">
      <c r="BR1653" t="str">
        <f t="shared" si="159"/>
        <v>RPGSOURCE</v>
      </c>
      <c r="BS1653" s="11" t="s">
        <v>5045</v>
      </c>
      <c r="BT1653" s="11" t="s">
        <v>5046</v>
      </c>
      <c r="BU1653" s="11" t="s">
        <v>5045</v>
      </c>
      <c r="BV1653" s="11" t="s">
        <v>5046</v>
      </c>
      <c r="BW1653" s="11" t="s">
        <v>4952</v>
      </c>
      <c r="BX1653" s="11"/>
      <c r="BY1653" s="12"/>
      <c r="BZ1653" t="s">
        <v>1264</v>
      </c>
      <c r="CA1653" s="13" t="s">
        <v>493</v>
      </c>
    </row>
    <row r="1654" spans="70:79" s="1" customFormat="1" ht="15">
      <c r="BR1654" t="str">
        <f t="shared" si="159"/>
        <v>RPGST MARKS HC</v>
      </c>
      <c r="BS1654" s="11" t="s">
        <v>5047</v>
      </c>
      <c r="BT1654" s="11" t="s">
        <v>5048</v>
      </c>
      <c r="BU1654" s="11" t="s">
        <v>5047</v>
      </c>
      <c r="BV1654" s="11" t="s">
        <v>5048</v>
      </c>
      <c r="BW1654" s="11" t="s">
        <v>4952</v>
      </c>
      <c r="BX1654" s="11"/>
      <c r="BY1654" s="12"/>
      <c r="BZ1654" t="s">
        <v>1264</v>
      </c>
      <c r="CA1654" s="13" t="s">
        <v>5049</v>
      </c>
    </row>
    <row r="1655" spans="70:79" s="1" customFormat="1" ht="15">
      <c r="BR1655" t="str">
        <f t="shared" si="159"/>
        <v>RPGSTEP UP, STEP DOWN</v>
      </c>
      <c r="BS1655" s="11" t="s">
        <v>5050</v>
      </c>
      <c r="BT1655" s="11" t="s">
        <v>5051</v>
      </c>
      <c r="BU1655" s="11" t="s">
        <v>5050</v>
      </c>
      <c r="BV1655" s="11" t="s">
        <v>5051</v>
      </c>
      <c r="BW1655" s="11" t="s">
        <v>4952</v>
      </c>
      <c r="BX1655" s="11"/>
      <c r="BY1655" s="12"/>
      <c r="BZ1655" t="s">
        <v>5052</v>
      </c>
      <c r="CA1655" s="13" t="s">
        <v>5053</v>
      </c>
    </row>
    <row r="1656" spans="70:79" s="1" customFormat="1" ht="15">
      <c r="BR1656" t="str">
        <f t="shared" si="159"/>
        <v>RPGSTEPPING STONES</v>
      </c>
      <c r="BS1656" s="11" t="s">
        <v>5054</v>
      </c>
      <c r="BT1656" s="11" t="s">
        <v>3676</v>
      </c>
      <c r="BU1656" s="11" t="s">
        <v>5054</v>
      </c>
      <c r="BV1656" s="11" t="s">
        <v>3676</v>
      </c>
      <c r="BW1656" s="11" t="s">
        <v>4952</v>
      </c>
      <c r="BX1656" s="11"/>
      <c r="BY1656" s="12"/>
      <c r="BZ1656" t="s">
        <v>1915</v>
      </c>
      <c r="CA1656" s="13" t="s">
        <v>5055</v>
      </c>
    </row>
    <row r="1657" spans="70:79" s="1" customFormat="1" ht="15">
      <c r="BR1657" t="str">
        <f t="shared" si="159"/>
        <v>RPGTHAMESIDE</v>
      </c>
      <c r="BS1657" s="11" t="s">
        <v>5056</v>
      </c>
      <c r="BT1657" s="11" t="s">
        <v>5057</v>
      </c>
      <c r="BU1657" s="11" t="s">
        <v>5056</v>
      </c>
      <c r="BV1657" s="11" t="s">
        <v>5057</v>
      </c>
      <c r="BW1657" s="11" t="s">
        <v>4952</v>
      </c>
      <c r="BX1657" s="11"/>
      <c r="BY1657" s="12"/>
      <c r="BZ1657" t="s">
        <v>1915</v>
      </c>
      <c r="CA1657" s="13" t="s">
        <v>5058</v>
      </c>
    </row>
    <row r="1658" spans="70:79" s="1" customFormat="1" ht="15">
      <c r="BR1658" t="str">
        <f t="shared" si="159"/>
        <v>RPGTHE COTTAGE</v>
      </c>
      <c r="BS1658" s="11" t="s">
        <v>5059</v>
      </c>
      <c r="BT1658" s="11" t="s">
        <v>5060</v>
      </c>
      <c r="BU1658" s="11" t="s">
        <v>5059</v>
      </c>
      <c r="BV1658" s="11" t="s">
        <v>5060</v>
      </c>
      <c r="BW1658" s="11" t="s">
        <v>4952</v>
      </c>
      <c r="BX1658" s="11"/>
      <c r="BY1658" s="12"/>
      <c r="BZ1658" t="s">
        <v>1915</v>
      </c>
      <c r="CA1658" s="13" t="s">
        <v>5061</v>
      </c>
    </row>
    <row r="1659" spans="70:79" s="1" customFormat="1" ht="15">
      <c r="BR1659" t="str">
        <f t="shared" si="159"/>
        <v>RPGTHE HEIGHTS</v>
      </c>
      <c r="BS1659" s="11" t="s">
        <v>5062</v>
      </c>
      <c r="BT1659" s="11" t="s">
        <v>5063</v>
      </c>
      <c r="BU1659" s="11" t="s">
        <v>5062</v>
      </c>
      <c r="BV1659" s="11" t="s">
        <v>5063</v>
      </c>
      <c r="BW1659" s="11" t="s">
        <v>4952</v>
      </c>
      <c r="BX1659" s="11"/>
      <c r="BY1659" s="12"/>
      <c r="BZ1659" t="s">
        <v>1915</v>
      </c>
      <c r="CA1659" s="13" t="s">
        <v>5064</v>
      </c>
    </row>
    <row r="1660" spans="70:79" s="1" customFormat="1" ht="15">
      <c r="BR1660" t="str">
        <f t="shared" si="159"/>
        <v>RPGTHE WALNUTS</v>
      </c>
      <c r="BS1660" s="11" t="s">
        <v>5065</v>
      </c>
      <c r="BT1660" s="11" t="s">
        <v>5066</v>
      </c>
      <c r="BU1660" s="11" t="s">
        <v>5065</v>
      </c>
      <c r="BV1660" s="11" t="s">
        <v>5066</v>
      </c>
      <c r="BW1660" s="11" t="s">
        <v>4952</v>
      </c>
      <c r="BX1660" s="11"/>
      <c r="BY1660" s="12"/>
      <c r="BZ1660" t="s">
        <v>1915</v>
      </c>
      <c r="CA1660" s="13" t="s">
        <v>5067</v>
      </c>
    </row>
    <row r="1661" spans="70:79" s="1" customFormat="1" ht="15">
      <c r="BR1661" t="str">
        <f t="shared" si="159"/>
        <v>RPGTUGMUTTON</v>
      </c>
      <c r="BS1661" s="11" t="s">
        <v>5068</v>
      </c>
      <c r="BT1661" s="11" t="s">
        <v>5069</v>
      </c>
      <c r="BU1661" s="11" t="s">
        <v>5068</v>
      </c>
      <c r="BV1661" s="11" t="s">
        <v>5069</v>
      </c>
      <c r="BW1661" s="11" t="s">
        <v>4952</v>
      </c>
      <c r="BX1661" s="11"/>
      <c r="BY1661" s="12"/>
      <c r="BZ1661" t="s">
        <v>1915</v>
      </c>
      <c r="CA1661" s="13" t="s">
        <v>5070</v>
      </c>
    </row>
    <row r="1662" spans="70:79" s="1" customFormat="1" ht="15">
      <c r="BR1662" t="str">
        <f t="shared" si="159"/>
        <v>RPGUPTON DAY HOSPITAL</v>
      </c>
      <c r="BS1662" s="11" t="s">
        <v>5071</v>
      </c>
      <c r="BT1662" s="11" t="s">
        <v>5072</v>
      </c>
      <c r="BU1662" s="11" t="s">
        <v>5071</v>
      </c>
      <c r="BV1662" s="11" t="s">
        <v>5072</v>
      </c>
      <c r="BW1662" s="11" t="s">
        <v>4952</v>
      </c>
      <c r="BX1662" s="11"/>
      <c r="BY1662" s="12"/>
      <c r="BZ1662" t="s">
        <v>1915</v>
      </c>
      <c r="CA1662" s="13" t="s">
        <v>5073</v>
      </c>
    </row>
    <row r="1663" spans="70:79" s="1" customFormat="1" ht="15">
      <c r="BR1663" t="str">
        <f t="shared" si="159"/>
        <v>RPGVANBURGH HC</v>
      </c>
      <c r="BS1663" s="11" t="s">
        <v>5074</v>
      </c>
      <c r="BT1663" s="11" t="s">
        <v>5075</v>
      </c>
      <c r="BU1663" s="11" t="s">
        <v>5074</v>
      </c>
      <c r="BV1663" s="11" t="s">
        <v>5075</v>
      </c>
      <c r="BW1663" s="11" t="s">
        <v>4952</v>
      </c>
      <c r="BX1663" s="11"/>
      <c r="BY1663" s="12"/>
      <c r="BZ1663" t="s">
        <v>1915</v>
      </c>
      <c r="CA1663" s="13" t="s">
        <v>5076</v>
      </c>
    </row>
    <row r="1664" spans="70:79" s="1" customFormat="1" ht="15">
      <c r="BR1664" t="str">
        <f t="shared" si="159"/>
        <v>RPGWALLACE HC</v>
      </c>
      <c r="BS1664" s="11" t="s">
        <v>5077</v>
      </c>
      <c r="BT1664" s="11" t="s">
        <v>5078</v>
      </c>
      <c r="BU1664" s="11" t="s">
        <v>5077</v>
      </c>
      <c r="BV1664" s="11" t="s">
        <v>5078</v>
      </c>
      <c r="BW1664" s="11" t="s">
        <v>4952</v>
      </c>
      <c r="BX1664" s="11"/>
      <c r="BY1664" s="12"/>
      <c r="BZ1664" t="s">
        <v>1915</v>
      </c>
      <c r="CA1664" s="13" t="s">
        <v>5079</v>
      </c>
    </row>
    <row r="1665" spans="70:79" s="1" customFormat="1" ht="12.75" customHeight="1">
      <c r="BR1665" t="str">
        <f t="shared" si="159"/>
        <v>RPGWEST PARK</v>
      </c>
      <c r="BS1665" s="11" t="s">
        <v>5080</v>
      </c>
      <c r="BT1665" s="11" t="s">
        <v>5081</v>
      </c>
      <c r="BU1665" s="11" t="s">
        <v>5080</v>
      </c>
      <c r="BV1665" s="11" t="s">
        <v>5081</v>
      </c>
      <c r="BW1665" s="11" t="s">
        <v>4952</v>
      </c>
      <c r="BX1665" s="11"/>
      <c r="BY1665" s="12"/>
      <c r="BZ1665" t="s">
        <v>5082</v>
      </c>
      <c r="CA1665" s="13" t="s">
        <v>5083</v>
      </c>
    </row>
    <row r="1666" spans="70:79" s="1" customFormat="1" ht="15">
      <c r="BR1666" t="str">
        <f t="shared" si="159"/>
        <v>RPGWOODLANDS</v>
      </c>
      <c r="BS1666" s="11" t="s">
        <v>5084</v>
      </c>
      <c r="BT1666" s="11" t="s">
        <v>3007</v>
      </c>
      <c r="BU1666" s="11" t="s">
        <v>5084</v>
      </c>
      <c r="BV1666" s="11" t="s">
        <v>3007</v>
      </c>
      <c r="BW1666" s="11" t="s">
        <v>4952</v>
      </c>
      <c r="BX1666" s="11"/>
      <c r="BY1666" s="12"/>
      <c r="BZ1666" t="s">
        <v>1915</v>
      </c>
      <c r="CA1666" s="13" t="s">
        <v>5085</v>
      </c>
    </row>
    <row r="1667" spans="70:79" s="1" customFormat="1" ht="15">
      <c r="BR1667" t="str">
        <f t="shared" ref="BR1667:BR1730" si="160">CONCATENATE(LEFT(BS1667, 3),BT1667)</f>
        <v>RPYSMCS AT CEDAR LODGE</v>
      </c>
      <c r="BS1667" s="11" t="s">
        <v>5086</v>
      </c>
      <c r="BT1667" s="11" t="s">
        <v>5087</v>
      </c>
      <c r="BU1667" s="11" t="s">
        <v>5086</v>
      </c>
      <c r="BV1667" s="11" t="s">
        <v>5087</v>
      </c>
      <c r="BW1667" s="11" t="s">
        <v>5088</v>
      </c>
      <c r="BX1667" s="11"/>
      <c r="BY1667" s="12"/>
      <c r="BZ1667" t="s">
        <v>1915</v>
      </c>
      <c r="CA1667" s="13" t="s">
        <v>5089</v>
      </c>
    </row>
    <row r="1668" spans="70:79" s="1" customFormat="1" ht="15">
      <c r="BR1668" t="str">
        <f t="shared" si="160"/>
        <v>RPYTHE ROYAL MARSDEN HOSPITAL (LONDON) - RPY01</v>
      </c>
      <c r="BS1668" s="11" t="s">
        <v>5090</v>
      </c>
      <c r="BT1668" s="11" t="s">
        <v>5091</v>
      </c>
      <c r="BU1668" s="11" t="s">
        <v>5090</v>
      </c>
      <c r="BV1668" s="11" t="s">
        <v>5091</v>
      </c>
      <c r="BW1668" s="11" t="s">
        <v>5088</v>
      </c>
      <c r="BX1668" s="11"/>
      <c r="BY1668" s="12"/>
      <c r="BZ1668" t="s">
        <v>1915</v>
      </c>
      <c r="CA1668" s="13" t="s">
        <v>5092</v>
      </c>
    </row>
    <row r="1669" spans="70:79" s="1" customFormat="1" ht="15">
      <c r="BR1669" t="str">
        <f t="shared" si="160"/>
        <v>RPYTHE ROYAL MARSDEN HOSPITAL (SURREY) - RPY02</v>
      </c>
      <c r="BS1669" s="11" t="s">
        <v>5093</v>
      </c>
      <c r="BT1669" s="11" t="s">
        <v>5094</v>
      </c>
      <c r="BU1669" s="11" t="s">
        <v>5093</v>
      </c>
      <c r="BV1669" s="11" t="s">
        <v>5094</v>
      </c>
      <c r="BW1669" s="11" t="s">
        <v>5088</v>
      </c>
      <c r="BX1669" s="11"/>
      <c r="BY1669" s="12"/>
      <c r="BZ1669" t="s">
        <v>1915</v>
      </c>
      <c r="CA1669" s="13" t="s">
        <v>5095</v>
      </c>
    </row>
    <row r="1670" spans="70:79" s="1" customFormat="1" ht="15">
      <c r="BR1670" t="str">
        <f t="shared" si="160"/>
        <v>RQ3BIRMINGHAM CHILDREN'S HOSPITAL</v>
      </c>
      <c r="BS1670" s="11" t="s">
        <v>5096</v>
      </c>
      <c r="BT1670" s="11" t="s">
        <v>398</v>
      </c>
      <c r="BU1670" s="11" t="s">
        <v>5096</v>
      </c>
      <c r="BV1670" s="11" t="s">
        <v>398</v>
      </c>
      <c r="BW1670" s="11" t="s">
        <v>5097</v>
      </c>
      <c r="BX1670" s="11"/>
      <c r="BY1670" s="12"/>
      <c r="BZ1670" t="s">
        <v>1915</v>
      </c>
      <c r="CA1670" s="13" t="s">
        <v>5098</v>
      </c>
    </row>
    <row r="1671" spans="70:79" s="1" customFormat="1" ht="15">
      <c r="BR1671" t="str">
        <f t="shared" si="160"/>
        <v>RQ3BIRMINGHAM CHILDREN'S HOSPITAL - ACCIDENT &amp; EMERGENCY</v>
      </c>
      <c r="BS1671" s="11" t="s">
        <v>5099</v>
      </c>
      <c r="BT1671" s="11" t="s">
        <v>5100</v>
      </c>
      <c r="BU1671" s="11" t="s">
        <v>5099</v>
      </c>
      <c r="BV1671" s="11" t="s">
        <v>5100</v>
      </c>
      <c r="BW1671" s="11" t="s">
        <v>5097</v>
      </c>
      <c r="BX1671" s="11"/>
      <c r="BY1671" s="12"/>
      <c r="BZ1671" t="s">
        <v>1915</v>
      </c>
      <c r="CA1671" s="13" t="s">
        <v>5101</v>
      </c>
    </row>
    <row r="1672" spans="70:79" s="1" customFormat="1" ht="15">
      <c r="BR1672" t="str">
        <f t="shared" si="160"/>
        <v>RQ3BIRMINGHAM CHILDREN'S HOSPITAL - CARDIAC</v>
      </c>
      <c r="BS1672" s="11" t="s">
        <v>5102</v>
      </c>
      <c r="BT1672" s="11" t="s">
        <v>5103</v>
      </c>
      <c r="BU1672" s="11" t="s">
        <v>5102</v>
      </c>
      <c r="BV1672" s="11" t="s">
        <v>5103</v>
      </c>
      <c r="BW1672" s="11" t="s">
        <v>5097</v>
      </c>
      <c r="BX1672" s="11"/>
      <c r="BY1672" s="12"/>
      <c r="BZ1672" t="s">
        <v>1915</v>
      </c>
      <c r="CA1672" s="13" t="s">
        <v>5104</v>
      </c>
    </row>
    <row r="1673" spans="70:79" s="1" customFormat="1" ht="15">
      <c r="BR1673" t="str">
        <f t="shared" si="160"/>
        <v>RQ3BIRMINGHAM CHILDREN'S HOSPITAL - COMMUNITY TRUST</v>
      </c>
      <c r="BS1673" s="11" t="s">
        <v>5105</v>
      </c>
      <c r="BT1673" s="11" t="s">
        <v>5106</v>
      </c>
      <c r="BU1673" s="11" t="s">
        <v>5105</v>
      </c>
      <c r="BV1673" s="11" t="s">
        <v>5106</v>
      </c>
      <c r="BW1673" s="11" t="s">
        <v>5097</v>
      </c>
      <c r="BX1673" s="11"/>
      <c r="BY1673" s="12"/>
      <c r="BZ1673" t="s">
        <v>1915</v>
      </c>
      <c r="CA1673" s="13" t="s">
        <v>5107</v>
      </c>
    </row>
    <row r="1674" spans="70:79" s="1" customFormat="1" ht="15">
      <c r="BR1674" t="str">
        <f t="shared" si="160"/>
        <v>RQ3BIRMINGHAM CHILDREN'S HOSPITAL - DIABETICS</v>
      </c>
      <c r="BS1674" s="11" t="s">
        <v>5108</v>
      </c>
      <c r="BT1674" s="11" t="s">
        <v>5109</v>
      </c>
      <c r="BU1674" s="11" t="s">
        <v>5108</v>
      </c>
      <c r="BV1674" s="11" t="s">
        <v>5109</v>
      </c>
      <c r="BW1674" s="11" t="s">
        <v>5097</v>
      </c>
      <c r="BX1674" s="11"/>
      <c r="BY1674" s="12"/>
      <c r="BZ1674" t="s">
        <v>1915</v>
      </c>
      <c r="CA1674" s="13" t="s">
        <v>5110</v>
      </c>
    </row>
    <row r="1675" spans="70:79" s="1" customFormat="1" ht="15">
      <c r="BR1675" t="str">
        <f t="shared" si="160"/>
        <v>RQ3BIRMINGHAM CHILDREN'S HOSPITAL - METABOLIC DISEASES INHERITED</v>
      </c>
      <c r="BS1675" s="11" t="s">
        <v>5111</v>
      </c>
      <c r="BT1675" s="11" t="s">
        <v>5112</v>
      </c>
      <c r="BU1675" s="11" t="s">
        <v>5111</v>
      </c>
      <c r="BV1675" s="11" t="s">
        <v>5112</v>
      </c>
      <c r="BW1675" s="11" t="s">
        <v>5097</v>
      </c>
      <c r="BX1675" s="11"/>
      <c r="BY1675" s="12"/>
      <c r="BZ1675" t="s">
        <v>1915</v>
      </c>
      <c r="CA1675" s="13" t="s">
        <v>5113</v>
      </c>
    </row>
    <row r="1676" spans="70:79" s="1" customFormat="1" ht="15">
      <c r="BR1676" t="str">
        <f t="shared" si="160"/>
        <v>RQ3BIRMINGHAM CHILDREN'S HOSPITAL - NON-GH ENDOCRINE</v>
      </c>
      <c r="BS1676" s="11" t="s">
        <v>5114</v>
      </c>
      <c r="BT1676" s="11" t="s">
        <v>5115</v>
      </c>
      <c r="BU1676" s="11" t="s">
        <v>5114</v>
      </c>
      <c r="BV1676" s="11" t="s">
        <v>5115</v>
      </c>
      <c r="BW1676" s="11" t="s">
        <v>5097</v>
      </c>
      <c r="BX1676" s="11"/>
      <c r="BY1676" s="12"/>
      <c r="BZ1676" t="s">
        <v>1915</v>
      </c>
      <c r="CA1676" s="13" t="s">
        <v>5116</v>
      </c>
    </row>
    <row r="1677" spans="70:79" s="1" customFormat="1" ht="15">
      <c r="BR1677" t="str">
        <f t="shared" si="160"/>
        <v>RQ3BIRMINGHAM CHILDRENS HOSPITAL - NTBC PAEDIATRIC</v>
      </c>
      <c r="BS1677" s="11" t="s">
        <v>5117</v>
      </c>
      <c r="BT1677" s="11" t="s">
        <v>5118</v>
      </c>
      <c r="BU1677" s="11" t="s">
        <v>5117</v>
      </c>
      <c r="BV1677" s="11" t="s">
        <v>5118</v>
      </c>
      <c r="BW1677" s="11" t="s">
        <v>5097</v>
      </c>
      <c r="BX1677" s="11"/>
      <c r="BY1677" s="12"/>
      <c r="BZ1677" t="s">
        <v>1915</v>
      </c>
      <c r="CA1677" s="13" t="s">
        <v>5119</v>
      </c>
    </row>
    <row r="1678" spans="70:79" s="1" customFormat="1" ht="15">
      <c r="BR1678" t="str">
        <f t="shared" si="160"/>
        <v>RQ3BIRMINGHAM CHILDREN'S HOSPITAL - RQ301</v>
      </c>
      <c r="BS1678" s="11" t="s">
        <v>5096</v>
      </c>
      <c r="BT1678" s="11" t="s">
        <v>5120</v>
      </c>
      <c r="BU1678" s="11" t="s">
        <v>5096</v>
      </c>
      <c r="BV1678" s="11" t="s">
        <v>5120</v>
      </c>
      <c r="BW1678" s="11" t="s">
        <v>5097</v>
      </c>
      <c r="BX1678" s="11"/>
      <c r="BY1678" s="12"/>
      <c r="BZ1678" t="s">
        <v>1915</v>
      </c>
      <c r="CA1678" s="13" t="s">
        <v>5121</v>
      </c>
    </row>
    <row r="1679" spans="70:79" s="1" customFormat="1" ht="15">
      <c r="BR1679" t="str">
        <f t="shared" si="160"/>
        <v>RQ3BIRMINGHAM WOMEN'S HOSPITAL</v>
      </c>
      <c r="BS1679" s="11" t="s">
        <v>5122</v>
      </c>
      <c r="BT1679" s="11" t="s">
        <v>1572</v>
      </c>
      <c r="BU1679" s="11" t="s">
        <v>5122</v>
      </c>
      <c r="BV1679" s="11" t="s">
        <v>1572</v>
      </c>
      <c r="BW1679" s="11" t="s">
        <v>5097</v>
      </c>
      <c r="BX1679" s="11"/>
      <c r="BY1679" s="12"/>
      <c r="BZ1679" t="s">
        <v>5123</v>
      </c>
      <c r="CA1679" s="13" t="s">
        <v>5124</v>
      </c>
    </row>
    <row r="1680" spans="70:79" s="1" customFormat="1" ht="15">
      <c r="BR1680" t="str">
        <f t="shared" si="160"/>
        <v>RQ3CHILD PSYCHOLOGY DEPARTMENT</v>
      </c>
      <c r="BS1680" s="11" t="s">
        <v>5125</v>
      </c>
      <c r="BT1680" s="11" t="s">
        <v>5126</v>
      </c>
      <c r="BU1680" s="11" t="s">
        <v>5125</v>
      </c>
      <c r="BV1680" s="11" t="s">
        <v>5126</v>
      </c>
      <c r="BW1680" s="11" t="s">
        <v>5097</v>
      </c>
      <c r="BX1680" s="11"/>
      <c r="BY1680" s="12"/>
      <c r="BZ1680" t="s">
        <v>5123</v>
      </c>
      <c r="CA1680" s="13" t="s">
        <v>5127</v>
      </c>
    </row>
    <row r="1681" spans="70:79" s="1" customFormat="1" ht="15">
      <c r="BR1681" t="str">
        <f t="shared" si="160"/>
        <v>RQ3GOOD HOPE HOSPITAL</v>
      </c>
      <c r="BS1681" s="11" t="s">
        <v>5128</v>
      </c>
      <c r="BT1681" s="11" t="s">
        <v>5129</v>
      </c>
      <c r="BU1681" s="11" t="s">
        <v>5128</v>
      </c>
      <c r="BV1681" s="11" t="s">
        <v>5129</v>
      </c>
      <c r="BW1681" s="11" t="s">
        <v>5097</v>
      </c>
      <c r="BX1681" s="11"/>
      <c r="BY1681" s="12"/>
      <c r="BZ1681" t="s">
        <v>5123</v>
      </c>
      <c r="CA1681" s="13" t="s">
        <v>5130</v>
      </c>
    </row>
    <row r="1682" spans="70:79" s="1" customFormat="1" ht="15">
      <c r="BR1682" t="str">
        <f t="shared" si="160"/>
        <v>RQ3PARK VIEW CLINIC</v>
      </c>
      <c r="BS1682" s="11" t="s">
        <v>5131</v>
      </c>
      <c r="BT1682" s="11" t="s">
        <v>5132</v>
      </c>
      <c r="BU1682" s="11" t="s">
        <v>5131</v>
      </c>
      <c r="BV1682" s="11" t="s">
        <v>5132</v>
      </c>
      <c r="BW1682" s="11" t="s">
        <v>5097</v>
      </c>
      <c r="BX1682" s="11"/>
      <c r="BY1682" s="12"/>
      <c r="BZ1682" t="s">
        <v>5123</v>
      </c>
      <c r="CA1682" s="13" t="s">
        <v>5133</v>
      </c>
    </row>
    <row r="1683" spans="70:79" s="1" customFormat="1" ht="15">
      <c r="BR1683" t="str">
        <f t="shared" si="160"/>
        <v>RQ8BROOMFIELD HOSPITAL - RQ8L0</v>
      </c>
      <c r="BS1683" s="11" t="s">
        <v>5134</v>
      </c>
      <c r="BT1683" s="11" t="s">
        <v>5135</v>
      </c>
      <c r="BU1683" s="11" t="s">
        <v>5134</v>
      </c>
      <c r="BV1683" s="11" t="s">
        <v>5135</v>
      </c>
      <c r="BW1683" s="11" t="s">
        <v>5136</v>
      </c>
      <c r="BX1683" s="11"/>
      <c r="BY1683" s="12"/>
      <c r="BZ1683" t="s">
        <v>5137</v>
      </c>
      <c r="CA1683" s="13" t="s">
        <v>1873</v>
      </c>
    </row>
    <row r="1684" spans="70:79" s="1" customFormat="1" ht="15">
      <c r="BR1684" t="str">
        <f t="shared" si="160"/>
        <v>RQ8CHELMSFORD AND ESSEX HOSPITAL - RQ8LL</v>
      </c>
      <c r="BS1684" s="11" t="s">
        <v>5138</v>
      </c>
      <c r="BT1684" s="11" t="s">
        <v>5139</v>
      </c>
      <c r="BU1684" s="11" t="s">
        <v>5138</v>
      </c>
      <c r="BV1684" s="11" t="s">
        <v>5139</v>
      </c>
      <c r="BW1684" s="11" t="s">
        <v>5136</v>
      </c>
      <c r="BX1684" s="11"/>
      <c r="BY1684" s="12"/>
      <c r="BZ1684" t="s">
        <v>5123</v>
      </c>
      <c r="CA1684" s="13" t="s">
        <v>2838</v>
      </c>
    </row>
    <row r="1685" spans="70:79" s="1" customFormat="1" ht="15">
      <c r="BR1685" t="str">
        <f t="shared" si="160"/>
        <v>RQ8QUEEN'S HOSPITAL - RQ8ML</v>
      </c>
      <c r="BS1685" s="11" t="s">
        <v>5140</v>
      </c>
      <c r="BT1685" s="11" t="s">
        <v>5141</v>
      </c>
      <c r="BU1685" s="11" t="s">
        <v>5140</v>
      </c>
      <c r="BV1685" s="11" t="s">
        <v>5141</v>
      </c>
      <c r="BW1685" s="11" t="s">
        <v>5136</v>
      </c>
      <c r="BX1685" s="11"/>
      <c r="BY1685" s="12"/>
      <c r="BZ1685" t="s">
        <v>5123</v>
      </c>
      <c r="CA1685" s="13" t="s">
        <v>5142</v>
      </c>
    </row>
    <row r="1686" spans="70:79" s="1" customFormat="1" ht="15">
      <c r="BR1686" t="str">
        <f t="shared" si="160"/>
        <v>RQ8ST JOHN'S HOSPITAL - RQ8LH</v>
      </c>
      <c r="BS1686" s="11" t="s">
        <v>5143</v>
      </c>
      <c r="BT1686" s="11" t="s">
        <v>5144</v>
      </c>
      <c r="BU1686" s="11" t="s">
        <v>5143</v>
      </c>
      <c r="BV1686" s="11" t="s">
        <v>5144</v>
      </c>
      <c r="BW1686" s="11" t="s">
        <v>5136</v>
      </c>
      <c r="BX1686" s="11"/>
      <c r="BY1686" s="12"/>
      <c r="BZ1686" t="s">
        <v>5123</v>
      </c>
      <c r="CA1686" s="13" t="s">
        <v>5145</v>
      </c>
    </row>
    <row r="1687" spans="70:79" s="1" customFormat="1" ht="15">
      <c r="BR1687" t="str">
        <f t="shared" si="160"/>
        <v>RQ8ST MICHAEL'S HOSPITAL - RQ8LF</v>
      </c>
      <c r="BS1687" s="11" t="s">
        <v>5146</v>
      </c>
      <c r="BT1687" s="11" t="s">
        <v>5147</v>
      </c>
      <c r="BU1687" s="11" t="s">
        <v>5146</v>
      </c>
      <c r="BV1687" s="11" t="s">
        <v>5147</v>
      </c>
      <c r="BW1687" s="11" t="s">
        <v>5136</v>
      </c>
      <c r="BX1687" s="11"/>
      <c r="BY1687" s="12"/>
      <c r="BZ1687" t="s">
        <v>5123</v>
      </c>
      <c r="CA1687" s="13" t="s">
        <v>5148</v>
      </c>
    </row>
    <row r="1688" spans="70:79" s="1" customFormat="1" ht="15">
      <c r="BR1688" t="str">
        <f t="shared" si="160"/>
        <v>RQ8ST PETER'S HOSPITAL - RQ8LJ</v>
      </c>
      <c r="BS1688" s="11" t="s">
        <v>5149</v>
      </c>
      <c r="BT1688" s="11" t="s">
        <v>5150</v>
      </c>
      <c r="BU1688" s="11" t="s">
        <v>5149</v>
      </c>
      <c r="BV1688" s="11" t="s">
        <v>5150</v>
      </c>
      <c r="BW1688" s="11" t="s">
        <v>5136</v>
      </c>
      <c r="BX1688" s="11"/>
      <c r="BY1688" s="12"/>
      <c r="BZ1688" t="s">
        <v>5123</v>
      </c>
      <c r="CA1688" s="13" t="s">
        <v>5151</v>
      </c>
    </row>
    <row r="1689" spans="70:79" s="1" customFormat="1" ht="15">
      <c r="BR1689" t="str">
        <f t="shared" si="160"/>
        <v>RQ8WILLIAM JULIEN COURTAULD HOSPITAL - RQ8LK</v>
      </c>
      <c r="BS1689" s="11" t="s">
        <v>5152</v>
      </c>
      <c r="BT1689" s="11" t="s">
        <v>5153</v>
      </c>
      <c r="BU1689" s="11" t="s">
        <v>5152</v>
      </c>
      <c r="BV1689" s="11" t="s">
        <v>5153</v>
      </c>
      <c r="BW1689" s="11" t="s">
        <v>5136</v>
      </c>
      <c r="BX1689" s="11"/>
      <c r="BY1689" s="12"/>
      <c r="BZ1689" t="s">
        <v>5123</v>
      </c>
      <c r="CA1689" s="13" t="s">
        <v>5154</v>
      </c>
    </row>
    <row r="1690" spans="70:79" s="1" customFormat="1" ht="15">
      <c r="BR1690" t="str">
        <f t="shared" si="160"/>
        <v>RQMCHELSEA AND WESTMINSTER HOSPITAL - RQM01</v>
      </c>
      <c r="BS1690" s="11" t="s">
        <v>5155</v>
      </c>
      <c r="BT1690" s="11" t="s">
        <v>2744</v>
      </c>
      <c r="BU1690" s="11" t="s">
        <v>5155</v>
      </c>
      <c r="BV1690" s="11" t="s">
        <v>2744</v>
      </c>
      <c r="BW1690" s="11" t="s">
        <v>5156</v>
      </c>
      <c r="BX1690" s="11"/>
      <c r="BY1690" s="12"/>
      <c r="BZ1690" t="s">
        <v>5123</v>
      </c>
      <c r="CA1690" s="13" t="s">
        <v>5157</v>
      </c>
    </row>
    <row r="1691" spans="70:79" s="1" customFormat="1" ht="15">
      <c r="BR1691" t="str">
        <f t="shared" si="160"/>
        <v>RQMTEDDINGTON MEMORIAL HOSPITAL</v>
      </c>
      <c r="BS1691" s="11" t="s">
        <v>5158</v>
      </c>
      <c r="BT1691" s="11" t="s">
        <v>5159</v>
      </c>
      <c r="BU1691" s="11" t="s">
        <v>5158</v>
      </c>
      <c r="BV1691" s="11" t="s">
        <v>5159</v>
      </c>
      <c r="BW1691" s="11" t="s">
        <v>5156</v>
      </c>
      <c r="BX1691" s="11"/>
      <c r="BY1691" s="12"/>
      <c r="BZ1691" t="s">
        <v>5123</v>
      </c>
      <c r="CA1691" s="13" t="s">
        <v>5160</v>
      </c>
    </row>
    <row r="1692" spans="70:79" s="1" customFormat="1" ht="15">
      <c r="BR1692" t="str">
        <f t="shared" si="160"/>
        <v>RQMTHE HILLINGDON HOSPITAL</v>
      </c>
      <c r="BS1692" s="11" t="s">
        <v>5161</v>
      </c>
      <c r="BT1692" s="11" t="s">
        <v>5162</v>
      </c>
      <c r="BU1692" s="11" t="s">
        <v>5161</v>
      </c>
      <c r="BV1692" s="11" t="s">
        <v>5162</v>
      </c>
      <c r="BW1692" s="11" t="s">
        <v>5156</v>
      </c>
      <c r="BX1692" s="11"/>
      <c r="BY1692" s="12"/>
      <c r="BZ1692" t="s">
        <v>5123</v>
      </c>
      <c r="CA1692" s="13" t="s">
        <v>5163</v>
      </c>
    </row>
    <row r="1693" spans="70:79" s="1" customFormat="1" ht="15">
      <c r="BR1693" t="str">
        <f t="shared" si="160"/>
        <v>RQMWEST MIDDLESEX UNIVERSITY HOSPITAL</v>
      </c>
      <c r="BS1693" s="11" t="s">
        <v>5164</v>
      </c>
      <c r="BT1693" s="11" t="s">
        <v>2801</v>
      </c>
      <c r="BU1693" s="11" t="s">
        <v>5164</v>
      </c>
      <c r="BV1693" s="11" t="s">
        <v>2801</v>
      </c>
      <c r="BW1693" s="11" t="s">
        <v>5156</v>
      </c>
      <c r="BX1693" s="11"/>
      <c r="BY1693" s="12"/>
      <c r="BZ1693" t="s">
        <v>5123</v>
      </c>
      <c r="CA1693" s="13" t="s">
        <v>5165</v>
      </c>
    </row>
    <row r="1694" spans="70:79" s="1" customFormat="1" ht="15">
      <c r="BR1694" t="str">
        <f t="shared" si="160"/>
        <v>RQQHINCHINGBROOKE HOSPITAL - RQQ31</v>
      </c>
      <c r="BS1694" s="11" t="s">
        <v>5166</v>
      </c>
      <c r="BT1694" s="11" t="s">
        <v>5167</v>
      </c>
      <c r="BU1694" s="11" t="s">
        <v>5166</v>
      </c>
      <c r="BV1694" s="11" t="s">
        <v>5167</v>
      </c>
      <c r="BW1694" s="11" t="s">
        <v>5168</v>
      </c>
      <c r="BX1694" s="11"/>
      <c r="BY1694" s="12"/>
      <c r="BZ1694" t="s">
        <v>5123</v>
      </c>
      <c r="CA1694" s="13" t="s">
        <v>5169</v>
      </c>
    </row>
    <row r="1695" spans="70:79" s="1" customFormat="1" ht="15">
      <c r="BR1695" t="str">
        <f t="shared" si="160"/>
        <v>RQQTHE HUNTINGDON NHS TREATMENT CENTRE - RQQTC</v>
      </c>
      <c r="BS1695" s="11" t="s">
        <v>5170</v>
      </c>
      <c r="BT1695" s="11" t="s">
        <v>5171</v>
      </c>
      <c r="BU1695" s="11" t="s">
        <v>5170</v>
      </c>
      <c r="BV1695" s="11" t="s">
        <v>5171</v>
      </c>
      <c r="BW1695" s="11" t="s">
        <v>5168</v>
      </c>
      <c r="BX1695" s="11"/>
      <c r="BY1695" s="12"/>
      <c r="BZ1695" t="s">
        <v>5123</v>
      </c>
      <c r="CA1695" s="13" t="s">
        <v>5172</v>
      </c>
    </row>
    <row r="1696" spans="70:79" s="1" customFormat="1" ht="15">
      <c r="BR1696" t="str">
        <f t="shared" si="160"/>
        <v>RQWGALEN HOUSE - RQWG5</v>
      </c>
      <c r="BS1696" s="11" t="s">
        <v>5173</v>
      </c>
      <c r="BT1696" s="11" t="s">
        <v>5174</v>
      </c>
      <c r="BU1696" s="11" t="s">
        <v>5173</v>
      </c>
      <c r="BV1696" s="11" t="s">
        <v>5174</v>
      </c>
      <c r="BW1696" s="11" t="s">
        <v>5175</v>
      </c>
      <c r="BX1696" s="11"/>
      <c r="BY1696" s="12"/>
      <c r="BZ1696" t="s">
        <v>5123</v>
      </c>
      <c r="CA1696" s="13" t="s">
        <v>5176</v>
      </c>
    </row>
    <row r="1697" spans="70:79" s="1" customFormat="1" ht="15">
      <c r="BR1697" t="str">
        <f t="shared" si="160"/>
        <v>RQWHERTS AND ESSEX COMMUNITY HOSPITAL - RQWG2</v>
      </c>
      <c r="BS1697" s="11" t="s">
        <v>5177</v>
      </c>
      <c r="BT1697" s="11" t="s">
        <v>5178</v>
      </c>
      <c r="BU1697" s="11" t="s">
        <v>5177</v>
      </c>
      <c r="BV1697" s="11" t="s">
        <v>5178</v>
      </c>
      <c r="BW1697" s="11" t="s">
        <v>5175</v>
      </c>
      <c r="BX1697" s="11"/>
      <c r="BY1697" s="12"/>
      <c r="BZ1697" t="s">
        <v>5123</v>
      </c>
      <c r="CA1697" s="13" t="s">
        <v>5179</v>
      </c>
    </row>
    <row r="1698" spans="70:79" s="1" customFormat="1" ht="15">
      <c r="BR1698" t="str">
        <f t="shared" si="160"/>
        <v>RQWHODDESDON TOWER CLINIC - RQWG6</v>
      </c>
      <c r="BS1698" s="11" t="s">
        <v>5180</v>
      </c>
      <c r="BT1698" s="11" t="s">
        <v>5181</v>
      </c>
      <c r="BU1698" s="11" t="s">
        <v>5180</v>
      </c>
      <c r="BV1698" s="11" t="s">
        <v>5181</v>
      </c>
      <c r="BW1698" s="11" t="s">
        <v>5175</v>
      </c>
      <c r="BX1698" s="11"/>
      <c r="BY1698" s="12"/>
      <c r="BZ1698" t="s">
        <v>5123</v>
      </c>
      <c r="CA1698" s="13" t="s">
        <v>5182</v>
      </c>
    </row>
    <row r="1699" spans="70:79" s="1" customFormat="1" ht="15">
      <c r="BR1699" t="str">
        <f t="shared" si="160"/>
        <v>RQWKEATS HOUSE CLINIC - RQWG8</v>
      </c>
      <c r="BS1699" s="11" t="s">
        <v>5183</v>
      </c>
      <c r="BT1699" s="11" t="s">
        <v>5184</v>
      </c>
      <c r="BU1699" s="11" t="s">
        <v>5183</v>
      </c>
      <c r="BV1699" s="11" t="s">
        <v>5184</v>
      </c>
      <c r="BW1699" s="11" t="s">
        <v>5175</v>
      </c>
      <c r="BX1699" s="11"/>
      <c r="BY1699" s="12"/>
      <c r="BZ1699" t="s">
        <v>5123</v>
      </c>
      <c r="CA1699" s="13" t="s">
        <v>1716</v>
      </c>
    </row>
    <row r="1700" spans="70:79" s="1" customFormat="1" ht="15">
      <c r="BR1700" t="str">
        <f t="shared" si="160"/>
        <v>RQWPRINCESS ALEXANDRA HOSPITAL - RQWG0</v>
      </c>
      <c r="BS1700" s="11" t="s">
        <v>5185</v>
      </c>
      <c r="BT1700" s="11" t="s">
        <v>5186</v>
      </c>
      <c r="BU1700" s="11" t="s">
        <v>5185</v>
      </c>
      <c r="BV1700" s="11" t="s">
        <v>5186</v>
      </c>
      <c r="BW1700" s="11" t="s">
        <v>5175</v>
      </c>
      <c r="BX1700" s="11"/>
      <c r="BY1700" s="12"/>
      <c r="BZ1700" t="s">
        <v>5123</v>
      </c>
      <c r="CA1700" s="13" t="s">
        <v>5187</v>
      </c>
    </row>
    <row r="1701" spans="70:79" s="1" customFormat="1" ht="15">
      <c r="BR1701" t="str">
        <f t="shared" si="160"/>
        <v>RQWPRINCESS ALEXANDRA PRIVATE HOSPITAL</v>
      </c>
      <c r="BS1701" s="11" t="s">
        <v>5188</v>
      </c>
      <c r="BT1701" s="11" t="s">
        <v>5189</v>
      </c>
      <c r="BU1701" s="11" t="s">
        <v>5188</v>
      </c>
      <c r="BV1701" s="11" t="s">
        <v>5189</v>
      </c>
      <c r="BW1701" s="11" t="s">
        <v>5175</v>
      </c>
      <c r="BX1701" s="11"/>
      <c r="BY1701" s="12"/>
      <c r="BZ1701" t="s">
        <v>5123</v>
      </c>
      <c r="CA1701" s="13" t="s">
        <v>5190</v>
      </c>
    </row>
    <row r="1702" spans="70:79" s="1" customFormat="1" ht="15">
      <c r="BR1702" t="str">
        <f t="shared" si="160"/>
        <v>RQWRECTORY LANE CLINIC - RQWG9</v>
      </c>
      <c r="BS1702" s="11" t="s">
        <v>5191</v>
      </c>
      <c r="BT1702" s="11" t="s">
        <v>5192</v>
      </c>
      <c r="BU1702" s="11" t="s">
        <v>5191</v>
      </c>
      <c r="BV1702" s="11" t="s">
        <v>5192</v>
      </c>
      <c r="BW1702" s="11" t="s">
        <v>5175</v>
      </c>
      <c r="BX1702" s="11"/>
      <c r="BY1702" s="12"/>
      <c r="BZ1702" t="s">
        <v>4051</v>
      </c>
      <c r="CA1702" s="13" t="s">
        <v>5193</v>
      </c>
    </row>
    <row r="1703" spans="70:79" s="1" customFormat="1" ht="15">
      <c r="BR1703" t="str">
        <f t="shared" si="160"/>
        <v>RQWSAFFRON WALDEN COMMUNITY HOSPITAL - RQWG3</v>
      </c>
      <c r="BS1703" s="11" t="s">
        <v>5194</v>
      </c>
      <c r="BT1703" s="11" t="s">
        <v>5195</v>
      </c>
      <c r="BU1703" s="11" t="s">
        <v>5194</v>
      </c>
      <c r="BV1703" s="11" t="s">
        <v>5195</v>
      </c>
      <c r="BW1703" s="11" t="s">
        <v>5175</v>
      </c>
      <c r="BX1703" s="11"/>
      <c r="BY1703" s="12"/>
      <c r="BZ1703" t="s">
        <v>4051</v>
      </c>
      <c r="CA1703" s="13" t="s">
        <v>5196</v>
      </c>
    </row>
    <row r="1704" spans="70:79" s="1" customFormat="1" ht="15">
      <c r="BR1704" t="str">
        <f t="shared" si="160"/>
        <v>RQWST. MARGARET'S HOSPITAL - RQWG1</v>
      </c>
      <c r="BS1704" s="11" t="s">
        <v>5197</v>
      </c>
      <c r="BT1704" s="11" t="s">
        <v>5198</v>
      </c>
      <c r="BU1704" s="11" t="s">
        <v>5197</v>
      </c>
      <c r="BV1704" s="11" t="s">
        <v>5198</v>
      </c>
      <c r="BW1704" s="11" t="s">
        <v>5175</v>
      </c>
      <c r="BX1704" s="11"/>
      <c r="BY1704" s="12"/>
      <c r="BZ1704" t="s">
        <v>4051</v>
      </c>
      <c r="CA1704" s="13" t="s">
        <v>147</v>
      </c>
    </row>
    <row r="1705" spans="70:79" s="1" customFormat="1" ht="15">
      <c r="BR1705" t="str">
        <f t="shared" si="160"/>
        <v>RQXHOMERTON UNIVERSITY HOSPITAL - RQXM1</v>
      </c>
      <c r="BS1705" s="11" t="s">
        <v>5199</v>
      </c>
      <c r="BT1705" s="11" t="s">
        <v>5200</v>
      </c>
      <c r="BU1705" s="11" t="s">
        <v>5199</v>
      </c>
      <c r="BV1705" s="11" t="s">
        <v>5200</v>
      </c>
      <c r="BW1705" s="11" t="s">
        <v>5201</v>
      </c>
      <c r="BX1705" s="11"/>
      <c r="BY1705" s="12"/>
      <c r="BZ1705" t="s">
        <v>4051</v>
      </c>
      <c r="CA1705" s="13" t="s">
        <v>5202</v>
      </c>
    </row>
    <row r="1706" spans="70:79" s="1" customFormat="1" ht="15">
      <c r="BR1706" t="str">
        <f t="shared" si="160"/>
        <v>RQXROYAL LONDON HOSPITAL - RQX01</v>
      </c>
      <c r="BS1706" s="11" t="s">
        <v>5203</v>
      </c>
      <c r="BT1706" s="11" t="s">
        <v>5204</v>
      </c>
      <c r="BU1706" s="11" t="s">
        <v>5203</v>
      </c>
      <c r="BV1706" s="11" t="s">
        <v>5204</v>
      </c>
      <c r="BW1706" s="11" t="s">
        <v>5201</v>
      </c>
      <c r="BX1706" s="11"/>
      <c r="BY1706" s="12"/>
      <c r="BZ1706" t="s">
        <v>4051</v>
      </c>
      <c r="CA1706" s="13" t="s">
        <v>688</v>
      </c>
    </row>
    <row r="1707" spans="70:79" s="1" customFormat="1" ht="15">
      <c r="BR1707" t="str">
        <f t="shared" si="160"/>
        <v>RQYATC QUEEN MARY'S</v>
      </c>
      <c r="BS1707" s="11" t="s">
        <v>5205</v>
      </c>
      <c r="BT1707" s="11" t="s">
        <v>5206</v>
      </c>
      <c r="BU1707" s="11" t="s">
        <v>5205</v>
      </c>
      <c r="BV1707" s="11" t="s">
        <v>5206</v>
      </c>
      <c r="BW1707" s="11" t="s">
        <v>5207</v>
      </c>
      <c r="BX1707" s="11"/>
      <c r="BY1707" s="12"/>
      <c r="BZ1707" t="s">
        <v>4051</v>
      </c>
      <c r="CA1707" s="13" t="s">
        <v>266</v>
      </c>
    </row>
    <row r="1708" spans="70:79" s="1" customFormat="1" ht="15">
      <c r="BR1708" t="str">
        <f t="shared" si="160"/>
        <v>RQYBARNES HOSPITAL</v>
      </c>
      <c r="BS1708" s="11" t="s">
        <v>5208</v>
      </c>
      <c r="BT1708" s="11" t="s">
        <v>5209</v>
      </c>
      <c r="BU1708" s="11" t="s">
        <v>5208</v>
      </c>
      <c r="BV1708" s="11" t="s">
        <v>5209</v>
      </c>
      <c r="BW1708" s="11" t="s">
        <v>5207</v>
      </c>
      <c r="BX1708" s="11"/>
      <c r="BY1708" s="12"/>
      <c r="BZ1708" t="s">
        <v>4051</v>
      </c>
      <c r="CA1708" s="13" t="s">
        <v>5210</v>
      </c>
    </row>
    <row r="1709" spans="70:79" s="1" customFormat="1" ht="15">
      <c r="BR1709" t="str">
        <f t="shared" si="160"/>
        <v>RQYBRIGHTWELL CRESCENT</v>
      </c>
      <c r="BS1709" s="11" t="s">
        <v>5211</v>
      </c>
      <c r="BT1709" s="11" t="s">
        <v>5212</v>
      </c>
      <c r="BU1709" s="11" t="s">
        <v>5211</v>
      </c>
      <c r="BV1709" s="11" t="s">
        <v>5212</v>
      </c>
      <c r="BW1709" s="11" t="s">
        <v>5207</v>
      </c>
      <c r="BX1709" s="11"/>
      <c r="BY1709" s="12"/>
      <c r="BZ1709" t="s">
        <v>4051</v>
      </c>
      <c r="CA1709" s="13" t="s">
        <v>234</v>
      </c>
    </row>
    <row r="1710" spans="70:79" s="1" customFormat="1" ht="15">
      <c r="BR1710" t="str">
        <f t="shared" si="160"/>
        <v>RQYCARSHALTON WAR MEMORIAL HOSPITAL</v>
      </c>
      <c r="BS1710" s="11" t="s">
        <v>5213</v>
      </c>
      <c r="BT1710" s="11" t="s">
        <v>5214</v>
      </c>
      <c r="BU1710" s="11" t="s">
        <v>5213</v>
      </c>
      <c r="BV1710" s="11" t="s">
        <v>5214</v>
      </c>
      <c r="BW1710" s="11" t="s">
        <v>5207</v>
      </c>
      <c r="BX1710" s="11"/>
      <c r="BY1710" s="12"/>
      <c r="BZ1710" t="s">
        <v>4051</v>
      </c>
      <c r="CA1710" s="13" t="s">
        <v>5215</v>
      </c>
    </row>
    <row r="1711" spans="70:79" s="1" customFormat="1" ht="15">
      <c r="BR1711" t="str">
        <f t="shared" si="160"/>
        <v>RQYCHILD AND ADOLESCENT</v>
      </c>
      <c r="BS1711" s="11" t="s">
        <v>5216</v>
      </c>
      <c r="BT1711" s="11" t="s">
        <v>5217</v>
      </c>
      <c r="BU1711" s="11" t="s">
        <v>5216</v>
      </c>
      <c r="BV1711" s="11" t="s">
        <v>5217</v>
      </c>
      <c r="BW1711" s="11" t="s">
        <v>5207</v>
      </c>
      <c r="BX1711" s="11"/>
      <c r="BY1711" s="12"/>
      <c r="BZ1711" t="s">
        <v>4051</v>
      </c>
      <c r="CA1711" s="13" t="s">
        <v>468</v>
      </c>
    </row>
    <row r="1712" spans="70:79" s="1" customFormat="1" ht="15">
      <c r="BR1712" t="str">
        <f t="shared" si="160"/>
        <v>RQYCOMMUNITY STORE</v>
      </c>
      <c r="BS1712" s="11" t="s">
        <v>5218</v>
      </c>
      <c r="BT1712" s="11" t="s">
        <v>5219</v>
      </c>
      <c r="BU1712" s="11" t="s">
        <v>5218</v>
      </c>
      <c r="BV1712" s="11" t="s">
        <v>5219</v>
      </c>
      <c r="BW1712" s="11" t="s">
        <v>5207</v>
      </c>
      <c r="BX1712" s="11"/>
      <c r="BY1712" s="12"/>
      <c r="BZ1712" t="s">
        <v>4051</v>
      </c>
      <c r="CA1712" s="13" t="s">
        <v>5220</v>
      </c>
    </row>
    <row r="1713" spans="70:79" s="1" customFormat="1" ht="15">
      <c r="BR1713" t="str">
        <f t="shared" si="160"/>
        <v>RQYEATING DISORDERS</v>
      </c>
      <c r="BS1713" s="11" t="s">
        <v>5221</v>
      </c>
      <c r="BT1713" s="11" t="s">
        <v>5222</v>
      </c>
      <c r="BU1713" s="11" t="s">
        <v>5221</v>
      </c>
      <c r="BV1713" s="11" t="s">
        <v>5222</v>
      </c>
      <c r="BW1713" s="11" t="s">
        <v>5207</v>
      </c>
      <c r="BX1713" s="11"/>
      <c r="BY1713" s="12"/>
      <c r="BZ1713" t="s">
        <v>4051</v>
      </c>
      <c r="CA1713" s="13" t="s">
        <v>5223</v>
      </c>
    </row>
    <row r="1714" spans="70:79" s="1" customFormat="1" ht="15">
      <c r="BR1714" t="str">
        <f t="shared" si="160"/>
        <v>RQYGUILDHALL</v>
      </c>
      <c r="BS1714" s="11" t="s">
        <v>5224</v>
      </c>
      <c r="BT1714" s="11" t="s">
        <v>5225</v>
      </c>
      <c r="BU1714" s="11" t="s">
        <v>5224</v>
      </c>
      <c r="BV1714" s="11" t="s">
        <v>5225</v>
      </c>
      <c r="BW1714" s="11" t="s">
        <v>5207</v>
      </c>
      <c r="BX1714" s="11"/>
      <c r="BY1714" s="12"/>
      <c r="BZ1714" t="s">
        <v>4051</v>
      </c>
      <c r="CA1714" s="13" t="s">
        <v>5226</v>
      </c>
    </row>
    <row r="1715" spans="70:79" s="1" customFormat="1" ht="15">
      <c r="BR1715" t="str">
        <f t="shared" si="160"/>
        <v>RQYHENDERSON HOSPITAL</v>
      </c>
      <c r="BS1715" s="11" t="s">
        <v>5227</v>
      </c>
      <c r="BT1715" s="11" t="s">
        <v>5228</v>
      </c>
      <c r="BU1715" s="11" t="s">
        <v>5227</v>
      </c>
      <c r="BV1715" s="11" t="s">
        <v>5228</v>
      </c>
      <c r="BW1715" s="11" t="s">
        <v>5207</v>
      </c>
      <c r="BX1715" s="11"/>
      <c r="BY1715" s="12"/>
      <c r="BZ1715" t="s">
        <v>4051</v>
      </c>
      <c r="CA1715" s="13" t="s">
        <v>5229</v>
      </c>
    </row>
    <row r="1716" spans="70:79" s="1" customFormat="1" ht="15">
      <c r="BR1716" t="str">
        <f t="shared" si="160"/>
        <v>RQYJUSTIN PLAZA 3</v>
      </c>
      <c r="BS1716" s="11" t="s">
        <v>5230</v>
      </c>
      <c r="BT1716" s="11" t="s">
        <v>5231</v>
      </c>
      <c r="BU1716" s="11" t="s">
        <v>5230</v>
      </c>
      <c r="BV1716" s="11" t="s">
        <v>5231</v>
      </c>
      <c r="BW1716" s="11" t="s">
        <v>5207</v>
      </c>
      <c r="BX1716" s="11"/>
      <c r="BY1716" s="12"/>
      <c r="BZ1716" t="s">
        <v>4051</v>
      </c>
      <c r="CA1716" s="13" t="s">
        <v>276</v>
      </c>
    </row>
    <row r="1717" spans="70:79" s="1" customFormat="1" ht="15">
      <c r="BR1717" t="str">
        <f t="shared" si="160"/>
        <v>RQYKINGSTON C.A.D.T</v>
      </c>
      <c r="BS1717" s="11" t="s">
        <v>5232</v>
      </c>
      <c r="BT1717" s="11" t="s">
        <v>5233</v>
      </c>
      <c r="BU1717" s="11" t="s">
        <v>5232</v>
      </c>
      <c r="BV1717" s="11" t="s">
        <v>5233</v>
      </c>
      <c r="BW1717" s="11" t="s">
        <v>5207</v>
      </c>
      <c r="BX1717" s="11"/>
      <c r="BY1717" s="12"/>
      <c r="BZ1717" t="s">
        <v>5234</v>
      </c>
      <c r="CA1717" s="13" t="s">
        <v>5235</v>
      </c>
    </row>
    <row r="1718" spans="70:79" s="1" customFormat="1" ht="15">
      <c r="BR1718" t="str">
        <f t="shared" si="160"/>
        <v>RQYKINGSTON HOSPITAL</v>
      </c>
      <c r="BS1718" s="11" t="s">
        <v>5236</v>
      </c>
      <c r="BT1718" s="11" t="s">
        <v>1584</v>
      </c>
      <c r="BU1718" s="11" t="s">
        <v>5236</v>
      </c>
      <c r="BV1718" s="11" t="s">
        <v>1584</v>
      </c>
      <c r="BW1718" s="11" t="s">
        <v>5207</v>
      </c>
      <c r="BX1718" s="11"/>
      <c r="BY1718" s="12"/>
      <c r="BZ1718" t="s">
        <v>5234</v>
      </c>
      <c r="CA1718" s="13" t="s">
        <v>5237</v>
      </c>
    </row>
    <row r="1719" spans="70:79" s="1" customFormat="1" ht="15">
      <c r="BR1719" t="str">
        <f t="shared" si="160"/>
        <v>RQYMER &amp; SUT MHT FOR PLD</v>
      </c>
      <c r="BS1719" s="11" t="s">
        <v>5238</v>
      </c>
      <c r="BT1719" s="11" t="s">
        <v>5239</v>
      </c>
      <c r="BU1719" s="11" t="s">
        <v>5238</v>
      </c>
      <c r="BV1719" s="11" t="s">
        <v>5239</v>
      </c>
      <c r="BW1719" s="11" t="s">
        <v>5207</v>
      </c>
      <c r="BX1719" s="11"/>
      <c r="BY1719" s="12"/>
      <c r="BZ1719" t="s">
        <v>5240</v>
      </c>
      <c r="CA1719" s="13" t="s">
        <v>5241</v>
      </c>
    </row>
    <row r="1720" spans="70:79" s="1" customFormat="1" ht="15">
      <c r="BR1720" t="str">
        <f t="shared" si="160"/>
        <v>RQYMERTON AND SUTTON AORT</v>
      </c>
      <c r="BS1720" s="11" t="s">
        <v>5242</v>
      </c>
      <c r="BT1720" s="11" t="s">
        <v>5243</v>
      </c>
      <c r="BU1720" s="11" t="s">
        <v>5242</v>
      </c>
      <c r="BV1720" s="11" t="s">
        <v>5243</v>
      </c>
      <c r="BW1720" s="11" t="s">
        <v>5207</v>
      </c>
      <c r="BX1720" s="11"/>
      <c r="BY1720" s="12"/>
      <c r="BZ1720" t="s">
        <v>5244</v>
      </c>
      <c r="CA1720" s="13" t="s">
        <v>5245</v>
      </c>
    </row>
    <row r="1721" spans="70:79" s="1" customFormat="1" ht="15">
      <c r="BR1721" t="str">
        <f t="shared" si="160"/>
        <v>RQYMERTON C.D.T</v>
      </c>
      <c r="BS1721" s="11" t="s">
        <v>5246</v>
      </c>
      <c r="BT1721" s="11" t="s">
        <v>5247</v>
      </c>
      <c r="BU1721" s="11" t="s">
        <v>5246</v>
      </c>
      <c r="BV1721" s="11" t="s">
        <v>5247</v>
      </c>
      <c r="BW1721" s="11" t="s">
        <v>5207</v>
      </c>
      <c r="BX1721" s="11"/>
      <c r="BY1721" s="12"/>
      <c r="BZ1721" t="s">
        <v>5248</v>
      </c>
      <c r="CA1721" s="13" t="s">
        <v>5249</v>
      </c>
    </row>
    <row r="1722" spans="70:79" s="1" customFormat="1" ht="15">
      <c r="BR1722" t="str">
        <f t="shared" si="160"/>
        <v>RQYNELSON HOSPITAL</v>
      </c>
      <c r="BS1722" s="11" t="s">
        <v>5250</v>
      </c>
      <c r="BT1722" s="11" t="s">
        <v>5251</v>
      </c>
      <c r="BU1722" s="11" t="s">
        <v>5250</v>
      </c>
      <c r="BV1722" s="11" t="s">
        <v>5251</v>
      </c>
      <c r="BW1722" s="11" t="s">
        <v>5207</v>
      </c>
      <c r="BX1722" s="11"/>
      <c r="BY1722" s="12"/>
      <c r="BZ1722" t="s">
        <v>5252</v>
      </c>
      <c r="CA1722" s="13" t="s">
        <v>5253</v>
      </c>
    </row>
    <row r="1723" spans="70:79" s="1" customFormat="1" ht="15">
      <c r="BR1723" t="str">
        <f t="shared" si="160"/>
        <v>RQYNEUROPSYCHIATRY</v>
      </c>
      <c r="BS1723" s="11" t="s">
        <v>5254</v>
      </c>
      <c r="BT1723" s="11" t="s">
        <v>4115</v>
      </c>
      <c r="BU1723" s="11" t="s">
        <v>5254</v>
      </c>
      <c r="BV1723" s="11" t="s">
        <v>4115</v>
      </c>
      <c r="BW1723" s="11" t="s">
        <v>5207</v>
      </c>
      <c r="BX1723" s="11"/>
      <c r="BY1723" s="12"/>
      <c r="BZ1723" t="s">
        <v>5252</v>
      </c>
      <c r="CA1723" s="13" t="s">
        <v>5255</v>
      </c>
    </row>
    <row r="1724" spans="70:79" s="1" customFormat="1" ht="15">
      <c r="BR1724" t="str">
        <f t="shared" si="160"/>
        <v>RQYOPS PUTNEY AND ROEHAMPTON</v>
      </c>
      <c r="BS1724" s="11" t="s">
        <v>5256</v>
      </c>
      <c r="BT1724" s="11" t="s">
        <v>5257</v>
      </c>
      <c r="BU1724" s="11" t="s">
        <v>5256</v>
      </c>
      <c r="BV1724" s="11" t="s">
        <v>5257</v>
      </c>
      <c r="BW1724" s="11" t="s">
        <v>5207</v>
      </c>
      <c r="BX1724" s="11"/>
      <c r="BY1724" s="12"/>
      <c r="BZ1724" t="s">
        <v>5258</v>
      </c>
      <c r="CA1724" s="13" t="s">
        <v>5259</v>
      </c>
    </row>
    <row r="1725" spans="70:79" s="1" customFormat="1" ht="15">
      <c r="BR1725" t="str">
        <f t="shared" si="160"/>
        <v>RQYOPS SUTTON</v>
      </c>
      <c r="BS1725" s="11" t="s">
        <v>5260</v>
      </c>
      <c r="BT1725" s="11" t="s">
        <v>5261</v>
      </c>
      <c r="BU1725" s="11" t="s">
        <v>5260</v>
      </c>
      <c r="BV1725" s="11" t="s">
        <v>5261</v>
      </c>
      <c r="BW1725" s="11" t="s">
        <v>5207</v>
      </c>
      <c r="BX1725" s="11"/>
      <c r="BY1725" s="12"/>
      <c r="BZ1725" t="s">
        <v>5262</v>
      </c>
      <c r="CA1725" s="13" t="s">
        <v>5263</v>
      </c>
    </row>
    <row r="1726" spans="70:79" s="1" customFormat="1" ht="15">
      <c r="BR1726" t="str">
        <f t="shared" si="160"/>
        <v>RQYP.A.D.S</v>
      </c>
      <c r="BS1726" s="11" t="s">
        <v>5264</v>
      </c>
      <c r="BT1726" s="11" t="s">
        <v>5265</v>
      </c>
      <c r="BU1726" s="11" t="s">
        <v>5264</v>
      </c>
      <c r="BV1726" s="11" t="s">
        <v>5265</v>
      </c>
      <c r="BW1726" s="11" t="s">
        <v>5207</v>
      </c>
      <c r="BX1726" s="11"/>
      <c r="BY1726" s="12"/>
      <c r="BZ1726" t="s">
        <v>5266</v>
      </c>
      <c r="CA1726" s="13" t="s">
        <v>5267</v>
      </c>
    </row>
    <row r="1727" spans="70:79" s="1" customFormat="1" ht="15">
      <c r="BR1727" t="str">
        <f t="shared" si="160"/>
        <v>RQYPUTNEY HILL</v>
      </c>
      <c r="BS1727" s="11" t="s">
        <v>5268</v>
      </c>
      <c r="BT1727" s="11" t="s">
        <v>5269</v>
      </c>
      <c r="BU1727" s="11" t="s">
        <v>5268</v>
      </c>
      <c r="BV1727" s="11" t="s">
        <v>5269</v>
      </c>
      <c r="BW1727" s="11" t="s">
        <v>5207</v>
      </c>
      <c r="BX1727" s="11"/>
      <c r="BY1727" s="12"/>
      <c r="BZ1727" t="s">
        <v>5266</v>
      </c>
      <c r="CA1727" s="13" t="s">
        <v>5270</v>
      </c>
    </row>
    <row r="1728" spans="70:79" s="1" customFormat="1" ht="15">
      <c r="BR1728" t="str">
        <f t="shared" si="160"/>
        <v>RQYQUEEN MARY'S HOSPITAL</v>
      </c>
      <c r="BS1728" s="11" t="s">
        <v>5271</v>
      </c>
      <c r="BT1728" s="11" t="s">
        <v>5272</v>
      </c>
      <c r="BU1728" s="11" t="s">
        <v>5271</v>
      </c>
      <c r="BV1728" s="11" t="s">
        <v>5272</v>
      </c>
      <c r="BW1728" s="11" t="s">
        <v>5207</v>
      </c>
      <c r="BX1728" s="11"/>
      <c r="BY1728" s="12"/>
      <c r="BZ1728" t="s">
        <v>5266</v>
      </c>
      <c r="CA1728" s="13" t="s">
        <v>5273</v>
      </c>
    </row>
    <row r="1729" spans="70:79" s="1" customFormat="1" ht="15">
      <c r="BR1729" t="str">
        <f t="shared" si="160"/>
        <v>RQYR.F.S</v>
      </c>
      <c r="BS1729" s="11" t="s">
        <v>5274</v>
      </c>
      <c r="BT1729" s="11" t="s">
        <v>5275</v>
      </c>
      <c r="BU1729" s="11" t="s">
        <v>5274</v>
      </c>
      <c r="BV1729" s="11" t="s">
        <v>5275</v>
      </c>
      <c r="BW1729" s="11" t="s">
        <v>5207</v>
      </c>
      <c r="BX1729" s="11"/>
      <c r="BY1729" s="12"/>
      <c r="BZ1729" t="s">
        <v>5266</v>
      </c>
      <c r="CA1729" s="13" t="s">
        <v>5276</v>
      </c>
    </row>
    <row r="1730" spans="70:79" s="1" customFormat="1" ht="15">
      <c r="BR1730" t="str">
        <f t="shared" si="160"/>
        <v>RQYRICHMOND C.A.D.T</v>
      </c>
      <c r="BS1730" s="11" t="s">
        <v>5277</v>
      </c>
      <c r="BT1730" s="11" t="s">
        <v>5278</v>
      </c>
      <c r="BU1730" s="11" t="s">
        <v>5277</v>
      </c>
      <c r="BV1730" s="11" t="s">
        <v>5278</v>
      </c>
      <c r="BW1730" s="11" t="s">
        <v>5207</v>
      </c>
      <c r="BX1730" s="11"/>
      <c r="BY1730" s="12"/>
      <c r="BZ1730" t="s">
        <v>5266</v>
      </c>
      <c r="CA1730" s="13" t="s">
        <v>5279</v>
      </c>
    </row>
    <row r="1731" spans="70:79" s="1" customFormat="1" ht="15">
      <c r="BR1731" t="str">
        <f t="shared" ref="BR1731:BR1794" si="161">CONCATENATE(LEFT(BS1731, 3),BT1731)</f>
        <v>RQYRICHMOND PSYCHOTHERAPIES</v>
      </c>
      <c r="BS1731" s="11" t="s">
        <v>5280</v>
      </c>
      <c r="BT1731" s="11" t="s">
        <v>5281</v>
      </c>
      <c r="BU1731" s="11" t="s">
        <v>5280</v>
      </c>
      <c r="BV1731" s="11" t="s">
        <v>5281</v>
      </c>
      <c r="BW1731" s="11" t="s">
        <v>5207</v>
      </c>
      <c r="BX1731" s="11"/>
      <c r="BY1731" s="12"/>
      <c r="BZ1731" t="s">
        <v>5266</v>
      </c>
      <c r="CA1731" s="13" t="s">
        <v>5282</v>
      </c>
    </row>
    <row r="1732" spans="70:79" s="1" customFormat="1" ht="15">
      <c r="BR1732" t="str">
        <f t="shared" si="161"/>
        <v>RQYRICHMOND ROYAL</v>
      </c>
      <c r="BS1732" s="11" t="s">
        <v>5283</v>
      </c>
      <c r="BT1732" s="11" t="s">
        <v>5284</v>
      </c>
      <c r="BU1732" s="11" t="s">
        <v>5283</v>
      </c>
      <c r="BV1732" s="11" t="s">
        <v>5284</v>
      </c>
      <c r="BW1732" s="11" t="s">
        <v>5207</v>
      </c>
      <c r="BX1732" s="11"/>
      <c r="BY1732" s="12"/>
      <c r="BZ1732" t="s">
        <v>5266</v>
      </c>
      <c r="CA1732" s="13" t="s">
        <v>5285</v>
      </c>
    </row>
    <row r="1733" spans="70:79" s="1" customFormat="1" ht="15">
      <c r="BR1733" t="str">
        <f t="shared" si="161"/>
        <v>RQYSPRINGFIELD UNIVERSITY HOSPITAL</v>
      </c>
      <c r="BS1733" s="11" t="s">
        <v>5286</v>
      </c>
      <c r="BT1733" s="11" t="s">
        <v>5287</v>
      </c>
      <c r="BU1733" s="11" t="s">
        <v>5286</v>
      </c>
      <c r="BV1733" s="11" t="s">
        <v>5287</v>
      </c>
      <c r="BW1733" s="11" t="s">
        <v>5207</v>
      </c>
      <c r="BX1733" s="11"/>
      <c r="BY1733" s="12"/>
      <c r="BZ1733" t="s">
        <v>5266</v>
      </c>
      <c r="CA1733" s="13" t="s">
        <v>5288</v>
      </c>
    </row>
    <row r="1734" spans="70:79" s="1" customFormat="1" ht="15">
      <c r="BR1734" t="str">
        <f t="shared" si="161"/>
        <v>RQYST. HELIER HOSPITAL</v>
      </c>
      <c r="BS1734" s="11" t="s">
        <v>5289</v>
      </c>
      <c r="BT1734" s="11" t="s">
        <v>5290</v>
      </c>
      <c r="BU1734" s="11" t="s">
        <v>5289</v>
      </c>
      <c r="BV1734" s="11" t="s">
        <v>5290</v>
      </c>
      <c r="BW1734" s="11" t="s">
        <v>5207</v>
      </c>
      <c r="BX1734" s="11"/>
      <c r="BY1734" s="12"/>
      <c r="BZ1734" t="s">
        <v>5266</v>
      </c>
      <c r="CA1734" s="13" t="s">
        <v>5291</v>
      </c>
    </row>
    <row r="1735" spans="70:79" s="1" customFormat="1" ht="15">
      <c r="BR1735" t="str">
        <f t="shared" si="161"/>
        <v>RQYSUTTON C.D.T</v>
      </c>
      <c r="BS1735" s="11" t="s">
        <v>5292</v>
      </c>
      <c r="BT1735" s="11" t="s">
        <v>5293</v>
      </c>
      <c r="BU1735" s="11" t="s">
        <v>5292</v>
      </c>
      <c r="BV1735" s="11" t="s">
        <v>5293</v>
      </c>
      <c r="BW1735" s="11" t="s">
        <v>5207</v>
      </c>
      <c r="BX1735" s="11"/>
      <c r="BY1735" s="12"/>
      <c r="BZ1735" t="s">
        <v>5266</v>
      </c>
      <c r="CA1735" s="13" t="s">
        <v>5294</v>
      </c>
    </row>
    <row r="1736" spans="70:79" s="1" customFormat="1" ht="15">
      <c r="BR1736" t="str">
        <f t="shared" si="161"/>
        <v>RQYSUTTON HOSPITAL</v>
      </c>
      <c r="BS1736" s="11" t="s">
        <v>5295</v>
      </c>
      <c r="BT1736" s="11" t="s">
        <v>5296</v>
      </c>
      <c r="BU1736" s="11" t="s">
        <v>5295</v>
      </c>
      <c r="BV1736" s="11" t="s">
        <v>5296</v>
      </c>
      <c r="BW1736" s="11" t="s">
        <v>5207</v>
      </c>
      <c r="BX1736" s="11"/>
      <c r="BY1736" s="12"/>
      <c r="BZ1736" t="s">
        <v>5266</v>
      </c>
      <c r="CA1736" s="13" t="s">
        <v>5297</v>
      </c>
    </row>
    <row r="1737" spans="70:79" s="1" customFormat="1" ht="15">
      <c r="BR1737" t="str">
        <f t="shared" si="161"/>
        <v>RQYSUTTON MHT FOR PLD</v>
      </c>
      <c r="BS1737" s="11" t="s">
        <v>5298</v>
      </c>
      <c r="BT1737" s="11" t="s">
        <v>5299</v>
      </c>
      <c r="BU1737" s="11" t="s">
        <v>5298</v>
      </c>
      <c r="BV1737" s="11" t="s">
        <v>5299</v>
      </c>
      <c r="BW1737" s="11" t="s">
        <v>5207</v>
      </c>
      <c r="BX1737" s="11"/>
      <c r="BY1737" s="12"/>
      <c r="BZ1737" t="s">
        <v>5266</v>
      </c>
      <c r="CA1737" s="13" t="s">
        <v>5300</v>
      </c>
    </row>
    <row r="1738" spans="70:79" s="1" customFormat="1" ht="15">
      <c r="BR1738" t="str">
        <f t="shared" si="161"/>
        <v>RQYTHE WILSON</v>
      </c>
      <c r="BS1738" s="11" t="s">
        <v>5301</v>
      </c>
      <c r="BT1738" s="11" t="s">
        <v>5302</v>
      </c>
      <c r="BU1738" s="11" t="s">
        <v>5301</v>
      </c>
      <c r="BV1738" s="11" t="s">
        <v>5302</v>
      </c>
      <c r="BW1738" s="11" t="s">
        <v>5207</v>
      </c>
      <c r="BX1738" s="11"/>
      <c r="BY1738" s="12"/>
      <c r="BZ1738" t="s">
        <v>5266</v>
      </c>
      <c r="CA1738" s="13" t="s">
        <v>5303</v>
      </c>
    </row>
    <row r="1739" spans="70:79" s="1" customFormat="1" ht="15">
      <c r="BR1739" t="str">
        <f t="shared" si="161"/>
        <v>RQYTOLWORTH HOSPITAL</v>
      </c>
      <c r="BS1739" s="11" t="s">
        <v>5304</v>
      </c>
      <c r="BT1739" s="11" t="s">
        <v>5305</v>
      </c>
      <c r="BU1739" s="11" t="s">
        <v>5304</v>
      </c>
      <c r="BV1739" s="11" t="s">
        <v>5305</v>
      </c>
      <c r="BW1739" s="11" t="s">
        <v>5207</v>
      </c>
      <c r="BX1739" s="11"/>
      <c r="BY1739" s="12"/>
      <c r="BZ1739" t="s">
        <v>5266</v>
      </c>
      <c r="CA1739" s="13" t="s">
        <v>5306</v>
      </c>
    </row>
    <row r="1740" spans="70:79" s="1" customFormat="1" ht="15">
      <c r="BR1740" t="str">
        <f t="shared" si="161"/>
        <v>RQYWALLINGTON LCC</v>
      </c>
      <c r="BS1740" s="11" t="s">
        <v>5307</v>
      </c>
      <c r="BT1740" s="11" t="s">
        <v>5308</v>
      </c>
      <c r="BU1740" s="11" t="s">
        <v>5307</v>
      </c>
      <c r="BV1740" s="11" t="s">
        <v>5308</v>
      </c>
      <c r="BW1740" s="11" t="s">
        <v>5207</v>
      </c>
      <c r="BX1740" s="11"/>
      <c r="BY1740" s="12"/>
      <c r="BZ1740" t="s">
        <v>5266</v>
      </c>
      <c r="CA1740" s="13" t="s">
        <v>5309</v>
      </c>
    </row>
    <row r="1741" spans="70:79" s="1" customFormat="1" ht="15">
      <c r="BR1741" t="str">
        <f t="shared" si="161"/>
        <v>RQYWANDSWORTH AORT</v>
      </c>
      <c r="BS1741" s="11" t="s">
        <v>5310</v>
      </c>
      <c r="BT1741" s="11" t="s">
        <v>5311</v>
      </c>
      <c r="BU1741" s="11" t="s">
        <v>5310</v>
      </c>
      <c r="BV1741" s="11" t="s">
        <v>5311</v>
      </c>
      <c r="BW1741" s="11" t="s">
        <v>5207</v>
      </c>
      <c r="BX1741" s="11"/>
      <c r="BY1741" s="12"/>
      <c r="BZ1741" t="s">
        <v>5266</v>
      </c>
      <c r="CA1741" s="13" t="s">
        <v>5312</v>
      </c>
    </row>
    <row r="1742" spans="70:79" s="1" customFormat="1" ht="15">
      <c r="BR1742" t="str">
        <f t="shared" si="161"/>
        <v>RQYWANDSWORTH C.A.T</v>
      </c>
      <c r="BS1742" s="11" t="s">
        <v>5313</v>
      </c>
      <c r="BT1742" s="11" t="s">
        <v>5314</v>
      </c>
      <c r="BU1742" s="11" t="s">
        <v>5313</v>
      </c>
      <c r="BV1742" s="11" t="s">
        <v>5314</v>
      </c>
      <c r="BW1742" s="11" t="s">
        <v>5207</v>
      </c>
      <c r="BX1742" s="11"/>
      <c r="BY1742" s="12"/>
      <c r="BZ1742" t="s">
        <v>5315</v>
      </c>
      <c r="CA1742" s="13" t="s">
        <v>5316</v>
      </c>
    </row>
    <row r="1743" spans="70:79" s="1" customFormat="1" ht="15">
      <c r="BR1743" t="str">
        <f t="shared" si="161"/>
        <v>RQYWANDSWORTH C.D.T</v>
      </c>
      <c r="BS1743" s="11" t="s">
        <v>5317</v>
      </c>
      <c r="BT1743" s="11" t="s">
        <v>5318</v>
      </c>
      <c r="BU1743" s="11" t="s">
        <v>5317</v>
      </c>
      <c r="BV1743" s="11" t="s">
        <v>5318</v>
      </c>
      <c r="BW1743" s="11" t="s">
        <v>5207</v>
      </c>
      <c r="BX1743" s="11"/>
      <c r="BY1743" s="12"/>
      <c r="BZ1743" t="s">
        <v>5315</v>
      </c>
      <c r="CA1743" s="13" t="s">
        <v>5319</v>
      </c>
    </row>
    <row r="1744" spans="70:79" s="1" customFormat="1" ht="15">
      <c r="BR1744" t="str">
        <f t="shared" si="161"/>
        <v>RQYWANDSWORTH MHT FOR PLD</v>
      </c>
      <c r="BS1744" s="11" t="s">
        <v>5320</v>
      </c>
      <c r="BT1744" s="11" t="s">
        <v>5321</v>
      </c>
      <c r="BU1744" s="11" t="s">
        <v>5320</v>
      </c>
      <c r="BV1744" s="11" t="s">
        <v>5321</v>
      </c>
      <c r="BW1744" s="11" t="s">
        <v>5207</v>
      </c>
      <c r="BX1744" s="11"/>
      <c r="BY1744" s="12"/>
      <c r="BZ1744" t="s">
        <v>5315</v>
      </c>
      <c r="CA1744" s="13" t="s">
        <v>387</v>
      </c>
    </row>
    <row r="1745" spans="70:79" s="1" customFormat="1" ht="15">
      <c r="BR1745" t="str">
        <f t="shared" si="161"/>
        <v>RR7BENSHAM HOSPITAL - RR7EM</v>
      </c>
      <c r="BS1745" s="11" t="s">
        <v>5322</v>
      </c>
      <c r="BT1745" s="11" t="s">
        <v>5323</v>
      </c>
      <c r="BU1745" s="11" t="s">
        <v>5322</v>
      </c>
      <c r="BV1745" s="11" t="s">
        <v>5323</v>
      </c>
      <c r="BW1745" s="11" t="s">
        <v>5324</v>
      </c>
      <c r="BX1745" s="11"/>
      <c r="BY1745" s="12"/>
      <c r="BZ1745" t="s">
        <v>5315</v>
      </c>
      <c r="CA1745" s="13" t="s">
        <v>391</v>
      </c>
    </row>
    <row r="1746" spans="70:79" s="1" customFormat="1" ht="15">
      <c r="BR1746" t="str">
        <f t="shared" si="161"/>
        <v>RR7CITY HOSPITALS SUNDERLAND - RR7CH</v>
      </c>
      <c r="BS1746" s="11" t="s">
        <v>5325</v>
      </c>
      <c r="BT1746" s="11" t="s">
        <v>5326</v>
      </c>
      <c r="BU1746" s="11" t="s">
        <v>5325</v>
      </c>
      <c r="BV1746" s="11" t="s">
        <v>5326</v>
      </c>
      <c r="BW1746" s="11" t="s">
        <v>5324</v>
      </c>
      <c r="BX1746" s="11"/>
      <c r="BY1746" s="12"/>
      <c r="BZ1746" t="s">
        <v>5315</v>
      </c>
      <c r="CA1746" s="13" t="s">
        <v>399</v>
      </c>
    </row>
    <row r="1747" spans="70:79" s="1" customFormat="1" ht="15">
      <c r="BR1747" t="str">
        <f t="shared" si="161"/>
        <v>RR7DUNSTON HILL HOSPITAL - RR7ER</v>
      </c>
      <c r="BS1747" s="11" t="s">
        <v>5327</v>
      </c>
      <c r="BT1747" s="11" t="s">
        <v>5328</v>
      </c>
      <c r="BU1747" s="11" t="s">
        <v>5327</v>
      </c>
      <c r="BV1747" s="11" t="s">
        <v>5328</v>
      </c>
      <c r="BW1747" s="11" t="s">
        <v>5324</v>
      </c>
      <c r="BX1747" s="11"/>
      <c r="BY1747" s="12"/>
      <c r="BZ1747" t="s">
        <v>5315</v>
      </c>
      <c r="CA1747" s="13" t="s">
        <v>403</v>
      </c>
    </row>
    <row r="1748" spans="70:79" s="1" customFormat="1" ht="15">
      <c r="BR1748" t="str">
        <f t="shared" si="161"/>
        <v>RR7QUEEN ELIZABETH HOSPITAL - RR7EN</v>
      </c>
      <c r="BS1748" s="11" t="s">
        <v>5329</v>
      </c>
      <c r="BT1748" s="11" t="s">
        <v>5123</v>
      </c>
      <c r="BU1748" s="11" t="s">
        <v>5329</v>
      </c>
      <c r="BV1748" s="11" t="s">
        <v>5123</v>
      </c>
      <c r="BW1748" s="11" t="s">
        <v>5324</v>
      </c>
      <c r="BX1748" s="11"/>
      <c r="BY1748" s="12"/>
      <c r="BZ1748" t="s">
        <v>5315</v>
      </c>
      <c r="CA1748" s="13" t="s">
        <v>5330</v>
      </c>
    </row>
    <row r="1749" spans="70:79" s="1" customFormat="1" ht="15">
      <c r="BR1749" t="str">
        <f t="shared" si="161"/>
        <v>RR7SOUTH TYNESIDE DISTRICT HOSPITAL - RR7DH</v>
      </c>
      <c r="BS1749" s="11" t="s">
        <v>5331</v>
      </c>
      <c r="BT1749" s="11" t="s">
        <v>5332</v>
      </c>
      <c r="BU1749" s="11" t="s">
        <v>5331</v>
      </c>
      <c r="BV1749" s="11" t="s">
        <v>5332</v>
      </c>
      <c r="BW1749" s="11" t="s">
        <v>5324</v>
      </c>
      <c r="BX1749" s="11"/>
      <c r="BY1749" s="12"/>
      <c r="BZ1749" t="s">
        <v>5315</v>
      </c>
      <c r="CA1749" s="13" t="s">
        <v>5333</v>
      </c>
    </row>
    <row r="1750" spans="70:79" s="1" customFormat="1" ht="15">
      <c r="BR1750" t="str">
        <f t="shared" si="161"/>
        <v>RR8CHAPEL ALLERTON HOSPITAL - RR819</v>
      </c>
      <c r="BS1750" s="11" t="s">
        <v>5334</v>
      </c>
      <c r="BT1750" s="11" t="s">
        <v>5335</v>
      </c>
      <c r="BU1750" s="11" t="s">
        <v>5334</v>
      </c>
      <c r="BV1750" s="11" t="s">
        <v>5335</v>
      </c>
      <c r="BW1750" s="11" t="s">
        <v>5336</v>
      </c>
      <c r="BX1750" s="11"/>
      <c r="BY1750" s="12"/>
      <c r="BZ1750" t="s">
        <v>5315</v>
      </c>
      <c r="CA1750" s="13" t="s">
        <v>5337</v>
      </c>
    </row>
    <row r="1751" spans="70:79" s="1" customFormat="1" ht="15">
      <c r="BR1751" t="str">
        <f t="shared" si="161"/>
        <v>RR8CLARENDON WING, LEEDS GENERAL INFIRMARY - RR830</v>
      </c>
      <c r="BS1751" s="11" t="s">
        <v>5338</v>
      </c>
      <c r="BT1751" s="11" t="s">
        <v>5339</v>
      </c>
      <c r="BU1751" s="11" t="s">
        <v>5338</v>
      </c>
      <c r="BV1751" s="11" t="s">
        <v>5339</v>
      </c>
      <c r="BW1751" s="11" t="s">
        <v>5336</v>
      </c>
      <c r="BX1751" s="11"/>
      <c r="BY1751" s="12"/>
      <c r="BZ1751" t="s">
        <v>5315</v>
      </c>
      <c r="CA1751" s="13" t="s">
        <v>5340</v>
      </c>
    </row>
    <row r="1752" spans="70:79" s="1" customFormat="1" ht="15">
      <c r="BR1752" t="str">
        <f t="shared" si="161"/>
        <v>RR8COOKRIDGE HOSPITAL - RR803</v>
      </c>
      <c r="BS1752" s="11" t="s">
        <v>5341</v>
      </c>
      <c r="BT1752" s="11" t="s">
        <v>5342</v>
      </c>
      <c r="BU1752" s="11" t="s">
        <v>5341</v>
      </c>
      <c r="BV1752" s="11" t="s">
        <v>5342</v>
      </c>
      <c r="BW1752" s="11" t="s">
        <v>5336</v>
      </c>
      <c r="BX1752" s="11"/>
      <c r="BY1752" s="12"/>
      <c r="BZ1752" t="s">
        <v>5315</v>
      </c>
      <c r="CA1752" s="13" t="s">
        <v>5343</v>
      </c>
    </row>
    <row r="1753" spans="70:79" s="1" customFormat="1" ht="15">
      <c r="BR1753" t="str">
        <f t="shared" si="161"/>
        <v>RR8GARFORTH MEDICAL CENTRE - RR866</v>
      </c>
      <c r="BS1753" s="11" t="s">
        <v>5344</v>
      </c>
      <c r="BT1753" s="11" t="s">
        <v>5345</v>
      </c>
      <c r="BU1753" s="11" t="s">
        <v>5344</v>
      </c>
      <c r="BV1753" s="11" t="s">
        <v>5345</v>
      </c>
      <c r="BW1753" s="11" t="s">
        <v>5336</v>
      </c>
      <c r="BX1753" s="11"/>
      <c r="BY1753" s="12"/>
      <c r="BZ1753" t="s">
        <v>5315</v>
      </c>
      <c r="CA1753" s="13" t="s">
        <v>5346</v>
      </c>
    </row>
    <row r="1754" spans="70:79" s="1" customFormat="1" ht="15">
      <c r="BR1754" t="str">
        <f t="shared" si="161"/>
        <v>RR8KILLINGBECK HOSPITAL - RR815</v>
      </c>
      <c r="BS1754" s="11" t="s">
        <v>5347</v>
      </c>
      <c r="BT1754" s="11" t="s">
        <v>5348</v>
      </c>
      <c r="BU1754" s="11" t="s">
        <v>5347</v>
      </c>
      <c r="BV1754" s="11" t="s">
        <v>5348</v>
      </c>
      <c r="BW1754" s="11" t="s">
        <v>5336</v>
      </c>
      <c r="BX1754" s="11"/>
      <c r="BY1754" s="12"/>
      <c r="BZ1754" t="s">
        <v>5315</v>
      </c>
      <c r="CA1754" s="13" t="s">
        <v>5349</v>
      </c>
    </row>
    <row r="1755" spans="70:79" s="1" customFormat="1" ht="15">
      <c r="BR1755" t="str">
        <f t="shared" si="161"/>
        <v>RR8LEEDS DENTAL HOSPITAL - RR802</v>
      </c>
      <c r="BS1755" s="11" t="s">
        <v>5350</v>
      </c>
      <c r="BT1755" s="11" t="s">
        <v>5351</v>
      </c>
      <c r="BU1755" s="11" t="s">
        <v>5350</v>
      </c>
      <c r="BV1755" s="11" t="s">
        <v>5351</v>
      </c>
      <c r="BW1755" s="11" t="s">
        <v>5336</v>
      </c>
      <c r="BX1755" s="11"/>
      <c r="BY1755" s="12"/>
      <c r="BZ1755" t="s">
        <v>5315</v>
      </c>
      <c r="CA1755" s="13" t="s">
        <v>5352</v>
      </c>
    </row>
    <row r="1756" spans="70:79" s="1" customFormat="1" ht="15">
      <c r="BR1756" t="str">
        <f t="shared" si="161"/>
        <v>RR8LEEDS GENERAL INFIRMARY - RR801</v>
      </c>
      <c r="BS1756" s="11" t="s">
        <v>5353</v>
      </c>
      <c r="BT1756" s="11" t="s">
        <v>5354</v>
      </c>
      <c r="BU1756" s="11" t="s">
        <v>5353</v>
      </c>
      <c r="BV1756" s="11" t="s">
        <v>5354</v>
      </c>
      <c r="BW1756" s="11" t="s">
        <v>5336</v>
      </c>
      <c r="BX1756" s="11"/>
      <c r="BY1756" s="12"/>
      <c r="BZ1756" t="s">
        <v>5315</v>
      </c>
      <c r="CA1756" s="13" t="s">
        <v>5355</v>
      </c>
    </row>
    <row r="1757" spans="70:79" s="1" customFormat="1" ht="15">
      <c r="BR1757" t="str">
        <f t="shared" si="161"/>
        <v>RR8NEW HALL SURGERY - RR865</v>
      </c>
      <c r="BS1757" s="11" t="s">
        <v>5356</v>
      </c>
      <c r="BT1757" s="11" t="s">
        <v>5357</v>
      </c>
      <c r="BU1757" s="11" t="s">
        <v>5356</v>
      </c>
      <c r="BV1757" s="11" t="s">
        <v>5357</v>
      </c>
      <c r="BW1757" s="11" t="s">
        <v>5336</v>
      </c>
      <c r="BX1757" s="11"/>
      <c r="BY1757" s="12"/>
      <c r="BZ1757" t="s">
        <v>5315</v>
      </c>
      <c r="CA1757" s="13" t="s">
        <v>5358</v>
      </c>
    </row>
    <row r="1758" spans="70:79" s="1" customFormat="1" ht="15">
      <c r="BR1758" t="str">
        <f t="shared" si="161"/>
        <v>RR8SAVILE TOWN MEDICAL CENTRE - RR867</v>
      </c>
      <c r="BS1758" s="11" t="s">
        <v>5359</v>
      </c>
      <c r="BT1758" s="11" t="s">
        <v>5360</v>
      </c>
      <c r="BU1758" s="11" t="s">
        <v>5359</v>
      </c>
      <c r="BV1758" s="11" t="s">
        <v>5360</v>
      </c>
      <c r="BW1758" s="11" t="s">
        <v>5336</v>
      </c>
      <c r="BX1758" s="11"/>
      <c r="BY1758" s="12"/>
      <c r="BZ1758" t="s">
        <v>5315</v>
      </c>
      <c r="CA1758" s="13" t="s">
        <v>147</v>
      </c>
    </row>
    <row r="1759" spans="70:79" s="1" customFormat="1" ht="15">
      <c r="BR1759" t="str">
        <f t="shared" si="161"/>
        <v>RR8SEACROFT HOSPITAL - RR814</v>
      </c>
      <c r="BS1759" s="11" t="s">
        <v>5361</v>
      </c>
      <c r="BT1759" s="11" t="s">
        <v>5362</v>
      </c>
      <c r="BU1759" s="11" t="s">
        <v>5361</v>
      </c>
      <c r="BV1759" s="11" t="s">
        <v>5362</v>
      </c>
      <c r="BW1759" s="11" t="s">
        <v>5336</v>
      </c>
      <c r="BX1759" s="11"/>
      <c r="BY1759" s="12"/>
      <c r="BZ1759" t="s">
        <v>5315</v>
      </c>
      <c r="CA1759" s="13" t="s">
        <v>5363</v>
      </c>
    </row>
    <row r="1760" spans="70:79" s="1" customFormat="1" ht="15">
      <c r="BR1760" t="str">
        <f t="shared" si="161"/>
        <v>RR8ST JAMES'S UNIVERSITY HOSPITAL - RR813</v>
      </c>
      <c r="BS1760" s="11" t="s">
        <v>5364</v>
      </c>
      <c r="BT1760" s="11" t="s">
        <v>5365</v>
      </c>
      <c r="BU1760" s="11" t="s">
        <v>5364</v>
      </c>
      <c r="BV1760" s="11" t="s">
        <v>5365</v>
      </c>
      <c r="BW1760" s="11" t="s">
        <v>5336</v>
      </c>
      <c r="BX1760" s="11"/>
      <c r="BY1760" s="12"/>
      <c r="BZ1760" t="s">
        <v>5315</v>
      </c>
      <c r="CA1760" s="13" t="s">
        <v>5366</v>
      </c>
    </row>
    <row r="1761" spans="70:79" s="1" customFormat="1" ht="15">
      <c r="BR1761" t="str">
        <f t="shared" si="161"/>
        <v>RR8WHARFEDALE HOSPITAL - RR807</v>
      </c>
      <c r="BS1761" s="11" t="s">
        <v>5367</v>
      </c>
      <c r="BT1761" s="11" t="s">
        <v>5368</v>
      </c>
      <c r="BU1761" s="11" t="s">
        <v>5367</v>
      </c>
      <c r="BV1761" s="11" t="s">
        <v>5368</v>
      </c>
      <c r="BW1761" s="11" t="s">
        <v>5336</v>
      </c>
      <c r="BX1761" s="11"/>
      <c r="BY1761" s="12"/>
      <c r="BZ1761" t="s">
        <v>5315</v>
      </c>
      <c r="CA1761" s="13" t="s">
        <v>5282</v>
      </c>
    </row>
    <row r="1762" spans="70:79" s="1" customFormat="1" ht="15">
      <c r="BR1762" t="str">
        <f t="shared" si="161"/>
        <v>RRDBRAINTREE - THE GABLES</v>
      </c>
      <c r="BS1762" s="11" t="s">
        <v>5369</v>
      </c>
      <c r="BT1762" s="11" t="s">
        <v>1192</v>
      </c>
      <c r="BU1762" s="11" t="s">
        <v>5369</v>
      </c>
      <c r="BV1762" s="11" t="s">
        <v>1192</v>
      </c>
      <c r="BW1762" s="11" t="s">
        <v>5370</v>
      </c>
      <c r="BX1762" s="11"/>
      <c r="BY1762" s="12"/>
      <c r="BZ1762" t="s">
        <v>5315</v>
      </c>
      <c r="CA1762" s="13" t="s">
        <v>5371</v>
      </c>
    </row>
    <row r="1763" spans="70:79" s="1" customFormat="1" ht="15">
      <c r="BR1763" t="str">
        <f t="shared" si="161"/>
        <v>RRDCHELMSFORD - PITFIELDS</v>
      </c>
      <c r="BS1763" s="11" t="s">
        <v>5372</v>
      </c>
      <c r="BT1763" s="11" t="s">
        <v>5373</v>
      </c>
      <c r="BU1763" s="11" t="s">
        <v>5372</v>
      </c>
      <c r="BV1763" s="11" t="s">
        <v>5373</v>
      </c>
      <c r="BW1763" s="11" t="s">
        <v>5370</v>
      </c>
      <c r="BX1763" s="11"/>
      <c r="BY1763" s="12"/>
      <c r="BZ1763" t="s">
        <v>5315</v>
      </c>
      <c r="CA1763" s="13" t="s">
        <v>5374</v>
      </c>
    </row>
    <row r="1764" spans="70:79" s="1" customFormat="1" ht="15">
      <c r="BR1764" t="str">
        <f t="shared" si="161"/>
        <v>RRDCHELMSFORD - SOUTH WOODHAM FERRERS CLINCS</v>
      </c>
      <c r="BS1764" s="11" t="s">
        <v>5375</v>
      </c>
      <c r="BT1764" s="11" t="s">
        <v>5376</v>
      </c>
      <c r="BU1764" s="11" t="s">
        <v>5375</v>
      </c>
      <c r="BV1764" s="11" t="s">
        <v>5376</v>
      </c>
      <c r="BW1764" s="11" t="s">
        <v>5370</v>
      </c>
      <c r="BX1764" s="11"/>
      <c r="BY1764" s="12"/>
      <c r="BZ1764" t="s">
        <v>5315</v>
      </c>
      <c r="CA1764" s="13" t="s">
        <v>281</v>
      </c>
    </row>
    <row r="1765" spans="70:79" s="1" customFormat="1" ht="15">
      <c r="BR1765" t="str">
        <f t="shared" si="161"/>
        <v>RRDCHELMSFORD - ST GILES COTTAGE</v>
      </c>
      <c r="BS1765" s="11" t="s">
        <v>5377</v>
      </c>
      <c r="BT1765" s="11" t="s">
        <v>5378</v>
      </c>
      <c r="BU1765" s="11" t="s">
        <v>5377</v>
      </c>
      <c r="BV1765" s="11" t="s">
        <v>5378</v>
      </c>
      <c r="BW1765" s="11" t="s">
        <v>5370</v>
      </c>
      <c r="BX1765" s="11"/>
      <c r="BY1765" s="12"/>
      <c r="BZ1765" t="s">
        <v>4703</v>
      </c>
      <c r="CA1765" s="13" t="s">
        <v>5379</v>
      </c>
    </row>
    <row r="1766" spans="70:79" s="1" customFormat="1" ht="15">
      <c r="BR1766" t="str">
        <f t="shared" si="161"/>
        <v>RRDCHELMSFORD - THE LINDEN CENTRE</v>
      </c>
      <c r="BS1766" s="11" t="s">
        <v>5380</v>
      </c>
      <c r="BT1766" s="11" t="s">
        <v>1198</v>
      </c>
      <c r="BU1766" s="11" t="s">
        <v>5380</v>
      </c>
      <c r="BV1766" s="11" t="s">
        <v>1198</v>
      </c>
      <c r="BW1766" s="11" t="s">
        <v>5370</v>
      </c>
      <c r="BX1766" s="11"/>
      <c r="BY1766" s="12"/>
      <c r="BZ1766" t="s">
        <v>4703</v>
      </c>
      <c r="CA1766" s="13" t="s">
        <v>5381</v>
      </c>
    </row>
    <row r="1767" spans="70:79" s="1" customFormat="1" ht="15">
      <c r="BR1767" t="str">
        <f t="shared" si="161"/>
        <v>RRDCHELMSFORD - THE ROWANS</v>
      </c>
      <c r="BS1767" s="11" t="s">
        <v>5382</v>
      </c>
      <c r="BT1767" s="11" t="s">
        <v>5383</v>
      </c>
      <c r="BU1767" s="11" t="s">
        <v>5382</v>
      </c>
      <c r="BV1767" s="11" t="s">
        <v>5383</v>
      </c>
      <c r="BW1767" s="11" t="s">
        <v>5370</v>
      </c>
      <c r="BX1767" s="11"/>
      <c r="BY1767" s="12"/>
      <c r="BZ1767" t="s">
        <v>4703</v>
      </c>
      <c r="CA1767" s="13" t="s">
        <v>5384</v>
      </c>
    </row>
    <row r="1768" spans="70:79" s="1" customFormat="1" ht="15">
      <c r="BR1768" t="str">
        <f t="shared" si="161"/>
        <v>RRDCHELMSFORD - UNITS 4 &amp; 5A, CORNELL ESTATE</v>
      </c>
      <c r="BS1768" s="11" t="s">
        <v>5385</v>
      </c>
      <c r="BT1768" s="11" t="s">
        <v>5386</v>
      </c>
      <c r="BU1768" s="11" t="s">
        <v>5385</v>
      </c>
      <c r="BV1768" s="11" t="s">
        <v>5386</v>
      </c>
      <c r="BW1768" s="11" t="s">
        <v>5370</v>
      </c>
      <c r="BX1768" s="11"/>
      <c r="BY1768" s="12"/>
      <c r="BZ1768" t="s">
        <v>4703</v>
      </c>
      <c r="CA1768" s="13" t="s">
        <v>5387</v>
      </c>
    </row>
    <row r="1769" spans="70:79" s="1" customFormat="1" ht="15">
      <c r="BR1769" t="str">
        <f t="shared" si="161"/>
        <v>RRDCLACTON - EAGLEHURST</v>
      </c>
      <c r="BS1769" s="11" t="s">
        <v>5388</v>
      </c>
      <c r="BT1769" s="11" t="s">
        <v>5389</v>
      </c>
      <c r="BU1769" s="11" t="s">
        <v>5388</v>
      </c>
      <c r="BV1769" s="11" t="s">
        <v>5389</v>
      </c>
      <c r="BW1769" s="11" t="s">
        <v>5370</v>
      </c>
      <c r="BX1769" s="11"/>
      <c r="BY1769" s="12"/>
      <c r="BZ1769" t="s">
        <v>4703</v>
      </c>
      <c r="CA1769" s="13" t="s">
        <v>5390</v>
      </c>
    </row>
    <row r="1770" spans="70:79" s="1" customFormat="1" ht="15">
      <c r="BR1770" t="str">
        <f t="shared" si="161"/>
        <v>RRDCLACTON - MENTAL HEALTH SERVICES - CLACTON HOSPITAL</v>
      </c>
      <c r="BS1770" s="11" t="s">
        <v>5391</v>
      </c>
      <c r="BT1770" s="11" t="s">
        <v>1201</v>
      </c>
      <c r="BU1770" s="11" t="s">
        <v>5391</v>
      </c>
      <c r="BV1770" s="11" t="s">
        <v>1201</v>
      </c>
      <c r="BW1770" s="11" t="s">
        <v>5370</v>
      </c>
      <c r="BX1770" s="11"/>
      <c r="BY1770" s="12"/>
      <c r="BZ1770" t="s">
        <v>4703</v>
      </c>
      <c r="CA1770" s="13" t="s">
        <v>5392</v>
      </c>
    </row>
    <row r="1771" spans="70:79" s="1" customFormat="1" ht="15">
      <c r="BR1771" t="str">
        <f t="shared" si="161"/>
        <v>RRDCOLCHESTER - BIRCHWOOD</v>
      </c>
      <c r="BS1771" s="11" t="s">
        <v>5393</v>
      </c>
      <c r="BT1771" s="11" t="s">
        <v>5394</v>
      </c>
      <c r="BU1771" s="11" t="s">
        <v>5393</v>
      </c>
      <c r="BV1771" s="11" t="s">
        <v>5394</v>
      </c>
      <c r="BW1771" s="11" t="s">
        <v>5370</v>
      </c>
      <c r="BX1771" s="11"/>
      <c r="BY1771" s="12"/>
      <c r="BZ1771" t="s">
        <v>4703</v>
      </c>
      <c r="CA1771" s="13" t="s">
        <v>5395</v>
      </c>
    </row>
    <row r="1772" spans="70:79" s="1" customFormat="1" ht="15">
      <c r="BR1772" t="str">
        <f t="shared" si="161"/>
        <v>RRDCOLCHESTER - KING'S WOOD CENTRE</v>
      </c>
      <c r="BS1772" s="11" t="s">
        <v>5396</v>
      </c>
      <c r="BT1772" s="11" t="s">
        <v>1207</v>
      </c>
      <c r="BU1772" s="11" t="s">
        <v>5396</v>
      </c>
      <c r="BV1772" s="11" t="s">
        <v>1207</v>
      </c>
      <c r="BW1772" s="11" t="s">
        <v>5370</v>
      </c>
      <c r="BX1772" s="11"/>
      <c r="BY1772" s="12"/>
      <c r="BZ1772" t="s">
        <v>4703</v>
      </c>
      <c r="CA1772" s="13" t="s">
        <v>5397</v>
      </c>
    </row>
    <row r="1773" spans="70:79" s="1" customFormat="1" ht="15">
      <c r="BR1773" t="str">
        <f t="shared" si="161"/>
        <v>RRDCOLCHESTER - LONGVIEW</v>
      </c>
      <c r="BS1773" s="11" t="s">
        <v>5398</v>
      </c>
      <c r="BT1773" s="11" t="s">
        <v>5399</v>
      </c>
      <c r="BU1773" s="11" t="s">
        <v>5398</v>
      </c>
      <c r="BV1773" s="11" t="s">
        <v>5399</v>
      </c>
      <c r="BW1773" s="11" t="s">
        <v>5370</v>
      </c>
      <c r="BX1773" s="11"/>
      <c r="BY1773" s="12"/>
      <c r="BZ1773" t="s">
        <v>4703</v>
      </c>
      <c r="CA1773" s="13" t="s">
        <v>5400</v>
      </c>
    </row>
    <row r="1774" spans="70:79" s="1" customFormat="1" ht="15">
      <c r="BR1774" t="str">
        <f t="shared" si="161"/>
        <v>RRDCOLCHESTER - THE BRAMBLES</v>
      </c>
      <c r="BS1774" s="11" t="s">
        <v>5401</v>
      </c>
      <c r="BT1774" s="11" t="s">
        <v>1210</v>
      </c>
      <c r="BU1774" s="11" t="s">
        <v>5401</v>
      </c>
      <c r="BV1774" s="11" t="s">
        <v>1210</v>
      </c>
      <c r="BW1774" s="11" t="s">
        <v>5370</v>
      </c>
      <c r="BX1774" s="11"/>
      <c r="BY1774" s="12"/>
      <c r="BZ1774" t="s">
        <v>4703</v>
      </c>
      <c r="CA1774" s="13" t="s">
        <v>5402</v>
      </c>
    </row>
    <row r="1775" spans="70:79" s="1" customFormat="1" ht="15">
      <c r="BR1775" t="str">
        <f t="shared" si="161"/>
        <v>RRDCOLCHESTER - THE LAKES</v>
      </c>
      <c r="BS1775" s="11" t="s">
        <v>5403</v>
      </c>
      <c r="BT1775" s="11" t="s">
        <v>1213</v>
      </c>
      <c r="BU1775" s="11" t="s">
        <v>5403</v>
      </c>
      <c r="BV1775" s="11" t="s">
        <v>1213</v>
      </c>
      <c r="BW1775" s="11" t="s">
        <v>5370</v>
      </c>
      <c r="BX1775" s="11"/>
      <c r="BY1775" s="12"/>
      <c r="BZ1775" t="s">
        <v>4703</v>
      </c>
      <c r="CA1775" s="13" t="s">
        <v>5404</v>
      </c>
    </row>
    <row r="1776" spans="70:79" s="1" customFormat="1" ht="15">
      <c r="BR1776" t="str">
        <f t="shared" si="161"/>
        <v>RRDCOLCHESTER GENERAL HOSPITAL</v>
      </c>
      <c r="BS1776" s="11" t="s">
        <v>5405</v>
      </c>
      <c r="BT1776" s="11" t="s">
        <v>170</v>
      </c>
      <c r="BU1776" s="11" t="s">
        <v>5405</v>
      </c>
      <c r="BV1776" s="11" t="s">
        <v>170</v>
      </c>
      <c r="BW1776" s="11" t="s">
        <v>5370</v>
      </c>
      <c r="BX1776" s="11"/>
      <c r="BY1776" s="12"/>
      <c r="BZ1776" t="s">
        <v>4703</v>
      </c>
      <c r="CA1776" s="13" t="s">
        <v>5406</v>
      </c>
    </row>
    <row r="1777" spans="70:79" s="1" customFormat="1" ht="15">
      <c r="BR1777" t="str">
        <f t="shared" si="161"/>
        <v>RRDDUKES PRIORY HOSPITAL</v>
      </c>
      <c r="BS1777" s="11" t="s">
        <v>5407</v>
      </c>
      <c r="BT1777" s="11" t="s">
        <v>5408</v>
      </c>
      <c r="BU1777" s="11" t="s">
        <v>5407</v>
      </c>
      <c r="BV1777" s="11" t="s">
        <v>5408</v>
      </c>
      <c r="BW1777" s="11" t="s">
        <v>5370</v>
      </c>
      <c r="BX1777" s="11"/>
      <c r="BY1777" s="12"/>
      <c r="BZ1777" t="s">
        <v>4703</v>
      </c>
      <c r="CA1777" s="13" t="s">
        <v>5409</v>
      </c>
    </row>
    <row r="1778" spans="70:79" s="1" customFormat="1" ht="15">
      <c r="BR1778" t="str">
        <f t="shared" si="161"/>
        <v>RRDEPPING - ST MARGARETS HOSPITAL</v>
      </c>
      <c r="BS1778" s="11" t="s">
        <v>5410</v>
      </c>
      <c r="BT1778" s="11" t="s">
        <v>5411</v>
      </c>
      <c r="BU1778" s="11" t="s">
        <v>5410</v>
      </c>
      <c r="BV1778" s="11" t="s">
        <v>5411</v>
      </c>
      <c r="BW1778" s="11" t="s">
        <v>5370</v>
      </c>
      <c r="BX1778" s="11"/>
      <c r="BY1778" s="12"/>
      <c r="BZ1778" t="s">
        <v>4703</v>
      </c>
      <c r="CA1778" s="13" t="s">
        <v>5412</v>
      </c>
    </row>
    <row r="1779" spans="70:79" s="1" customFormat="1" ht="15">
      <c r="BR1779" t="str">
        <f t="shared" si="161"/>
        <v>RRDHARLOW - DERWENT CENTRE</v>
      </c>
      <c r="BS1779" s="11" t="s">
        <v>5413</v>
      </c>
      <c r="BT1779" s="11" t="s">
        <v>1219</v>
      </c>
      <c r="BU1779" s="11" t="s">
        <v>5413</v>
      </c>
      <c r="BV1779" s="11" t="s">
        <v>1219</v>
      </c>
      <c r="BW1779" s="11" t="s">
        <v>5370</v>
      </c>
      <c r="BX1779" s="11"/>
      <c r="BY1779" s="12"/>
      <c r="BZ1779" t="s">
        <v>4703</v>
      </c>
      <c r="CA1779" s="13" t="s">
        <v>5414</v>
      </c>
    </row>
    <row r="1780" spans="70:79" s="1" customFormat="1" ht="15">
      <c r="BR1780" t="str">
        <f t="shared" si="161"/>
        <v>RRDHARLOW - SYDENHAM HOUSE</v>
      </c>
      <c r="BS1780" s="11" t="s">
        <v>5415</v>
      </c>
      <c r="BT1780" s="11" t="s">
        <v>1222</v>
      </c>
      <c r="BU1780" s="11" t="s">
        <v>5415</v>
      </c>
      <c r="BV1780" s="11" t="s">
        <v>1222</v>
      </c>
      <c r="BW1780" s="11" t="s">
        <v>5370</v>
      </c>
      <c r="BX1780" s="11"/>
      <c r="BY1780" s="12"/>
      <c r="BZ1780" t="s">
        <v>4703</v>
      </c>
      <c r="CA1780" s="13" t="s">
        <v>5416</v>
      </c>
    </row>
    <row r="1781" spans="70:79" s="1" customFormat="1" ht="15">
      <c r="BR1781" t="str">
        <f t="shared" si="161"/>
        <v>RRDHARWICH &amp; DISTRICT HOSPITAL</v>
      </c>
      <c r="BS1781" s="11" t="s">
        <v>5417</v>
      </c>
      <c r="BT1781" s="11" t="s">
        <v>5418</v>
      </c>
      <c r="BU1781" s="11" t="s">
        <v>5417</v>
      </c>
      <c r="BV1781" s="11" t="s">
        <v>5418</v>
      </c>
      <c r="BW1781" s="11" t="s">
        <v>5370</v>
      </c>
      <c r="BX1781" s="11"/>
      <c r="BY1781" s="12"/>
      <c r="BZ1781" t="s">
        <v>4703</v>
      </c>
      <c r="CA1781" s="13" t="s">
        <v>5419</v>
      </c>
    </row>
    <row r="1782" spans="70:79" s="1" customFormat="1" ht="15">
      <c r="BR1782" t="str">
        <f t="shared" si="161"/>
        <v>RRDMALDON - ST PETERS HOSPITAL</v>
      </c>
      <c r="BS1782" s="11" t="s">
        <v>5420</v>
      </c>
      <c r="BT1782" s="11" t="s">
        <v>5421</v>
      </c>
      <c r="BU1782" s="11" t="s">
        <v>5420</v>
      </c>
      <c r="BV1782" s="11" t="s">
        <v>5421</v>
      </c>
      <c r="BW1782" s="11" t="s">
        <v>5370</v>
      </c>
      <c r="BX1782" s="11"/>
      <c r="BY1782" s="12"/>
      <c r="BZ1782" t="s">
        <v>4703</v>
      </c>
      <c r="CA1782" s="13" t="s">
        <v>5422</v>
      </c>
    </row>
    <row r="1783" spans="70:79" s="1" customFormat="1" ht="15">
      <c r="BR1783" t="str">
        <f t="shared" si="161"/>
        <v>RRDNORTH ESSEX PARTNERSHIP NHS FOUNDATION TRUST HEADQUARTERS</v>
      </c>
      <c r="BS1783" s="11" t="s">
        <v>5423</v>
      </c>
      <c r="BT1783" s="11" t="s">
        <v>5424</v>
      </c>
      <c r="BU1783" s="11" t="s">
        <v>5423</v>
      </c>
      <c r="BV1783" s="11" t="s">
        <v>5424</v>
      </c>
      <c r="BW1783" s="11" t="s">
        <v>5370</v>
      </c>
      <c r="BX1783" s="11"/>
      <c r="BY1783" s="12"/>
      <c r="BZ1783" t="s">
        <v>4703</v>
      </c>
      <c r="CA1783" s="13" t="s">
        <v>5425</v>
      </c>
    </row>
    <row r="1784" spans="70:79" s="1" customFormat="1" ht="15">
      <c r="BR1784" t="str">
        <f t="shared" si="161"/>
        <v>RRDTHE CRYSTAL CENTRE</v>
      </c>
      <c r="BS1784" s="11" t="s">
        <v>5426</v>
      </c>
      <c r="BT1784" s="11" t="s">
        <v>1251</v>
      </c>
      <c r="BU1784" s="11" t="s">
        <v>5426</v>
      </c>
      <c r="BV1784" s="11" t="s">
        <v>1251</v>
      </c>
      <c r="BW1784" s="11" t="s">
        <v>5370</v>
      </c>
      <c r="BX1784" s="11"/>
      <c r="BY1784" s="12"/>
      <c r="BZ1784" t="s">
        <v>4703</v>
      </c>
      <c r="CA1784" s="13" t="s">
        <v>5427</v>
      </c>
    </row>
    <row r="1785" spans="70:79" s="1" customFormat="1" ht="15">
      <c r="BR1785" t="str">
        <f t="shared" si="161"/>
        <v>RRDWITHAM - NEW IVY CHIMNEYS</v>
      </c>
      <c r="BS1785" s="11" t="s">
        <v>5428</v>
      </c>
      <c r="BT1785" s="11" t="s">
        <v>5429</v>
      </c>
      <c r="BU1785" s="11" t="s">
        <v>5428</v>
      </c>
      <c r="BV1785" s="11" t="s">
        <v>5429</v>
      </c>
      <c r="BW1785" s="11" t="s">
        <v>5370</v>
      </c>
      <c r="BX1785" s="11"/>
      <c r="BY1785" s="12"/>
      <c r="BZ1785" t="s">
        <v>4703</v>
      </c>
      <c r="CA1785" s="13" t="s">
        <v>5430</v>
      </c>
    </row>
    <row r="1786" spans="70:79" s="1" customFormat="1" ht="15">
      <c r="BR1786" t="str">
        <f t="shared" si="161"/>
        <v>RRDWITHAM - OLD IVY CHIMNEYS</v>
      </c>
      <c r="BS1786" s="11" t="s">
        <v>5431</v>
      </c>
      <c r="BT1786" s="11" t="s">
        <v>5432</v>
      </c>
      <c r="BU1786" s="11" t="s">
        <v>5431</v>
      </c>
      <c r="BV1786" s="11" t="s">
        <v>5432</v>
      </c>
      <c r="BW1786" s="11" t="s">
        <v>5370</v>
      </c>
      <c r="BX1786" s="11"/>
      <c r="BY1786" s="12"/>
      <c r="BZ1786" t="s">
        <v>4703</v>
      </c>
      <c r="CA1786" s="13" t="s">
        <v>5433</v>
      </c>
    </row>
    <row r="1787" spans="70:79" s="1" customFormat="1" ht="15">
      <c r="BR1787" t="str">
        <f t="shared" si="161"/>
        <v>RREADULT MENTAL HEALTH</v>
      </c>
      <c r="BS1787" s="11" t="s">
        <v>5434</v>
      </c>
      <c r="BT1787" s="11" t="s">
        <v>720</v>
      </c>
      <c r="BU1787" s="11" t="s">
        <v>5434</v>
      </c>
      <c r="BV1787" s="11" t="s">
        <v>720</v>
      </c>
      <c r="BW1787" s="11" t="s">
        <v>5435</v>
      </c>
      <c r="BX1787" s="11"/>
      <c r="BY1787" s="12"/>
      <c r="BZ1787" t="s">
        <v>4703</v>
      </c>
      <c r="CA1787" s="13" t="s">
        <v>5436</v>
      </c>
    </row>
    <row r="1788" spans="70:79" s="1" customFormat="1" ht="15">
      <c r="BR1788" t="str">
        <f t="shared" si="161"/>
        <v>RREBRIDGNORTH HOSPITAL</v>
      </c>
      <c r="BS1788" s="11" t="s">
        <v>5437</v>
      </c>
      <c r="BT1788" s="11" t="s">
        <v>876</v>
      </c>
      <c r="BU1788" s="11" t="s">
        <v>5437</v>
      </c>
      <c r="BV1788" s="11" t="s">
        <v>876</v>
      </c>
      <c r="BW1788" s="11" t="s">
        <v>5435</v>
      </c>
      <c r="BX1788" s="11"/>
      <c r="BY1788" s="12"/>
      <c r="BZ1788" t="s">
        <v>4703</v>
      </c>
      <c r="CA1788" s="13" t="s">
        <v>5438</v>
      </c>
    </row>
    <row r="1789" spans="70:79" s="1" customFormat="1" ht="15">
      <c r="BR1789" t="str">
        <f t="shared" si="161"/>
        <v>RRECANNOCK CHASE HOSPITAL</v>
      </c>
      <c r="BS1789" s="11" t="s">
        <v>5439</v>
      </c>
      <c r="BT1789" s="11" t="s">
        <v>1007</v>
      </c>
      <c r="BU1789" s="11" t="s">
        <v>5439</v>
      </c>
      <c r="BV1789" s="11" t="s">
        <v>1007</v>
      </c>
      <c r="BW1789" s="11" t="s">
        <v>5435</v>
      </c>
      <c r="BX1789" s="11"/>
      <c r="BY1789" s="12"/>
      <c r="BZ1789" t="s">
        <v>4273</v>
      </c>
      <c r="CA1789" s="13" t="s">
        <v>425</v>
      </c>
    </row>
    <row r="1790" spans="70:79" s="1" customFormat="1" ht="15">
      <c r="BR1790" t="str">
        <f t="shared" si="161"/>
        <v>RRECASTLE CARE CASTLEHAVEN</v>
      </c>
      <c r="BS1790" s="11" t="s">
        <v>5440</v>
      </c>
      <c r="BT1790" s="11" t="s">
        <v>877</v>
      </c>
      <c r="BU1790" s="11" t="s">
        <v>5440</v>
      </c>
      <c r="BV1790" s="11" t="s">
        <v>877</v>
      </c>
      <c r="BW1790" s="11" t="s">
        <v>5435</v>
      </c>
      <c r="BX1790" s="11"/>
      <c r="BY1790" s="12"/>
      <c r="BZ1790" t="s">
        <v>4273</v>
      </c>
      <c r="CA1790" s="13" t="s">
        <v>5441</v>
      </c>
    </row>
    <row r="1791" spans="70:79" s="1" customFormat="1" ht="15">
      <c r="BR1791" t="str">
        <f t="shared" si="161"/>
        <v>RRECHILD DEVELOPMENT 2</v>
      </c>
      <c r="BS1791" s="11" t="s">
        <v>5442</v>
      </c>
      <c r="BT1791" s="11" t="s">
        <v>5443</v>
      </c>
      <c r="BU1791" s="11" t="s">
        <v>5442</v>
      </c>
      <c r="BV1791" s="11" t="s">
        <v>5443</v>
      </c>
      <c r="BW1791" s="11" t="s">
        <v>5435</v>
      </c>
      <c r="BX1791" s="11"/>
      <c r="BY1791" s="12"/>
      <c r="BZ1791" t="s">
        <v>4273</v>
      </c>
      <c r="CA1791" s="13" t="s">
        <v>5444</v>
      </c>
    </row>
    <row r="1792" spans="70:79" s="1" customFormat="1" ht="15">
      <c r="BR1792" t="str">
        <f t="shared" si="161"/>
        <v>RRECHILDRENS</v>
      </c>
      <c r="BS1792" s="11" t="s">
        <v>5445</v>
      </c>
      <c r="BT1792" s="11" t="s">
        <v>5446</v>
      </c>
      <c r="BU1792" s="11" t="s">
        <v>5445</v>
      </c>
      <c r="BV1792" s="11" t="s">
        <v>5446</v>
      </c>
      <c r="BW1792" s="11" t="s">
        <v>5435</v>
      </c>
      <c r="BX1792" s="11"/>
      <c r="BY1792" s="12"/>
      <c r="BZ1792" t="s">
        <v>4273</v>
      </c>
      <c r="CA1792" s="13" t="s">
        <v>5447</v>
      </c>
    </row>
    <row r="1793" spans="70:79" s="1" customFormat="1" ht="15">
      <c r="BR1793" t="str">
        <f t="shared" si="161"/>
        <v>RRECHILDRENS 2</v>
      </c>
      <c r="BS1793" s="11" t="s">
        <v>5448</v>
      </c>
      <c r="BT1793" s="11" t="s">
        <v>5449</v>
      </c>
      <c r="BU1793" s="11" t="s">
        <v>5448</v>
      </c>
      <c r="BV1793" s="11" t="s">
        <v>5449</v>
      </c>
      <c r="BW1793" s="11" t="s">
        <v>5435</v>
      </c>
      <c r="BX1793" s="11"/>
      <c r="BY1793" s="12"/>
      <c r="BZ1793" t="s">
        <v>4273</v>
      </c>
      <c r="CA1793" s="13" t="s">
        <v>3977</v>
      </c>
    </row>
    <row r="1794" spans="70:79" s="1" customFormat="1" ht="15">
      <c r="BR1794" t="str">
        <f t="shared" si="161"/>
        <v>RRECHILDRENS 4</v>
      </c>
      <c r="BS1794" s="11" t="s">
        <v>5450</v>
      </c>
      <c r="BT1794" s="11" t="s">
        <v>5451</v>
      </c>
      <c r="BU1794" s="11" t="s">
        <v>5450</v>
      </c>
      <c r="BV1794" s="11" t="s">
        <v>5451</v>
      </c>
      <c r="BW1794" s="11" t="s">
        <v>5435</v>
      </c>
      <c r="BX1794" s="11"/>
      <c r="BY1794" s="12"/>
      <c r="BZ1794" t="s">
        <v>4273</v>
      </c>
      <c r="CA1794" s="13" t="s">
        <v>1386</v>
      </c>
    </row>
    <row r="1795" spans="70:79" s="1" customFormat="1" ht="15">
      <c r="BR1795" t="str">
        <f t="shared" ref="BR1795:BR1858" si="162">CONCATENATE(LEFT(BS1795, 3),BT1795)</f>
        <v>RRECHILDRENS 5</v>
      </c>
      <c r="BS1795" s="11" t="s">
        <v>5452</v>
      </c>
      <c r="BT1795" s="11" t="s">
        <v>5453</v>
      </c>
      <c r="BU1795" s="11" t="s">
        <v>5452</v>
      </c>
      <c r="BV1795" s="11" t="s">
        <v>5453</v>
      </c>
      <c r="BW1795" s="11" t="s">
        <v>5435</v>
      </c>
      <c r="BX1795" s="11"/>
      <c r="BY1795" s="12"/>
      <c r="BZ1795" t="s">
        <v>4273</v>
      </c>
      <c r="CA1795" s="13" t="s">
        <v>456</v>
      </c>
    </row>
    <row r="1796" spans="70:79" s="1" customFormat="1" ht="15">
      <c r="BR1796" t="str">
        <f t="shared" si="162"/>
        <v>RRECHILDRENS 6</v>
      </c>
      <c r="BS1796" s="11" t="s">
        <v>5454</v>
      </c>
      <c r="BT1796" s="11" t="s">
        <v>5455</v>
      </c>
      <c r="BU1796" s="11" t="s">
        <v>5454</v>
      </c>
      <c r="BV1796" s="11" t="s">
        <v>5455</v>
      </c>
      <c r="BW1796" s="11" t="s">
        <v>5435</v>
      </c>
      <c r="BX1796" s="11"/>
      <c r="BY1796" s="12"/>
      <c r="BZ1796" t="s">
        <v>4273</v>
      </c>
      <c r="CA1796" s="13" t="s">
        <v>5456</v>
      </c>
    </row>
    <row r="1797" spans="70:79" s="1" customFormat="1" ht="15">
      <c r="BR1797" t="str">
        <f t="shared" si="162"/>
        <v>RRECHILDRENS 7</v>
      </c>
      <c r="BS1797" s="11" t="s">
        <v>5457</v>
      </c>
      <c r="BT1797" s="11" t="s">
        <v>5458</v>
      </c>
      <c r="BU1797" s="11" t="s">
        <v>5457</v>
      </c>
      <c r="BV1797" s="11" t="s">
        <v>5458</v>
      </c>
      <c r="BW1797" s="11" t="s">
        <v>5435</v>
      </c>
      <c r="BX1797" s="11"/>
      <c r="BY1797" s="12"/>
      <c r="BZ1797" t="s">
        <v>4273</v>
      </c>
      <c r="CA1797" s="13" t="s">
        <v>5459</v>
      </c>
    </row>
    <row r="1798" spans="70:79" s="1" customFormat="1" ht="15">
      <c r="BR1798" t="str">
        <f t="shared" si="162"/>
        <v>RREGLENVIEW, LUDLOW</v>
      </c>
      <c r="BS1798" s="11" t="s">
        <v>5460</v>
      </c>
      <c r="BT1798" s="11" t="s">
        <v>5461</v>
      </c>
      <c r="BU1798" s="11" t="s">
        <v>5460</v>
      </c>
      <c r="BV1798" s="11" t="s">
        <v>5461</v>
      </c>
      <c r="BW1798" s="11" t="s">
        <v>5435</v>
      </c>
      <c r="BX1798" s="11"/>
      <c r="BY1798" s="12"/>
      <c r="BZ1798" t="s">
        <v>4273</v>
      </c>
      <c r="CA1798" s="13" t="s">
        <v>468</v>
      </c>
    </row>
    <row r="1799" spans="70:79" s="1" customFormat="1" ht="15">
      <c r="BR1799" t="str">
        <f t="shared" si="162"/>
        <v>RREHIGH TREES RESIDENTIAL HOME</v>
      </c>
      <c r="BS1799" s="11" t="s">
        <v>5462</v>
      </c>
      <c r="BT1799" s="11" t="s">
        <v>5463</v>
      </c>
      <c r="BU1799" s="11" t="s">
        <v>5462</v>
      </c>
      <c r="BV1799" s="11" t="s">
        <v>5463</v>
      </c>
      <c r="BW1799" s="11" t="s">
        <v>5435</v>
      </c>
      <c r="BX1799" s="11"/>
      <c r="BY1799" s="12"/>
      <c r="BZ1799" t="s">
        <v>4273</v>
      </c>
      <c r="CA1799" s="13" t="s">
        <v>2771</v>
      </c>
    </row>
    <row r="1800" spans="70:79" s="1" customFormat="1" ht="15">
      <c r="BR1800" t="str">
        <f t="shared" si="162"/>
        <v>RREINCLUSION</v>
      </c>
      <c r="BS1800" s="11" t="s">
        <v>5464</v>
      </c>
      <c r="BT1800" s="11" t="s">
        <v>5465</v>
      </c>
      <c r="BU1800" s="11" t="s">
        <v>5464</v>
      </c>
      <c r="BV1800" s="11" t="s">
        <v>5465</v>
      </c>
      <c r="BW1800" s="11" t="s">
        <v>5435</v>
      </c>
      <c r="BX1800" s="11"/>
      <c r="BY1800" s="12"/>
      <c r="BZ1800" t="s">
        <v>4273</v>
      </c>
      <c r="CA1800" s="13" t="s">
        <v>5466</v>
      </c>
    </row>
    <row r="1801" spans="70:79" s="1" customFormat="1" ht="15">
      <c r="BR1801" t="str">
        <f t="shared" si="162"/>
        <v>RREINCLUSION</v>
      </c>
      <c r="BS1801" s="11" t="s">
        <v>5467</v>
      </c>
      <c r="BT1801" s="11" t="s">
        <v>5465</v>
      </c>
      <c r="BU1801" s="11" t="s">
        <v>5467</v>
      </c>
      <c r="BV1801" s="11" t="s">
        <v>5465</v>
      </c>
      <c r="BW1801" s="11" t="s">
        <v>5435</v>
      </c>
      <c r="BX1801" s="11"/>
      <c r="BY1801" s="12"/>
      <c r="BZ1801" t="s">
        <v>4273</v>
      </c>
      <c r="CA1801" s="13" t="s">
        <v>5468</v>
      </c>
    </row>
    <row r="1802" spans="70:79" s="1" customFormat="1" ht="15">
      <c r="BR1802" t="str">
        <f t="shared" si="162"/>
        <v>RREINCLUSION / OASIS 1</v>
      </c>
      <c r="BS1802" s="11" t="s">
        <v>5469</v>
      </c>
      <c r="BT1802" s="11" t="s">
        <v>5470</v>
      </c>
      <c r="BU1802" s="11" t="s">
        <v>5469</v>
      </c>
      <c r="BV1802" s="11" t="s">
        <v>5470</v>
      </c>
      <c r="BW1802" s="11" t="s">
        <v>5435</v>
      </c>
      <c r="BX1802" s="11"/>
      <c r="BY1802" s="12"/>
      <c r="BZ1802" t="s">
        <v>4273</v>
      </c>
      <c r="CA1802" s="13" t="s">
        <v>2780</v>
      </c>
    </row>
    <row r="1803" spans="70:79" s="1" customFormat="1" ht="15">
      <c r="BR1803" t="str">
        <f t="shared" si="162"/>
        <v>RREINCLUSION / OASIS 2</v>
      </c>
      <c r="BS1803" s="11" t="s">
        <v>5471</v>
      </c>
      <c r="BT1803" s="11" t="s">
        <v>5472</v>
      </c>
      <c r="BU1803" s="11" t="s">
        <v>5471</v>
      </c>
      <c r="BV1803" s="11" t="s">
        <v>5472</v>
      </c>
      <c r="BW1803" s="11" t="s">
        <v>5435</v>
      </c>
      <c r="BX1803" s="11"/>
      <c r="BY1803" s="12"/>
      <c r="BZ1803" t="s">
        <v>4273</v>
      </c>
      <c r="CA1803" s="13" t="s">
        <v>2785</v>
      </c>
    </row>
    <row r="1804" spans="70:79" s="1" customFormat="1" ht="15">
      <c r="BR1804" t="str">
        <f t="shared" si="162"/>
        <v>RREINCLUSION 1</v>
      </c>
      <c r="BS1804" s="11" t="s">
        <v>5473</v>
      </c>
      <c r="BT1804" s="11" t="s">
        <v>5474</v>
      </c>
      <c r="BU1804" s="11" t="s">
        <v>5473</v>
      </c>
      <c r="BV1804" s="11" t="s">
        <v>5474</v>
      </c>
      <c r="BW1804" s="11" t="s">
        <v>5435</v>
      </c>
      <c r="BX1804" s="11"/>
      <c r="BY1804" s="12"/>
      <c r="BZ1804" t="s">
        <v>4273</v>
      </c>
      <c r="CA1804" s="13" t="s">
        <v>5475</v>
      </c>
    </row>
    <row r="1805" spans="70:79" s="1" customFormat="1" ht="15">
      <c r="BR1805" t="str">
        <f t="shared" si="162"/>
        <v>RREINCLUSION 2</v>
      </c>
      <c r="BS1805" s="11" t="s">
        <v>5476</v>
      </c>
      <c r="BT1805" s="11" t="s">
        <v>5477</v>
      </c>
      <c r="BU1805" s="11" t="s">
        <v>5476</v>
      </c>
      <c r="BV1805" s="11" t="s">
        <v>5477</v>
      </c>
      <c r="BW1805" s="11" t="s">
        <v>5435</v>
      </c>
      <c r="BX1805" s="11"/>
      <c r="BY1805" s="12"/>
      <c r="BZ1805" t="s">
        <v>4273</v>
      </c>
      <c r="CA1805" s="13" t="s">
        <v>5478</v>
      </c>
    </row>
    <row r="1806" spans="70:79" s="1" customFormat="1" ht="15">
      <c r="BR1806" t="str">
        <f t="shared" si="162"/>
        <v>RREINCLUSION CAMBRIDGE</v>
      </c>
      <c r="BS1806" s="11" t="s">
        <v>5479</v>
      </c>
      <c r="BT1806" s="11" t="s">
        <v>5480</v>
      </c>
      <c r="BU1806" s="11" t="s">
        <v>5479</v>
      </c>
      <c r="BV1806" s="11" t="s">
        <v>5480</v>
      </c>
      <c r="BW1806" s="11" t="s">
        <v>5435</v>
      </c>
      <c r="BX1806" s="11"/>
      <c r="BY1806" s="12"/>
      <c r="BZ1806" t="s">
        <v>4273</v>
      </c>
      <c r="CA1806" s="13" t="s">
        <v>493</v>
      </c>
    </row>
    <row r="1807" spans="70:79" s="1" customFormat="1" ht="15">
      <c r="BR1807" t="str">
        <f t="shared" si="162"/>
        <v>RREKEEPERS CRESCENT, DONNINGTON</v>
      </c>
      <c r="BS1807" s="11" t="s">
        <v>5481</v>
      </c>
      <c r="BT1807" s="11" t="s">
        <v>5482</v>
      </c>
      <c r="BU1807" s="11" t="s">
        <v>5481</v>
      </c>
      <c r="BV1807" s="11" t="s">
        <v>5482</v>
      </c>
      <c r="BW1807" s="11" t="s">
        <v>5435</v>
      </c>
      <c r="BX1807" s="11"/>
      <c r="BY1807" s="12"/>
      <c r="BZ1807" t="s">
        <v>4273</v>
      </c>
      <c r="CA1807" s="13" t="s">
        <v>281</v>
      </c>
    </row>
    <row r="1808" spans="70:79" s="1" customFormat="1" ht="15">
      <c r="BR1808" t="str">
        <f t="shared" si="162"/>
        <v>RREKINVER UNIT</v>
      </c>
      <c r="BS1808" s="11" t="s">
        <v>5483</v>
      </c>
      <c r="BT1808" s="11" t="s">
        <v>5484</v>
      </c>
      <c r="BU1808" s="11" t="s">
        <v>5483</v>
      </c>
      <c r="BV1808" s="11" t="s">
        <v>5484</v>
      </c>
      <c r="BW1808" s="11" t="s">
        <v>5435</v>
      </c>
      <c r="BX1808" s="11"/>
      <c r="BY1808" s="12"/>
      <c r="BZ1808" t="s">
        <v>4273</v>
      </c>
      <c r="CA1808" s="13" t="s">
        <v>5485</v>
      </c>
    </row>
    <row r="1809" spans="70:79" s="1" customFormat="1" ht="15">
      <c r="BR1809" t="str">
        <f t="shared" si="162"/>
        <v>RRELABURNHAMS</v>
      </c>
      <c r="BS1809" s="11" t="s">
        <v>5486</v>
      </c>
      <c r="BT1809" s="11" t="s">
        <v>883</v>
      </c>
      <c r="BU1809" s="11" t="s">
        <v>5486</v>
      </c>
      <c r="BV1809" s="11" t="s">
        <v>883</v>
      </c>
      <c r="BW1809" s="11" t="s">
        <v>5435</v>
      </c>
      <c r="BX1809" s="11"/>
      <c r="BY1809" s="12"/>
      <c r="BZ1809" t="s">
        <v>4273</v>
      </c>
      <c r="CA1809" s="13" t="s">
        <v>5487</v>
      </c>
    </row>
    <row r="1810" spans="70:79" s="1" customFormat="1" ht="15">
      <c r="BR1810" t="str">
        <f t="shared" si="162"/>
        <v>RREMEDICAL RECORDS</v>
      </c>
      <c r="BS1810" s="11" t="s">
        <v>5488</v>
      </c>
      <c r="BT1810" s="11" t="s">
        <v>5489</v>
      </c>
      <c r="BU1810" s="11" t="s">
        <v>5488</v>
      </c>
      <c r="BV1810" s="11" t="s">
        <v>5489</v>
      </c>
      <c r="BW1810" s="11" t="s">
        <v>5435</v>
      </c>
      <c r="BX1810" s="11"/>
      <c r="BY1810" s="12"/>
      <c r="BZ1810" t="s">
        <v>4273</v>
      </c>
      <c r="CA1810" s="13" t="s">
        <v>5490</v>
      </c>
    </row>
    <row r="1811" spans="70:79" s="1" customFormat="1" ht="15">
      <c r="BR1811" t="str">
        <f t="shared" si="162"/>
        <v>RREMENTAL HEALTH</v>
      </c>
      <c r="BS1811" s="11" t="s">
        <v>5491</v>
      </c>
      <c r="BT1811" s="11" t="s">
        <v>5492</v>
      </c>
      <c r="BU1811" s="11" t="s">
        <v>5491</v>
      </c>
      <c r="BV1811" s="11" t="s">
        <v>5492</v>
      </c>
      <c r="BW1811" s="11" t="s">
        <v>5435</v>
      </c>
      <c r="BX1811" s="11"/>
      <c r="BY1811" s="12"/>
      <c r="BZ1811" t="s">
        <v>4273</v>
      </c>
      <c r="CA1811" s="13" t="s">
        <v>5493</v>
      </c>
    </row>
    <row r="1812" spans="70:79" s="1" customFormat="1" ht="15">
      <c r="BR1812" t="str">
        <f t="shared" si="162"/>
        <v>RREMYTTON OAK COMMUNITY UNIT</v>
      </c>
      <c r="BS1812" s="11" t="s">
        <v>5494</v>
      </c>
      <c r="BT1812" s="11" t="s">
        <v>5495</v>
      </c>
      <c r="BU1812" s="11" t="s">
        <v>5494</v>
      </c>
      <c r="BV1812" s="11" t="s">
        <v>5495</v>
      </c>
      <c r="BW1812" s="11" t="s">
        <v>5435</v>
      </c>
      <c r="BX1812" s="11"/>
      <c r="BY1812" s="12"/>
      <c r="BZ1812" t="s">
        <v>4273</v>
      </c>
      <c r="CA1812" s="13" t="s">
        <v>5496</v>
      </c>
    </row>
    <row r="1813" spans="70:79" s="1" customFormat="1" ht="15">
      <c r="BR1813" t="str">
        <f t="shared" si="162"/>
        <v>RRENORTH SHREWSBURY CHMT - HARTLEYS MONKMOOR</v>
      </c>
      <c r="BS1813" s="11" t="s">
        <v>5497</v>
      </c>
      <c r="BT1813" s="11" t="s">
        <v>5498</v>
      </c>
      <c r="BU1813" s="11" t="s">
        <v>5497</v>
      </c>
      <c r="BV1813" s="11" t="s">
        <v>5498</v>
      </c>
      <c r="BW1813" s="11" t="s">
        <v>5435</v>
      </c>
      <c r="BX1813" s="11"/>
      <c r="BY1813" s="12"/>
      <c r="BZ1813" t="s">
        <v>5499</v>
      </c>
      <c r="CA1813" s="13" t="s">
        <v>5500</v>
      </c>
    </row>
    <row r="1814" spans="70:79" s="1" customFormat="1" ht="15">
      <c r="BR1814" t="str">
        <f t="shared" si="162"/>
        <v>RREOLDER PEOPLE 10</v>
      </c>
      <c r="BS1814" s="11" t="s">
        <v>5501</v>
      </c>
      <c r="BT1814" s="11" t="s">
        <v>5502</v>
      </c>
      <c r="BU1814" s="11" t="s">
        <v>5501</v>
      </c>
      <c r="BV1814" s="11" t="s">
        <v>5502</v>
      </c>
      <c r="BW1814" s="11" t="s">
        <v>5435</v>
      </c>
      <c r="BX1814" s="11"/>
      <c r="BY1814" s="12"/>
      <c r="BZ1814" t="s">
        <v>5503</v>
      </c>
      <c r="CA1814" s="13" t="s">
        <v>5504</v>
      </c>
    </row>
    <row r="1815" spans="70:79" s="1" customFormat="1" ht="15">
      <c r="BR1815" t="str">
        <f t="shared" si="162"/>
        <v>RREOLDFIELD RESIDENTIAL HOME</v>
      </c>
      <c r="BS1815" s="11" t="s">
        <v>5505</v>
      </c>
      <c r="BT1815" s="11" t="s">
        <v>909</v>
      </c>
      <c r="BU1815" s="11" t="s">
        <v>5505</v>
      </c>
      <c r="BV1815" s="11" t="s">
        <v>909</v>
      </c>
      <c r="BW1815" s="11" t="s">
        <v>5435</v>
      </c>
      <c r="BX1815" s="11"/>
      <c r="BY1815" s="12"/>
      <c r="BZ1815" t="s">
        <v>5506</v>
      </c>
      <c r="CA1815" s="13" t="s">
        <v>5507</v>
      </c>
    </row>
    <row r="1816" spans="70:79" s="1" customFormat="1" ht="15">
      <c r="BR1816" t="str">
        <f t="shared" si="162"/>
        <v>RREPARK HOUSE T4 BIRMINGHAM</v>
      </c>
      <c r="BS1816" s="11" t="s">
        <v>5467</v>
      </c>
      <c r="BT1816" s="11" t="s">
        <v>5508</v>
      </c>
      <c r="BU1816" s="11" t="s">
        <v>5467</v>
      </c>
      <c r="BV1816" s="11" t="s">
        <v>5508</v>
      </c>
      <c r="BW1816" s="11" t="s">
        <v>5435</v>
      </c>
      <c r="BX1816" s="11"/>
      <c r="BY1816" s="12"/>
      <c r="BZ1816" t="s">
        <v>5509</v>
      </c>
      <c r="CA1816" s="13" t="s">
        <v>5510</v>
      </c>
    </row>
    <row r="1817" spans="70:79" s="1" customFormat="1" ht="15">
      <c r="BR1817" t="str">
        <f t="shared" si="162"/>
        <v>RREPLAS NEWYDD, BELLE VIEW</v>
      </c>
      <c r="BS1817" s="11" t="s">
        <v>5511</v>
      </c>
      <c r="BT1817" s="11" t="s">
        <v>5512</v>
      </c>
      <c r="BU1817" s="11" t="s">
        <v>5511</v>
      </c>
      <c r="BV1817" s="11" t="s">
        <v>5512</v>
      </c>
      <c r="BW1817" s="11" t="s">
        <v>5435</v>
      </c>
      <c r="BX1817" s="11"/>
      <c r="BY1817" s="12"/>
      <c r="BZ1817" t="s">
        <v>5509</v>
      </c>
      <c r="CA1817" s="13" t="s">
        <v>5513</v>
      </c>
    </row>
    <row r="1818" spans="70:79" s="1" customFormat="1" ht="15">
      <c r="BR1818" t="str">
        <f t="shared" si="162"/>
        <v>RREQUEST</v>
      </c>
      <c r="BS1818" s="11" t="s">
        <v>5514</v>
      </c>
      <c r="BT1818" s="11" t="s">
        <v>5515</v>
      </c>
      <c r="BU1818" s="11" t="s">
        <v>5514</v>
      </c>
      <c r="BV1818" s="11" t="s">
        <v>5515</v>
      </c>
      <c r="BW1818" s="11" t="s">
        <v>5435</v>
      </c>
      <c r="BX1818" s="11"/>
      <c r="BY1818" s="12"/>
      <c r="BZ1818" t="s">
        <v>5509</v>
      </c>
      <c r="CA1818" s="13" t="s">
        <v>5516</v>
      </c>
    </row>
    <row r="1819" spans="70:79" s="1" customFormat="1" ht="15">
      <c r="BR1819" t="str">
        <f t="shared" si="162"/>
        <v>RRERSH COPTHORNE</v>
      </c>
      <c r="BS1819" s="11" t="s">
        <v>5517</v>
      </c>
      <c r="BT1819" s="11" t="s">
        <v>5518</v>
      </c>
      <c r="BU1819" s="11" t="s">
        <v>5517</v>
      </c>
      <c r="BV1819" s="11" t="s">
        <v>5518</v>
      </c>
      <c r="BW1819" s="11" t="s">
        <v>5435</v>
      </c>
      <c r="BX1819" s="11"/>
      <c r="BY1819" s="12"/>
      <c r="BZ1819" t="s">
        <v>5509</v>
      </c>
      <c r="CA1819" s="13" t="s">
        <v>5519</v>
      </c>
    </row>
    <row r="1820" spans="70:79" s="1" customFormat="1" ht="15">
      <c r="BR1820" t="str">
        <f t="shared" si="162"/>
        <v>RRESAMUEL JOHNSON HOSPITAL</v>
      </c>
      <c r="BS1820" s="11" t="s">
        <v>5520</v>
      </c>
      <c r="BT1820" s="11" t="s">
        <v>5521</v>
      </c>
      <c r="BU1820" s="11" t="s">
        <v>5520</v>
      </c>
      <c r="BV1820" s="11" t="s">
        <v>5521</v>
      </c>
      <c r="BW1820" s="11" t="s">
        <v>5435</v>
      </c>
      <c r="BX1820" s="11"/>
      <c r="BY1820" s="12"/>
      <c r="BZ1820" t="s">
        <v>5522</v>
      </c>
      <c r="CA1820" s="13" t="s">
        <v>5523</v>
      </c>
    </row>
    <row r="1821" spans="70:79" s="1" customFormat="1" ht="15">
      <c r="BR1821" t="str">
        <f t="shared" si="162"/>
        <v>RRESFOP CMHN</v>
      </c>
      <c r="BS1821" s="11" t="s">
        <v>5524</v>
      </c>
      <c r="BT1821" s="11" t="s">
        <v>5525</v>
      </c>
      <c r="BU1821" s="11" t="s">
        <v>5524</v>
      </c>
      <c r="BV1821" s="11" t="s">
        <v>5525</v>
      </c>
      <c r="BW1821" s="11" t="s">
        <v>5435</v>
      </c>
      <c r="BX1821" s="11"/>
      <c r="BY1821" s="12"/>
      <c r="BZ1821" t="s">
        <v>5522</v>
      </c>
      <c r="CA1821" s="13" t="s">
        <v>5526</v>
      </c>
    </row>
    <row r="1822" spans="70:79" s="1" customFormat="1" ht="15">
      <c r="BR1822" t="str">
        <f t="shared" si="162"/>
        <v>RRESHELTON HOSPITAL</v>
      </c>
      <c r="BS1822" s="11" t="s">
        <v>5527</v>
      </c>
      <c r="BT1822" s="11" t="s">
        <v>931</v>
      </c>
      <c r="BU1822" s="11" t="s">
        <v>5527</v>
      </c>
      <c r="BV1822" s="11" t="s">
        <v>931</v>
      </c>
      <c r="BW1822" s="11" t="s">
        <v>5435</v>
      </c>
      <c r="BX1822" s="11"/>
      <c r="BY1822" s="12"/>
      <c r="BZ1822" t="s">
        <v>5522</v>
      </c>
      <c r="CA1822" s="13" t="s">
        <v>5528</v>
      </c>
    </row>
    <row r="1823" spans="70:79" s="1" customFormat="1" ht="15">
      <c r="BR1823" t="str">
        <f t="shared" si="162"/>
        <v>RRESHELTON HOSPITAL</v>
      </c>
      <c r="BS1823" s="11" t="s">
        <v>5529</v>
      </c>
      <c r="BT1823" s="11" t="s">
        <v>931</v>
      </c>
      <c r="BU1823" s="11" t="s">
        <v>5529</v>
      </c>
      <c r="BV1823" s="11" t="s">
        <v>931</v>
      </c>
      <c r="BW1823" s="11" t="s">
        <v>5435</v>
      </c>
      <c r="BX1823" s="11"/>
      <c r="BY1823" s="12"/>
      <c r="BZ1823" t="s">
        <v>5522</v>
      </c>
      <c r="CA1823" s="13" t="s">
        <v>5530</v>
      </c>
    </row>
    <row r="1824" spans="70:79" s="1" customFormat="1" ht="15">
      <c r="BR1824" t="str">
        <f t="shared" si="162"/>
        <v>RRESHROPSHIRE EI</v>
      </c>
      <c r="BS1824" s="11" t="s">
        <v>5531</v>
      </c>
      <c r="BT1824" s="11" t="s">
        <v>5532</v>
      </c>
      <c r="BU1824" s="11" t="s">
        <v>5531</v>
      </c>
      <c r="BV1824" s="11" t="s">
        <v>5532</v>
      </c>
      <c r="BW1824" s="11" t="s">
        <v>5435</v>
      </c>
      <c r="BX1824" s="11"/>
      <c r="BY1824" s="12"/>
      <c r="BZ1824" t="s">
        <v>5522</v>
      </c>
      <c r="CA1824" s="13" t="s">
        <v>5533</v>
      </c>
    </row>
    <row r="1825" spans="70:79" s="1" customFormat="1" ht="15">
      <c r="BR1825" t="str">
        <f t="shared" si="162"/>
        <v>RRESHROPSHIRE REHAB AND RECOVERY</v>
      </c>
      <c r="BS1825" s="11" t="s">
        <v>5534</v>
      </c>
      <c r="BT1825" s="11" t="s">
        <v>5535</v>
      </c>
      <c r="BU1825" s="11" t="s">
        <v>5534</v>
      </c>
      <c r="BV1825" s="11" t="s">
        <v>5535</v>
      </c>
      <c r="BW1825" s="11" t="s">
        <v>5435</v>
      </c>
      <c r="BX1825" s="11"/>
      <c r="BY1825" s="12"/>
      <c r="BZ1825" t="s">
        <v>5536</v>
      </c>
      <c r="CA1825" s="13" t="s">
        <v>5537</v>
      </c>
    </row>
    <row r="1826" spans="70:79" s="1" customFormat="1" ht="15">
      <c r="BR1826" t="str">
        <f t="shared" si="162"/>
        <v>RREST AUSTIN FRIARS, SHREWSBURY</v>
      </c>
      <c r="BS1826" s="11" t="s">
        <v>5538</v>
      </c>
      <c r="BT1826" s="11" t="s">
        <v>5539</v>
      </c>
      <c r="BU1826" s="11" t="s">
        <v>5538</v>
      </c>
      <c r="BV1826" s="11" t="s">
        <v>5539</v>
      </c>
      <c r="BW1826" s="11" t="s">
        <v>5435</v>
      </c>
      <c r="BX1826" s="11"/>
      <c r="BY1826" s="12"/>
      <c r="BZ1826" t="s">
        <v>5536</v>
      </c>
      <c r="CA1826" s="13" t="s">
        <v>5540</v>
      </c>
    </row>
    <row r="1827" spans="70:79" s="1" customFormat="1" ht="15">
      <c r="BR1827" t="str">
        <f t="shared" si="162"/>
        <v>RREST AUSTINS</v>
      </c>
      <c r="BS1827" s="11" t="s">
        <v>5541</v>
      </c>
      <c r="BT1827" s="11" t="s">
        <v>5542</v>
      </c>
      <c r="BU1827" s="11" t="s">
        <v>5541</v>
      </c>
      <c r="BV1827" s="11" t="s">
        <v>5542</v>
      </c>
      <c r="BW1827" s="11" t="s">
        <v>5435</v>
      </c>
      <c r="BX1827" s="11"/>
      <c r="BY1827" s="12"/>
      <c r="BZ1827" t="s">
        <v>5536</v>
      </c>
      <c r="CA1827" s="13" t="s">
        <v>5543</v>
      </c>
    </row>
    <row r="1828" spans="70:79" s="1" customFormat="1" ht="15">
      <c r="BR1828" t="str">
        <f t="shared" si="162"/>
        <v>RREST GEORGES 4</v>
      </c>
      <c r="BS1828" s="11" t="s">
        <v>5544</v>
      </c>
      <c r="BT1828" s="11" t="s">
        <v>5545</v>
      </c>
      <c r="BU1828" s="11" t="s">
        <v>5544</v>
      </c>
      <c r="BV1828" s="11" t="s">
        <v>5545</v>
      </c>
      <c r="BW1828" s="11" t="s">
        <v>5435</v>
      </c>
      <c r="BX1828" s="11"/>
      <c r="BY1828" s="12"/>
      <c r="BZ1828" t="s">
        <v>5536</v>
      </c>
      <c r="CA1828" s="13" t="s">
        <v>5546</v>
      </c>
    </row>
    <row r="1829" spans="70:79" s="1" customFormat="1" ht="15">
      <c r="BR1829" t="str">
        <f t="shared" si="162"/>
        <v>RREST GEORGE'S HOSPITAL</v>
      </c>
      <c r="BS1829" s="11" t="s">
        <v>5547</v>
      </c>
      <c r="BT1829" s="11" t="s">
        <v>5548</v>
      </c>
      <c r="BU1829" s="11" t="s">
        <v>5547</v>
      </c>
      <c r="BV1829" s="11" t="s">
        <v>5548</v>
      </c>
      <c r="BW1829" s="11" t="s">
        <v>5435</v>
      </c>
      <c r="BX1829" s="11"/>
      <c r="BY1829" s="12"/>
      <c r="BZ1829" t="s">
        <v>5536</v>
      </c>
      <c r="CA1829" s="13" t="s">
        <v>5549</v>
      </c>
    </row>
    <row r="1830" spans="70:79" s="1" customFormat="1" ht="15">
      <c r="BR1830" t="str">
        <f t="shared" si="162"/>
        <v>RREST GEORGES HOSPITAL 2</v>
      </c>
      <c r="BS1830" s="11" t="s">
        <v>5550</v>
      </c>
      <c r="BT1830" s="11" t="s">
        <v>5551</v>
      </c>
      <c r="BU1830" s="11" t="s">
        <v>5550</v>
      </c>
      <c r="BV1830" s="11" t="s">
        <v>5551</v>
      </c>
      <c r="BW1830" s="11" t="s">
        <v>5435</v>
      </c>
      <c r="BX1830" s="11"/>
      <c r="BY1830" s="12"/>
      <c r="BZ1830" t="s">
        <v>5552</v>
      </c>
      <c r="CA1830" s="13" t="s">
        <v>5553</v>
      </c>
    </row>
    <row r="1831" spans="70:79" s="1" customFormat="1" ht="15">
      <c r="BR1831" t="str">
        <f t="shared" si="162"/>
        <v>RREST GEORGES HOSPITAL 3</v>
      </c>
      <c r="BS1831" s="11" t="s">
        <v>5554</v>
      </c>
      <c r="BT1831" s="11" t="s">
        <v>5555</v>
      </c>
      <c r="BU1831" s="11" t="s">
        <v>5554</v>
      </c>
      <c r="BV1831" s="11" t="s">
        <v>5555</v>
      </c>
      <c r="BW1831" s="11" t="s">
        <v>5435</v>
      </c>
      <c r="BX1831" s="11"/>
      <c r="BY1831" s="12"/>
      <c r="BZ1831" t="s">
        <v>5552</v>
      </c>
      <c r="CA1831" s="13" t="s">
        <v>5556</v>
      </c>
    </row>
    <row r="1832" spans="70:79" s="1" customFormat="1" ht="15">
      <c r="BR1832" t="str">
        <f t="shared" si="162"/>
        <v>RRESTAFFORD CRHT</v>
      </c>
      <c r="BS1832" s="11" t="s">
        <v>5557</v>
      </c>
      <c r="BT1832" s="11" t="s">
        <v>5558</v>
      </c>
      <c r="BU1832" s="11" t="s">
        <v>5557</v>
      </c>
      <c r="BV1832" s="11" t="s">
        <v>5558</v>
      </c>
      <c r="BW1832" s="11" t="s">
        <v>5435</v>
      </c>
      <c r="BX1832" s="11"/>
      <c r="BY1832" s="12"/>
      <c r="BZ1832" t="s">
        <v>5552</v>
      </c>
      <c r="CA1832" s="13" t="s">
        <v>5559</v>
      </c>
    </row>
    <row r="1833" spans="70:79" s="1" customFormat="1" ht="15">
      <c r="BR1833" t="str">
        <f t="shared" si="162"/>
        <v>RRESTAFFORD GENERAL HOSPITAL</v>
      </c>
      <c r="BS1833" s="11" t="s">
        <v>5560</v>
      </c>
      <c r="BT1833" s="11" t="s">
        <v>5561</v>
      </c>
      <c r="BU1833" s="11" t="s">
        <v>5560</v>
      </c>
      <c r="BV1833" s="11" t="s">
        <v>5561</v>
      </c>
      <c r="BW1833" s="11" t="s">
        <v>5435</v>
      </c>
      <c r="BX1833" s="11"/>
      <c r="BY1833" s="12"/>
      <c r="BZ1833" t="s">
        <v>5552</v>
      </c>
      <c r="CA1833" s="13" t="s">
        <v>5562</v>
      </c>
    </row>
    <row r="1834" spans="70:79" s="1" customFormat="1" ht="15">
      <c r="BR1834" t="str">
        <f t="shared" si="162"/>
        <v>RRESTATION ST</v>
      </c>
      <c r="BS1834" s="11" t="s">
        <v>5563</v>
      </c>
      <c r="BT1834" s="11" t="s">
        <v>5564</v>
      </c>
      <c r="BU1834" s="11" t="s">
        <v>5563</v>
      </c>
      <c r="BV1834" s="11" t="s">
        <v>5564</v>
      </c>
      <c r="BW1834" s="11" t="s">
        <v>5435</v>
      </c>
      <c r="BX1834" s="11"/>
      <c r="BY1834" s="12"/>
      <c r="BZ1834" t="s">
        <v>5552</v>
      </c>
      <c r="CA1834" s="13" t="s">
        <v>5565</v>
      </c>
    </row>
    <row r="1835" spans="70:79" s="1" customFormat="1" ht="15">
      <c r="BR1835" t="str">
        <f t="shared" si="162"/>
        <v>RRESTRETTON EDGE RESPITE UNIT</v>
      </c>
      <c r="BS1835" s="11" t="s">
        <v>5566</v>
      </c>
      <c r="BT1835" s="11" t="s">
        <v>5567</v>
      </c>
      <c r="BU1835" s="11" t="s">
        <v>5566</v>
      </c>
      <c r="BV1835" s="11" t="s">
        <v>5567</v>
      </c>
      <c r="BW1835" s="11" t="s">
        <v>5435</v>
      </c>
      <c r="BX1835" s="11"/>
      <c r="BY1835" s="12"/>
      <c r="BZ1835" t="s">
        <v>5552</v>
      </c>
      <c r="CA1835" s="13" t="s">
        <v>5568</v>
      </c>
    </row>
    <row r="1836" spans="70:79" s="1" customFormat="1" ht="15">
      <c r="BR1836" t="str">
        <f t="shared" si="162"/>
        <v>RRESUSTAIN</v>
      </c>
      <c r="BS1836" s="11" t="s">
        <v>5569</v>
      </c>
      <c r="BT1836" s="11" t="s">
        <v>5570</v>
      </c>
      <c r="BU1836" s="11" t="s">
        <v>5569</v>
      </c>
      <c r="BV1836" s="11" t="s">
        <v>5570</v>
      </c>
      <c r="BW1836" s="11" t="s">
        <v>5435</v>
      </c>
      <c r="BX1836" s="11"/>
      <c r="BY1836" s="12"/>
      <c r="BZ1836" t="s">
        <v>5552</v>
      </c>
      <c r="CA1836" s="13" t="s">
        <v>5571</v>
      </c>
    </row>
    <row r="1837" spans="70:79" s="1" customFormat="1" ht="15">
      <c r="BR1837" t="str">
        <f t="shared" si="162"/>
        <v>RRETELFORD AOT</v>
      </c>
      <c r="BS1837" s="11" t="s">
        <v>5572</v>
      </c>
      <c r="BT1837" s="11" t="s">
        <v>5573</v>
      </c>
      <c r="BU1837" s="11" t="s">
        <v>5572</v>
      </c>
      <c r="BV1837" s="11" t="s">
        <v>5573</v>
      </c>
      <c r="BW1837" s="11" t="s">
        <v>5435</v>
      </c>
      <c r="BX1837" s="11"/>
      <c r="BY1837" s="12"/>
      <c r="BZ1837" t="s">
        <v>5552</v>
      </c>
      <c r="CA1837" s="13" t="s">
        <v>3458</v>
      </c>
    </row>
    <row r="1838" spans="70:79" s="1" customFormat="1" ht="15">
      <c r="BR1838" t="str">
        <f t="shared" si="162"/>
        <v>RRETELFORD AOT (WREKIN RD)</v>
      </c>
      <c r="BS1838" s="11" t="s">
        <v>5574</v>
      </c>
      <c r="BT1838" s="11" t="s">
        <v>5575</v>
      </c>
      <c r="BU1838" s="11" t="s">
        <v>5574</v>
      </c>
      <c r="BV1838" s="11" t="s">
        <v>5575</v>
      </c>
      <c r="BW1838" s="11" t="s">
        <v>5435</v>
      </c>
      <c r="BX1838" s="11"/>
      <c r="BY1838" s="12"/>
      <c r="BZ1838" t="s">
        <v>5552</v>
      </c>
      <c r="CA1838" s="13" t="s">
        <v>5576</v>
      </c>
    </row>
    <row r="1839" spans="70:79" s="1" customFormat="1" ht="15">
      <c r="BR1839" t="str">
        <f t="shared" si="162"/>
        <v>RRETHE ELMS SHREWSBURY</v>
      </c>
      <c r="BS1839" s="11" t="s">
        <v>5577</v>
      </c>
      <c r="BT1839" s="11" t="s">
        <v>5578</v>
      </c>
      <c r="BU1839" s="11" t="s">
        <v>5577</v>
      </c>
      <c r="BV1839" s="11" t="s">
        <v>5578</v>
      </c>
      <c r="BW1839" s="11" t="s">
        <v>5435</v>
      </c>
      <c r="BX1839" s="11"/>
      <c r="BY1839" s="12"/>
      <c r="BZ1839" t="s">
        <v>5579</v>
      </c>
      <c r="CA1839" s="13" t="s">
        <v>5580</v>
      </c>
    </row>
    <row r="1840" spans="70:79" s="1" customFormat="1" ht="15">
      <c r="BR1840" t="str">
        <f t="shared" si="162"/>
        <v>RRETHE HAWTHORNS</v>
      </c>
      <c r="BS1840" s="11" t="s">
        <v>5581</v>
      </c>
      <c r="BT1840" s="11" t="s">
        <v>5582</v>
      </c>
      <c r="BU1840" s="11" t="s">
        <v>5581</v>
      </c>
      <c r="BV1840" s="11" t="s">
        <v>5582</v>
      </c>
      <c r="BW1840" s="11" t="s">
        <v>5435</v>
      </c>
      <c r="BX1840" s="11"/>
      <c r="BY1840" s="12"/>
      <c r="BZ1840" t="s">
        <v>5579</v>
      </c>
      <c r="CA1840" s="13" t="s">
        <v>5583</v>
      </c>
    </row>
    <row r="1841" spans="70:79" s="1" customFormat="1" ht="15">
      <c r="BR1841" t="str">
        <f t="shared" si="162"/>
        <v>RRETHE REDWOODS CENTRE</v>
      </c>
      <c r="BS1841" s="11" t="s">
        <v>5584</v>
      </c>
      <c r="BT1841" s="11" t="s">
        <v>5585</v>
      </c>
      <c r="BU1841" s="11" t="s">
        <v>5584</v>
      </c>
      <c r="BV1841" s="11" t="s">
        <v>5585</v>
      </c>
      <c r="BW1841" s="11" t="s">
        <v>5435</v>
      </c>
      <c r="BX1841" s="11"/>
      <c r="BY1841" s="12"/>
      <c r="BZ1841" t="s">
        <v>5579</v>
      </c>
      <c r="CA1841" s="13" t="s">
        <v>5586</v>
      </c>
    </row>
    <row r="1842" spans="70:79" s="1" customFormat="1" ht="15">
      <c r="BR1842" t="str">
        <f t="shared" si="162"/>
        <v>RRETORC</v>
      </c>
      <c r="BS1842" s="11" t="s">
        <v>5587</v>
      </c>
      <c r="BT1842" s="11" t="s">
        <v>5588</v>
      </c>
      <c r="BU1842" s="11" t="s">
        <v>5587</v>
      </c>
      <c r="BV1842" s="11" t="s">
        <v>5588</v>
      </c>
      <c r="BW1842" s="11" t="s">
        <v>5435</v>
      </c>
      <c r="BX1842" s="11"/>
      <c r="BY1842" s="12"/>
      <c r="BZ1842" t="s">
        <v>5579</v>
      </c>
      <c r="CA1842" s="13" t="s">
        <v>5589</v>
      </c>
    </row>
    <row r="1843" spans="70:79" s="1" customFormat="1" ht="15">
      <c r="BR1843" t="str">
        <f t="shared" si="162"/>
        <v>RREUNIT 3</v>
      </c>
      <c r="BS1843" s="11" t="s">
        <v>5590</v>
      </c>
      <c r="BT1843" s="11" t="s">
        <v>1125</v>
      </c>
      <c r="BU1843" s="11" t="s">
        <v>5590</v>
      </c>
      <c r="BV1843" s="11" t="s">
        <v>1125</v>
      </c>
      <c r="BW1843" s="11" t="s">
        <v>5435</v>
      </c>
      <c r="BX1843" s="11"/>
      <c r="BY1843" s="12"/>
      <c r="BZ1843" t="s">
        <v>5579</v>
      </c>
      <c r="CA1843" s="13" t="s">
        <v>5591</v>
      </c>
    </row>
    <row r="1844" spans="70:79" s="1" customFormat="1" ht="15">
      <c r="BR1844" t="str">
        <f t="shared" si="162"/>
        <v>RREUNIT 4, BRITANNIA</v>
      </c>
      <c r="BS1844" s="11" t="s">
        <v>5592</v>
      </c>
      <c r="BT1844" s="11" t="s">
        <v>5593</v>
      </c>
      <c r="BU1844" s="11" t="s">
        <v>5592</v>
      </c>
      <c r="BV1844" s="11" t="s">
        <v>5593</v>
      </c>
      <c r="BW1844" s="11" t="s">
        <v>5435</v>
      </c>
      <c r="BX1844" s="11"/>
      <c r="BY1844" s="12"/>
      <c r="BZ1844" t="s">
        <v>5579</v>
      </c>
      <c r="CA1844" s="13" t="s">
        <v>5594</v>
      </c>
    </row>
    <row r="1845" spans="70:79" s="1" customFormat="1" ht="15">
      <c r="BR1845" t="str">
        <f t="shared" si="162"/>
        <v>RREUNITS 5 AND 6 ASHFIELDS</v>
      </c>
      <c r="BS1845" s="11" t="s">
        <v>5595</v>
      </c>
      <c r="BT1845" s="11" t="s">
        <v>5596</v>
      </c>
      <c r="BU1845" s="11" t="s">
        <v>5595</v>
      </c>
      <c r="BV1845" s="11" t="s">
        <v>5596</v>
      </c>
      <c r="BW1845" s="11" t="s">
        <v>5435</v>
      </c>
      <c r="BX1845" s="11"/>
      <c r="BY1845" s="12"/>
      <c r="BZ1845" t="s">
        <v>5579</v>
      </c>
      <c r="CA1845" s="13" t="s">
        <v>5597</v>
      </c>
    </row>
    <row r="1846" spans="70:79" s="1" customFormat="1" ht="15">
      <c r="BR1846" t="str">
        <f t="shared" si="162"/>
        <v>RREVISION HOMES 1B</v>
      </c>
      <c r="BS1846" s="11" t="s">
        <v>5598</v>
      </c>
      <c r="BT1846" s="11" t="s">
        <v>5599</v>
      </c>
      <c r="BU1846" s="11" t="s">
        <v>5598</v>
      </c>
      <c r="BV1846" s="11" t="s">
        <v>5599</v>
      </c>
      <c r="BW1846" s="11" t="s">
        <v>5435</v>
      </c>
      <c r="BX1846" s="11"/>
      <c r="BY1846" s="12"/>
      <c r="BZ1846" t="s">
        <v>5579</v>
      </c>
      <c r="CA1846" s="13" t="s">
        <v>5600</v>
      </c>
    </row>
    <row r="1847" spans="70:79" s="1" customFormat="1" ht="15">
      <c r="BR1847" t="str">
        <f t="shared" si="162"/>
        <v>RREVISION HOMES 1C</v>
      </c>
      <c r="BS1847" s="11" t="s">
        <v>5601</v>
      </c>
      <c r="BT1847" s="11" t="s">
        <v>5602</v>
      </c>
      <c r="BU1847" s="11" t="s">
        <v>5601</v>
      </c>
      <c r="BV1847" s="11" t="s">
        <v>5602</v>
      </c>
      <c r="BW1847" s="11" t="s">
        <v>5435</v>
      </c>
      <c r="BX1847" s="11"/>
      <c r="BY1847" s="12"/>
      <c r="BZ1847" t="s">
        <v>5579</v>
      </c>
      <c r="CA1847" s="13" t="s">
        <v>5603</v>
      </c>
    </row>
    <row r="1848" spans="70:79" s="1" customFormat="1" ht="15">
      <c r="BR1848" t="str">
        <f t="shared" si="162"/>
        <v>RREWEST BANK - WELLINGTON</v>
      </c>
      <c r="BS1848" s="11" t="s">
        <v>5604</v>
      </c>
      <c r="BT1848" s="11" t="s">
        <v>5605</v>
      </c>
      <c r="BU1848" s="11" t="s">
        <v>5604</v>
      </c>
      <c r="BV1848" s="11" t="s">
        <v>5605</v>
      </c>
      <c r="BW1848" s="11" t="s">
        <v>5435</v>
      </c>
      <c r="BX1848" s="11"/>
      <c r="BY1848" s="12"/>
      <c r="BZ1848" t="s">
        <v>5579</v>
      </c>
      <c r="CA1848" s="13" t="s">
        <v>5606</v>
      </c>
    </row>
    <row r="1849" spans="70:79" s="1" customFormat="1" ht="15">
      <c r="BR1849" t="str">
        <f t="shared" si="162"/>
        <v>RREWEST BANK - WELLINGTON</v>
      </c>
      <c r="BS1849" s="11" t="s">
        <v>5607</v>
      </c>
      <c r="BT1849" s="11" t="s">
        <v>5605</v>
      </c>
      <c r="BU1849" s="11" t="s">
        <v>5607</v>
      </c>
      <c r="BV1849" s="11" t="s">
        <v>5605</v>
      </c>
      <c r="BW1849" s="11" t="s">
        <v>5435</v>
      </c>
      <c r="BX1849" s="11"/>
      <c r="BY1849" s="12"/>
      <c r="BZ1849" t="s">
        <v>5579</v>
      </c>
      <c r="CA1849" s="13" t="s">
        <v>5608</v>
      </c>
    </row>
    <row r="1850" spans="70:79" s="1" customFormat="1" ht="15">
      <c r="BR1850" t="str">
        <f t="shared" si="162"/>
        <v>RREWHITCHURCH HOSPITAL</v>
      </c>
      <c r="BS1850" s="11" t="s">
        <v>5609</v>
      </c>
      <c r="BT1850" s="11" t="s">
        <v>5610</v>
      </c>
      <c r="BU1850" s="11" t="s">
        <v>5609</v>
      </c>
      <c r="BV1850" s="11" t="s">
        <v>5610</v>
      </c>
      <c r="BW1850" s="11" t="s">
        <v>5435</v>
      </c>
      <c r="BX1850" s="11"/>
      <c r="BY1850" s="12"/>
      <c r="BZ1850" t="s">
        <v>5579</v>
      </c>
      <c r="CA1850" s="13" t="s">
        <v>5611</v>
      </c>
    </row>
    <row r="1851" spans="70:79" s="1" customFormat="1" ht="15">
      <c r="BR1851" t="str">
        <f t="shared" si="162"/>
        <v>RREWHITTINGTON BARRACKS</v>
      </c>
      <c r="BS1851" s="11" t="s">
        <v>5612</v>
      </c>
      <c r="BT1851" s="11" t="s">
        <v>5613</v>
      </c>
      <c r="BU1851" s="11" t="s">
        <v>5612</v>
      </c>
      <c r="BV1851" s="11" t="s">
        <v>5613</v>
      </c>
      <c r="BW1851" s="11" t="s">
        <v>5435</v>
      </c>
      <c r="BX1851" s="11"/>
      <c r="BY1851" s="12"/>
      <c r="BZ1851" t="s">
        <v>5579</v>
      </c>
      <c r="CA1851" s="13" t="s">
        <v>5614</v>
      </c>
    </row>
    <row r="1852" spans="70:79" s="1" customFormat="1" ht="15">
      <c r="BR1852" t="str">
        <f t="shared" si="162"/>
        <v>RREYOCKLETON GRANGE</v>
      </c>
      <c r="BS1852" s="11" t="s">
        <v>5615</v>
      </c>
      <c r="BT1852" s="11" t="s">
        <v>5616</v>
      </c>
      <c r="BU1852" s="11" t="s">
        <v>5615</v>
      </c>
      <c r="BV1852" s="11" t="s">
        <v>5616</v>
      </c>
      <c r="BW1852" s="11" t="s">
        <v>5435</v>
      </c>
      <c r="BX1852" s="11"/>
      <c r="BY1852" s="12"/>
      <c r="BZ1852" t="s">
        <v>5579</v>
      </c>
      <c r="CA1852" s="13" t="s">
        <v>5617</v>
      </c>
    </row>
    <row r="1853" spans="70:79" s="1" customFormat="1" ht="15">
      <c r="BR1853" t="str">
        <f t="shared" si="162"/>
        <v>RRFASTLEY HOSPITAL - RRF05</v>
      </c>
      <c r="BS1853" s="11" t="s">
        <v>5618</v>
      </c>
      <c r="BT1853" s="11" t="s">
        <v>5619</v>
      </c>
      <c r="BU1853" s="11" t="s">
        <v>5618</v>
      </c>
      <c r="BV1853" s="11" t="s">
        <v>5619</v>
      </c>
      <c r="BW1853" s="11" t="s">
        <v>5620</v>
      </c>
      <c r="BX1853" s="11"/>
      <c r="BY1853" s="12"/>
      <c r="BZ1853" t="s">
        <v>5579</v>
      </c>
      <c r="CA1853" s="13" t="s">
        <v>5621</v>
      </c>
    </row>
    <row r="1854" spans="70:79" s="1" customFormat="1" ht="15">
      <c r="BR1854" t="str">
        <f t="shared" si="162"/>
        <v>RRFBILLINGE HOSPITAL - RRF06</v>
      </c>
      <c r="BS1854" s="11" t="s">
        <v>5622</v>
      </c>
      <c r="BT1854" s="11" t="s">
        <v>5623</v>
      </c>
      <c r="BU1854" s="11" t="s">
        <v>5622</v>
      </c>
      <c r="BV1854" s="11" t="s">
        <v>5623</v>
      </c>
      <c r="BW1854" s="11" t="s">
        <v>5620</v>
      </c>
      <c r="BX1854" s="11"/>
      <c r="BY1854" s="12"/>
      <c r="BZ1854" t="s">
        <v>5579</v>
      </c>
      <c r="CA1854" s="13" t="s">
        <v>5624</v>
      </c>
    </row>
    <row r="1855" spans="70:79" s="1" customFormat="1" ht="15">
      <c r="BR1855" t="str">
        <f t="shared" si="162"/>
        <v>RRFHIGH STREET MEDICAL CENTRE - RRF56</v>
      </c>
      <c r="BS1855" s="11" t="s">
        <v>5625</v>
      </c>
      <c r="BT1855" s="11" t="s">
        <v>5626</v>
      </c>
      <c r="BU1855" s="11" t="s">
        <v>5625</v>
      </c>
      <c r="BV1855" s="11" t="s">
        <v>5626</v>
      </c>
      <c r="BW1855" s="11" t="s">
        <v>5620</v>
      </c>
      <c r="BX1855" s="11"/>
      <c r="BY1855" s="12"/>
      <c r="BZ1855" t="s">
        <v>5579</v>
      </c>
      <c r="CA1855" s="13" t="s">
        <v>5627</v>
      </c>
    </row>
    <row r="1856" spans="70:79" s="1" customFormat="1" ht="15">
      <c r="BR1856" t="str">
        <f t="shared" si="162"/>
        <v>RRFLEIGH INFIRMARY - RRF01</v>
      </c>
      <c r="BS1856" s="11" t="s">
        <v>5628</v>
      </c>
      <c r="BT1856" s="11" t="s">
        <v>5629</v>
      </c>
      <c r="BU1856" s="11" t="s">
        <v>5628</v>
      </c>
      <c r="BV1856" s="11" t="s">
        <v>5629</v>
      </c>
      <c r="BW1856" s="11" t="s">
        <v>5620</v>
      </c>
      <c r="BX1856" s="11"/>
      <c r="BY1856" s="12"/>
      <c r="BZ1856" t="s">
        <v>5579</v>
      </c>
      <c r="CA1856" s="13" t="s">
        <v>5630</v>
      </c>
    </row>
    <row r="1857" spans="70:79" s="1" customFormat="1" ht="15">
      <c r="BR1857" t="str">
        <f t="shared" si="162"/>
        <v>RRFROYAL ALBERT EDWARD INFIRMARY - RRF02</v>
      </c>
      <c r="BS1857" s="11" t="s">
        <v>5631</v>
      </c>
      <c r="BT1857" s="11" t="s">
        <v>5632</v>
      </c>
      <c r="BU1857" s="11" t="s">
        <v>5631</v>
      </c>
      <c r="BV1857" s="11" t="s">
        <v>5632</v>
      </c>
      <c r="BW1857" s="11" t="s">
        <v>5620</v>
      </c>
      <c r="BX1857" s="11"/>
      <c r="BY1857" s="12"/>
      <c r="BZ1857" t="s">
        <v>5579</v>
      </c>
      <c r="CA1857" s="13" t="s">
        <v>5633</v>
      </c>
    </row>
    <row r="1858" spans="70:79" s="1" customFormat="1" ht="15">
      <c r="BR1858" t="str">
        <f t="shared" si="162"/>
        <v>RRFTHOMAS LINACRE OUTPATIENT CENTRE - RRF54</v>
      </c>
      <c r="BS1858" s="11" t="s">
        <v>5634</v>
      </c>
      <c r="BT1858" s="11" t="s">
        <v>5635</v>
      </c>
      <c r="BU1858" s="11" t="s">
        <v>5634</v>
      </c>
      <c r="BV1858" s="11" t="s">
        <v>5635</v>
      </c>
      <c r="BW1858" s="11" t="s">
        <v>5620</v>
      </c>
      <c r="BX1858" s="11"/>
      <c r="BY1858" s="12"/>
      <c r="BZ1858" t="s">
        <v>5579</v>
      </c>
      <c r="CA1858" s="13" t="s">
        <v>5636</v>
      </c>
    </row>
    <row r="1859" spans="70:79" s="1" customFormat="1" ht="15">
      <c r="BR1859" t="str">
        <f t="shared" ref="BR1859:BR1922" si="163">CONCATENATE(LEFT(BS1859, 3),BT1859)</f>
        <v>RRFWHELLEY HOSPITAL - RRF04</v>
      </c>
      <c r="BS1859" s="11" t="s">
        <v>5637</v>
      </c>
      <c r="BT1859" s="11" t="s">
        <v>5638</v>
      </c>
      <c r="BU1859" s="11" t="s">
        <v>5637</v>
      </c>
      <c r="BV1859" s="11" t="s">
        <v>5638</v>
      </c>
      <c r="BW1859" s="11" t="s">
        <v>5620</v>
      </c>
      <c r="BX1859" s="11"/>
      <c r="BY1859" s="12"/>
      <c r="BZ1859" t="s">
        <v>5579</v>
      </c>
      <c r="CA1859" s="13" t="s">
        <v>5639</v>
      </c>
    </row>
    <row r="1860" spans="70:79" s="1" customFormat="1" ht="15">
      <c r="BR1860" t="str">
        <f t="shared" si="163"/>
        <v>RRFWRIGHTINGTON HOSPITAL - RRF53</v>
      </c>
      <c r="BS1860" s="11" t="s">
        <v>5640</v>
      </c>
      <c r="BT1860" s="11" t="s">
        <v>5641</v>
      </c>
      <c r="BU1860" s="11" t="s">
        <v>5640</v>
      </c>
      <c r="BV1860" s="11" t="s">
        <v>5641</v>
      </c>
      <c r="BW1860" s="11" t="s">
        <v>5620</v>
      </c>
      <c r="BX1860" s="11"/>
      <c r="BY1860" s="12"/>
      <c r="BZ1860" t="s">
        <v>5579</v>
      </c>
      <c r="CA1860" s="13" t="s">
        <v>5642</v>
      </c>
    </row>
    <row r="1861" spans="70:79" s="1" customFormat="1" ht="15">
      <c r="BR1861" t="str">
        <f t="shared" si="163"/>
        <v>RRJROYAL ORTHOPAEDIC HOSPITAL - RRJ05</v>
      </c>
      <c r="BS1861" s="11" t="s">
        <v>5643</v>
      </c>
      <c r="BT1861" s="11" t="s">
        <v>5644</v>
      </c>
      <c r="BU1861" s="11" t="s">
        <v>5643</v>
      </c>
      <c r="BV1861" s="11" t="s">
        <v>5644</v>
      </c>
      <c r="BW1861" s="11" t="s">
        <v>5645</v>
      </c>
      <c r="BX1861" s="11"/>
      <c r="BY1861" s="12"/>
      <c r="BZ1861" t="s">
        <v>5579</v>
      </c>
      <c r="CA1861" s="13" t="s">
        <v>5646</v>
      </c>
    </row>
    <row r="1862" spans="70:79" s="1" customFormat="1" ht="15">
      <c r="BR1862" t="str">
        <f t="shared" si="163"/>
        <v>RRKASHFURLONG MEDICAL CENTRE</v>
      </c>
      <c r="BS1862" s="11" t="s">
        <v>5647</v>
      </c>
      <c r="BT1862" s="11" t="s">
        <v>5648</v>
      </c>
      <c r="BU1862" s="11" t="s">
        <v>5647</v>
      </c>
      <c r="BV1862" s="11" t="s">
        <v>5648</v>
      </c>
      <c r="BW1862" s="11" t="s">
        <v>5649</v>
      </c>
      <c r="BX1862" s="11"/>
      <c r="BY1862" s="12"/>
      <c r="BZ1862" t="s">
        <v>5650</v>
      </c>
      <c r="CA1862" s="13" t="s">
        <v>5651</v>
      </c>
    </row>
    <row r="1863" spans="70:79" s="1" customFormat="1" ht="15">
      <c r="BR1863" t="str">
        <f t="shared" si="163"/>
        <v>RRKGOOD HOPE HOSPITAL</v>
      </c>
      <c r="BS1863" s="11" t="s">
        <v>5652</v>
      </c>
      <c r="BT1863" s="11" t="s">
        <v>5129</v>
      </c>
      <c r="BU1863" s="11" t="s">
        <v>5652</v>
      </c>
      <c r="BV1863" s="11" t="s">
        <v>5129</v>
      </c>
      <c r="BW1863" s="11" t="s">
        <v>5649</v>
      </c>
      <c r="BX1863" s="11"/>
      <c r="BY1863" s="12"/>
      <c r="BZ1863" t="s">
        <v>5650</v>
      </c>
      <c r="CA1863" s="13" t="s">
        <v>5653</v>
      </c>
    </row>
    <row r="1864" spans="70:79" s="1" customFormat="1" ht="15">
      <c r="BR1864" t="str">
        <f t="shared" si="163"/>
        <v>RRKGREEN RIDGE SURGERY</v>
      </c>
      <c r="BS1864" s="11" t="s">
        <v>5654</v>
      </c>
      <c r="BT1864" s="11" t="s">
        <v>5655</v>
      </c>
      <c r="BU1864" s="11" t="s">
        <v>5654</v>
      </c>
      <c r="BV1864" s="11" t="s">
        <v>5655</v>
      </c>
      <c r="BW1864" s="11" t="s">
        <v>5649</v>
      </c>
      <c r="BX1864" s="11"/>
      <c r="BY1864" s="12"/>
      <c r="BZ1864" t="s">
        <v>5650</v>
      </c>
      <c r="CA1864" s="13" t="s">
        <v>5656</v>
      </c>
    </row>
    <row r="1865" spans="70:79" s="1" customFormat="1" ht="15">
      <c r="BR1865" t="str">
        <f t="shared" si="163"/>
        <v>RRKHEARTLANDS HOSPITAL</v>
      </c>
      <c r="BS1865" s="11" t="s">
        <v>5657</v>
      </c>
      <c r="BT1865" s="11" t="s">
        <v>5658</v>
      </c>
      <c r="BU1865" s="11" t="s">
        <v>5657</v>
      </c>
      <c r="BV1865" s="11" t="s">
        <v>5658</v>
      </c>
      <c r="BW1865" s="11" t="s">
        <v>5649</v>
      </c>
      <c r="BX1865" s="11"/>
      <c r="BY1865" s="12"/>
      <c r="BZ1865" t="s">
        <v>5659</v>
      </c>
      <c r="CA1865" s="13" t="s">
        <v>5660</v>
      </c>
    </row>
    <row r="1866" spans="70:79" s="1" customFormat="1" ht="15">
      <c r="BR1866" t="str">
        <f t="shared" si="163"/>
        <v>RRKQUEEN ELIZABETH HOSPITAL - RRK02</v>
      </c>
      <c r="BS1866" s="11" t="s">
        <v>5661</v>
      </c>
      <c r="BT1866" s="11" t="s">
        <v>5662</v>
      </c>
      <c r="BU1866" s="11" t="s">
        <v>5661</v>
      </c>
      <c r="BV1866" s="11" t="s">
        <v>5662</v>
      </c>
      <c r="BW1866" s="11" t="s">
        <v>5649</v>
      </c>
      <c r="BX1866" s="11"/>
      <c r="BY1866" s="12"/>
      <c r="BZ1866" t="s">
        <v>5659</v>
      </c>
      <c r="CA1866" s="13" t="s">
        <v>5663</v>
      </c>
    </row>
    <row r="1867" spans="70:79" s="1" customFormat="1" ht="15">
      <c r="BR1867" t="str">
        <f t="shared" si="163"/>
        <v>RRKQUEEN ELIZABETH HOSPITAL BIRMINGHAM - RRK15</v>
      </c>
      <c r="BS1867" s="11" t="s">
        <v>5664</v>
      </c>
      <c r="BT1867" s="11" t="s">
        <v>5665</v>
      </c>
      <c r="BU1867" s="11" t="s">
        <v>5664</v>
      </c>
      <c r="BV1867" s="11" t="s">
        <v>5665</v>
      </c>
      <c r="BW1867" s="11" t="s">
        <v>5649</v>
      </c>
      <c r="BX1867" s="11"/>
      <c r="BY1867" s="12"/>
      <c r="BZ1867" t="s">
        <v>5659</v>
      </c>
      <c r="CA1867" s="13" t="s">
        <v>5666</v>
      </c>
    </row>
    <row r="1868" spans="70:79" s="1" customFormat="1" ht="15">
      <c r="BR1868" t="str">
        <f t="shared" si="163"/>
        <v>RRKSELLY OAK HOSPITAL (ACUTE) - RRK03</v>
      </c>
      <c r="BS1868" s="11" t="s">
        <v>5667</v>
      </c>
      <c r="BT1868" s="11" t="s">
        <v>5668</v>
      </c>
      <c r="BU1868" s="11" t="s">
        <v>5667</v>
      </c>
      <c r="BV1868" s="11" t="s">
        <v>5668</v>
      </c>
      <c r="BW1868" s="11" t="s">
        <v>5649</v>
      </c>
      <c r="BX1868" s="11"/>
      <c r="BY1868" s="12"/>
      <c r="BZ1868" t="s">
        <v>3506</v>
      </c>
      <c r="CA1868" s="13" t="s">
        <v>5669</v>
      </c>
    </row>
    <row r="1869" spans="70:79" s="1" customFormat="1" ht="15">
      <c r="BR1869" t="str">
        <f t="shared" si="163"/>
        <v>RRKSOLIHULL HOSPITAL</v>
      </c>
      <c r="BS1869" s="11" t="s">
        <v>5670</v>
      </c>
      <c r="BT1869" s="11" t="s">
        <v>5671</v>
      </c>
      <c r="BU1869" s="11" t="s">
        <v>5670</v>
      </c>
      <c r="BV1869" s="11" t="s">
        <v>5671</v>
      </c>
      <c r="BW1869" s="11" t="s">
        <v>5649</v>
      </c>
      <c r="BX1869" s="11"/>
      <c r="BY1869" s="12"/>
      <c r="BZ1869" t="s">
        <v>3506</v>
      </c>
      <c r="CA1869" s="13" t="s">
        <v>5672</v>
      </c>
    </row>
    <row r="1870" spans="70:79" s="1" customFormat="1" ht="15">
      <c r="BR1870" t="str">
        <f t="shared" si="163"/>
        <v>RRPAHEADS</v>
      </c>
      <c r="BS1870" s="11" t="s">
        <v>5673</v>
      </c>
      <c r="BT1870" s="11" t="s">
        <v>5674</v>
      </c>
      <c r="BU1870" s="11" t="s">
        <v>5673</v>
      </c>
      <c r="BV1870" s="11" t="s">
        <v>5674</v>
      </c>
      <c r="BW1870" s="11" t="s">
        <v>5675</v>
      </c>
      <c r="BX1870" s="11"/>
      <c r="BY1870" s="12"/>
      <c r="BZ1870" t="s">
        <v>3506</v>
      </c>
      <c r="CA1870" s="13" t="s">
        <v>5676</v>
      </c>
    </row>
    <row r="1871" spans="70:79" s="1" customFormat="1" ht="15">
      <c r="BR1871" t="str">
        <f t="shared" si="163"/>
        <v>RRPBARNET GENERAL HOSPITAL</v>
      </c>
      <c r="BS1871" s="11" t="s">
        <v>5677</v>
      </c>
      <c r="BT1871" s="11" t="s">
        <v>759</v>
      </c>
      <c r="BU1871" s="11" t="s">
        <v>5677</v>
      </c>
      <c r="BV1871" s="11" t="s">
        <v>759</v>
      </c>
      <c r="BW1871" s="11" t="s">
        <v>5675</v>
      </c>
      <c r="BX1871" s="11"/>
      <c r="BY1871" s="12"/>
      <c r="BZ1871" t="s">
        <v>3510</v>
      </c>
      <c r="CA1871" s="13" t="s">
        <v>5678</v>
      </c>
    </row>
    <row r="1872" spans="70:79" s="1" customFormat="1" ht="15">
      <c r="BR1872" t="str">
        <f t="shared" si="163"/>
        <v>RRPCANNING CRESCENT</v>
      </c>
      <c r="BS1872" s="11" t="s">
        <v>5679</v>
      </c>
      <c r="BT1872" s="11" t="s">
        <v>5680</v>
      </c>
      <c r="BU1872" s="11" t="s">
        <v>5679</v>
      </c>
      <c r="BV1872" s="11" t="s">
        <v>5680</v>
      </c>
      <c r="BW1872" s="11" t="s">
        <v>5675</v>
      </c>
      <c r="BX1872" s="11"/>
      <c r="BY1872" s="12"/>
      <c r="BZ1872" t="s">
        <v>3510</v>
      </c>
      <c r="CA1872" s="13" t="s">
        <v>5681</v>
      </c>
    </row>
    <row r="1873" spans="70:79" s="1" customFormat="1" ht="15">
      <c r="BR1873" t="str">
        <f t="shared" si="163"/>
        <v>RRPCHASE FARM HOSPITAL</v>
      </c>
      <c r="BS1873" s="11" t="s">
        <v>5682</v>
      </c>
      <c r="BT1873" s="11" t="s">
        <v>763</v>
      </c>
      <c r="BU1873" s="11" t="s">
        <v>5682</v>
      </c>
      <c r="BV1873" s="11" t="s">
        <v>763</v>
      </c>
      <c r="BW1873" s="11" t="s">
        <v>5675</v>
      </c>
      <c r="BX1873" s="11"/>
      <c r="BY1873" s="12"/>
      <c r="BZ1873" t="s">
        <v>3510</v>
      </c>
      <c r="CA1873" s="13" t="s">
        <v>5683</v>
      </c>
    </row>
    <row r="1874" spans="70:79" s="1" customFormat="1" ht="15">
      <c r="BR1874" t="str">
        <f t="shared" si="163"/>
        <v>RRPCOLINDALE HOSPITAL</v>
      </c>
      <c r="BS1874" s="11" t="s">
        <v>5684</v>
      </c>
      <c r="BT1874" s="11" t="s">
        <v>5685</v>
      </c>
      <c r="BU1874" s="11" t="s">
        <v>5684</v>
      </c>
      <c r="BV1874" s="11" t="s">
        <v>5685</v>
      </c>
      <c r="BW1874" s="11" t="s">
        <v>5675</v>
      </c>
      <c r="BX1874" s="11"/>
      <c r="BY1874" s="12"/>
      <c r="BZ1874" t="s">
        <v>3510</v>
      </c>
      <c r="CA1874" s="13" t="s">
        <v>5686</v>
      </c>
    </row>
    <row r="1875" spans="70:79" s="1" customFormat="1" ht="15">
      <c r="BR1875" t="str">
        <f t="shared" si="163"/>
        <v>RRPECDAS</v>
      </c>
      <c r="BS1875" s="11" t="s">
        <v>5687</v>
      </c>
      <c r="BT1875" s="11" t="s">
        <v>5688</v>
      </c>
      <c r="BU1875" s="11" t="s">
        <v>5687</v>
      </c>
      <c r="BV1875" s="11" t="s">
        <v>5688</v>
      </c>
      <c r="BW1875" s="11" t="s">
        <v>5675</v>
      </c>
      <c r="BX1875" s="11"/>
      <c r="BY1875" s="12"/>
      <c r="BZ1875" t="s">
        <v>3510</v>
      </c>
      <c r="CA1875" s="13" t="s">
        <v>5689</v>
      </c>
    </row>
    <row r="1876" spans="70:79" s="1" customFormat="1" ht="15">
      <c r="BR1876" t="str">
        <f t="shared" si="163"/>
        <v>RRPEDGWARE COMMUNITY HOSPITAL</v>
      </c>
      <c r="BS1876" s="11" t="s">
        <v>5690</v>
      </c>
      <c r="BT1876" s="11" t="s">
        <v>824</v>
      </c>
      <c r="BU1876" s="11" t="s">
        <v>5690</v>
      </c>
      <c r="BV1876" s="11" t="s">
        <v>824</v>
      </c>
      <c r="BW1876" s="11" t="s">
        <v>5675</v>
      </c>
      <c r="BX1876" s="11"/>
      <c r="BY1876" s="12"/>
      <c r="BZ1876" t="s">
        <v>3510</v>
      </c>
      <c r="CA1876" s="13" t="s">
        <v>5691</v>
      </c>
    </row>
    <row r="1877" spans="70:79" s="1" customFormat="1" ht="15">
      <c r="BR1877" t="str">
        <f t="shared" si="163"/>
        <v>RRPEDMONTON COMMUNITY REHABILITATION UNIT</v>
      </c>
      <c r="BS1877" s="11" t="s">
        <v>5692</v>
      </c>
      <c r="BT1877" s="11" t="s">
        <v>5693</v>
      </c>
      <c r="BU1877" s="11" t="s">
        <v>5692</v>
      </c>
      <c r="BV1877" s="11" t="s">
        <v>5693</v>
      </c>
      <c r="BW1877" s="11" t="s">
        <v>5675</v>
      </c>
      <c r="BX1877" s="11"/>
      <c r="BY1877" s="12"/>
      <c r="BZ1877" t="s">
        <v>3510</v>
      </c>
      <c r="CA1877" s="13" t="s">
        <v>5694</v>
      </c>
    </row>
    <row r="1878" spans="70:79" s="1" customFormat="1" ht="15">
      <c r="BR1878" t="str">
        <f t="shared" si="163"/>
        <v>RRPEIS HARINGEY</v>
      </c>
      <c r="BS1878" s="11" t="s">
        <v>5695</v>
      </c>
      <c r="BT1878" s="11" t="s">
        <v>5696</v>
      </c>
      <c r="BU1878" s="11" t="s">
        <v>5695</v>
      </c>
      <c r="BV1878" s="11" t="s">
        <v>5696</v>
      </c>
      <c r="BW1878" s="11" t="s">
        <v>5675</v>
      </c>
      <c r="BX1878" s="11"/>
      <c r="BY1878" s="12"/>
      <c r="BZ1878" t="s">
        <v>3510</v>
      </c>
      <c r="CA1878" s="13" t="s">
        <v>5697</v>
      </c>
    </row>
    <row r="1879" spans="70:79" s="1" customFormat="1" ht="15">
      <c r="BR1879" t="str">
        <f t="shared" si="163"/>
        <v>RRPENFIELD MENTAL HEALTH</v>
      </c>
      <c r="BS1879" s="11" t="s">
        <v>5698</v>
      </c>
      <c r="BT1879" s="11" t="s">
        <v>5699</v>
      </c>
      <c r="BU1879" s="11" t="s">
        <v>5698</v>
      </c>
      <c r="BV1879" s="11" t="s">
        <v>5699</v>
      </c>
      <c r="BW1879" s="11" t="s">
        <v>5675</v>
      </c>
      <c r="BX1879" s="11"/>
      <c r="BY1879" s="12"/>
      <c r="BZ1879" t="s">
        <v>3510</v>
      </c>
      <c r="CA1879" s="13" t="s">
        <v>5700</v>
      </c>
    </row>
    <row r="1880" spans="70:79" s="1" customFormat="1" ht="15">
      <c r="BR1880" t="str">
        <f t="shared" si="163"/>
        <v>RRPFINCHLEY MEMORIAL HOSPITAL</v>
      </c>
      <c r="BS1880" s="11" t="s">
        <v>5701</v>
      </c>
      <c r="BT1880" s="11" t="s">
        <v>1385</v>
      </c>
      <c r="BU1880" s="11" t="s">
        <v>5701</v>
      </c>
      <c r="BV1880" s="11" t="s">
        <v>1385</v>
      </c>
      <c r="BW1880" s="11" t="s">
        <v>5675</v>
      </c>
      <c r="BX1880" s="11"/>
      <c r="BY1880" s="12"/>
      <c r="BZ1880" t="s">
        <v>3510</v>
      </c>
      <c r="CA1880" s="13" t="s">
        <v>5702</v>
      </c>
    </row>
    <row r="1881" spans="70:79" s="1" customFormat="1" ht="15">
      <c r="BR1881" t="str">
        <f t="shared" si="163"/>
        <v>RRPFTAC</v>
      </c>
      <c r="BS1881" s="11" t="s">
        <v>5703</v>
      </c>
      <c r="BT1881" s="11" t="s">
        <v>5704</v>
      </c>
      <c r="BU1881" s="11" t="s">
        <v>5703</v>
      </c>
      <c r="BV1881" s="11" t="s">
        <v>5704</v>
      </c>
      <c r="BW1881" s="11" t="s">
        <v>5675</v>
      </c>
      <c r="BX1881" s="11"/>
      <c r="BY1881" s="12"/>
      <c r="BZ1881" t="s">
        <v>3510</v>
      </c>
      <c r="CA1881" s="13" t="s">
        <v>5705</v>
      </c>
    </row>
    <row r="1882" spans="70:79" s="1" customFormat="1" ht="15">
      <c r="BR1882" t="str">
        <f t="shared" si="163"/>
        <v>RRPHARINGEY MENTAL HEALTH</v>
      </c>
      <c r="BS1882" s="11" t="s">
        <v>5706</v>
      </c>
      <c r="BT1882" s="11" t="s">
        <v>5707</v>
      </c>
      <c r="BU1882" s="11" t="s">
        <v>5706</v>
      </c>
      <c r="BV1882" s="11" t="s">
        <v>5707</v>
      </c>
      <c r="BW1882" s="11" t="s">
        <v>5675</v>
      </c>
      <c r="BX1882" s="11"/>
      <c r="BY1882" s="12"/>
      <c r="BZ1882" t="s">
        <v>3510</v>
      </c>
      <c r="CA1882" s="13" t="s">
        <v>5708</v>
      </c>
    </row>
    <row r="1883" spans="70:79" s="1" customFormat="1" ht="15">
      <c r="BR1883" t="str">
        <f t="shared" si="163"/>
        <v>RRPHAWTHORN UNIT</v>
      </c>
      <c r="BS1883" s="11" t="s">
        <v>5709</v>
      </c>
      <c r="BT1883" s="11" t="s">
        <v>5710</v>
      </c>
      <c r="BU1883" s="11" t="s">
        <v>5709</v>
      </c>
      <c r="BV1883" s="11" t="s">
        <v>5710</v>
      </c>
      <c r="BW1883" s="11" t="s">
        <v>5675</v>
      </c>
      <c r="BX1883" s="11"/>
      <c r="BY1883" s="12"/>
      <c r="BZ1883" t="s">
        <v>3516</v>
      </c>
      <c r="CA1883" s="13" t="s">
        <v>5711</v>
      </c>
    </row>
    <row r="1884" spans="70:79" s="1" customFormat="1" ht="15">
      <c r="BR1884" t="str">
        <f t="shared" si="163"/>
        <v>RRPISLINGTON CANONBURY COMMUNITY MENTAL HEALTH</v>
      </c>
      <c r="BS1884" s="11" t="s">
        <v>5712</v>
      </c>
      <c r="BT1884" s="11" t="s">
        <v>5713</v>
      </c>
      <c r="BU1884" s="11" t="s">
        <v>5712</v>
      </c>
      <c r="BV1884" s="11" t="s">
        <v>5713</v>
      </c>
      <c r="BW1884" s="11" t="s">
        <v>5675</v>
      </c>
      <c r="BX1884" s="11"/>
      <c r="BY1884" s="12"/>
      <c r="BZ1884" t="s">
        <v>3516</v>
      </c>
      <c r="CA1884" s="13" t="s">
        <v>5714</v>
      </c>
    </row>
    <row r="1885" spans="70:79" s="1" customFormat="1" ht="15">
      <c r="BR1885" t="str">
        <f t="shared" si="163"/>
        <v>RRPMIDAS</v>
      </c>
      <c r="BS1885" s="11" t="s">
        <v>5715</v>
      </c>
      <c r="BT1885" s="11" t="s">
        <v>5716</v>
      </c>
      <c r="BU1885" s="11" t="s">
        <v>5715</v>
      </c>
      <c r="BV1885" s="11" t="s">
        <v>5716</v>
      </c>
      <c r="BW1885" s="11" t="s">
        <v>5675</v>
      </c>
      <c r="BX1885" s="11"/>
      <c r="BY1885" s="12"/>
      <c r="BZ1885" t="s">
        <v>3516</v>
      </c>
      <c r="CA1885" s="13" t="s">
        <v>5717</v>
      </c>
    </row>
    <row r="1886" spans="70:79" s="1" customFormat="1" ht="15">
      <c r="BR1886" t="str">
        <f t="shared" si="163"/>
        <v>RRPROYAL NATIONAL ORTHOPAEDIC HOSPITAL</v>
      </c>
      <c r="BS1886" s="11" t="s">
        <v>5718</v>
      </c>
      <c r="BT1886" s="11" t="s">
        <v>5719</v>
      </c>
      <c r="BU1886" s="11" t="s">
        <v>5718</v>
      </c>
      <c r="BV1886" s="11" t="s">
        <v>5719</v>
      </c>
      <c r="BW1886" s="11" t="s">
        <v>5675</v>
      </c>
      <c r="BX1886" s="11"/>
      <c r="BY1886" s="12"/>
      <c r="BZ1886" t="s">
        <v>3516</v>
      </c>
      <c r="CA1886" s="13" t="s">
        <v>5196</v>
      </c>
    </row>
    <row r="1887" spans="70:79" s="1" customFormat="1" ht="15">
      <c r="BR1887" t="str">
        <f t="shared" si="163"/>
        <v>RRPSAFE</v>
      </c>
      <c r="BS1887" s="11" t="s">
        <v>5720</v>
      </c>
      <c r="BT1887" s="11" t="s">
        <v>5721</v>
      </c>
      <c r="BU1887" s="11" t="s">
        <v>5720</v>
      </c>
      <c r="BV1887" s="11" t="s">
        <v>5721</v>
      </c>
      <c r="BW1887" s="11" t="s">
        <v>5675</v>
      </c>
      <c r="BX1887" s="11"/>
      <c r="BY1887" s="12"/>
      <c r="BZ1887" t="s">
        <v>3516</v>
      </c>
      <c r="CA1887" s="13" t="s">
        <v>5722</v>
      </c>
    </row>
    <row r="1888" spans="70:79" s="1" customFormat="1" ht="15">
      <c r="BR1888" t="str">
        <f t="shared" si="163"/>
        <v>RRPST ANN'S HOSPITAL</v>
      </c>
      <c r="BS1888" s="11" t="s">
        <v>5723</v>
      </c>
      <c r="BT1888" s="11" t="s">
        <v>837</v>
      </c>
      <c r="BU1888" s="11" t="s">
        <v>5723</v>
      </c>
      <c r="BV1888" s="11" t="s">
        <v>837</v>
      </c>
      <c r="BW1888" s="11" t="s">
        <v>5675</v>
      </c>
      <c r="BX1888" s="11"/>
      <c r="BY1888" s="12"/>
      <c r="BZ1888" t="s">
        <v>3516</v>
      </c>
      <c r="CA1888" s="13" t="s">
        <v>5724</v>
      </c>
    </row>
    <row r="1889" spans="70:79" s="1" customFormat="1" ht="15">
      <c r="BR1889" t="str">
        <f t="shared" si="163"/>
        <v>RRPST MICHAEL'S HOSPITAL</v>
      </c>
      <c r="BS1889" s="11" t="s">
        <v>5725</v>
      </c>
      <c r="BT1889" s="11" t="s">
        <v>850</v>
      </c>
      <c r="BU1889" s="11" t="s">
        <v>5725</v>
      </c>
      <c r="BV1889" s="11" t="s">
        <v>850</v>
      </c>
      <c r="BW1889" s="11" t="s">
        <v>5675</v>
      </c>
      <c r="BX1889" s="11"/>
      <c r="BY1889" s="12"/>
      <c r="BZ1889" t="s">
        <v>3516</v>
      </c>
      <c r="CA1889" s="13" t="s">
        <v>5726</v>
      </c>
    </row>
    <row r="1890" spans="70:79" s="1" customFormat="1" ht="15">
      <c r="BR1890" t="str">
        <f t="shared" si="163"/>
        <v>RRPTULIP (AOT)</v>
      </c>
      <c r="BS1890" s="11" t="s">
        <v>5727</v>
      </c>
      <c r="BT1890" s="11" t="s">
        <v>5728</v>
      </c>
      <c r="BU1890" s="11" t="s">
        <v>5727</v>
      </c>
      <c r="BV1890" s="11" t="s">
        <v>5728</v>
      </c>
      <c r="BW1890" s="11" t="s">
        <v>5675</v>
      </c>
      <c r="BX1890" s="11"/>
      <c r="BY1890" s="12"/>
      <c r="BZ1890" t="s">
        <v>3516</v>
      </c>
      <c r="CA1890" s="13" t="s">
        <v>5729</v>
      </c>
    </row>
    <row r="1891" spans="70:79" s="1" customFormat="1" ht="15">
      <c r="BR1891" t="str">
        <f t="shared" si="163"/>
        <v>RRVHOSPITAL FOR TROPICAL DISEASES - RRVRH</v>
      </c>
      <c r="BS1891" s="11" t="s">
        <v>5730</v>
      </c>
      <c r="BT1891" s="11" t="s">
        <v>5731</v>
      </c>
      <c r="BU1891" s="11" t="s">
        <v>5730</v>
      </c>
      <c r="BV1891" s="11" t="s">
        <v>5731</v>
      </c>
      <c r="BW1891" s="11" t="s">
        <v>5732</v>
      </c>
      <c r="BX1891" s="11"/>
      <c r="BY1891" s="12"/>
      <c r="BZ1891" t="s">
        <v>3516</v>
      </c>
      <c r="CA1891" s="13" t="s">
        <v>1573</v>
      </c>
    </row>
    <row r="1892" spans="70:79" s="1" customFormat="1" ht="15">
      <c r="BR1892" t="str">
        <f t="shared" si="163"/>
        <v>RRVNAT HOSP FOR NEURLGY &amp; NEUROSC. CHALFONT</v>
      </c>
      <c r="BS1892" s="11" t="s">
        <v>5733</v>
      </c>
      <c r="BT1892" s="11" t="s">
        <v>5734</v>
      </c>
      <c r="BU1892" s="11" t="s">
        <v>5733</v>
      </c>
      <c r="BV1892" s="11" t="s">
        <v>5734</v>
      </c>
      <c r="BW1892" s="11" t="s">
        <v>5732</v>
      </c>
      <c r="BX1892" s="11"/>
      <c r="BY1892" s="12"/>
      <c r="BZ1892" t="s">
        <v>3516</v>
      </c>
      <c r="CA1892" s="13" t="s">
        <v>5735</v>
      </c>
    </row>
    <row r="1893" spans="70:79" s="1" customFormat="1" ht="15">
      <c r="BR1893" t="str">
        <f t="shared" si="163"/>
        <v>RRVNATIONAL HOSPITAL FOR NEUROLOGY AND NEUROSURGERY, QUEEN SQUARE - RRVNQ</v>
      </c>
      <c r="BS1893" s="11" t="s">
        <v>5736</v>
      </c>
      <c r="BT1893" s="11" t="s">
        <v>5737</v>
      </c>
      <c r="BU1893" s="11" t="s">
        <v>5736</v>
      </c>
      <c r="BV1893" s="11" t="s">
        <v>5737</v>
      </c>
      <c r="BW1893" s="11" t="s">
        <v>5732</v>
      </c>
      <c r="BX1893" s="11"/>
      <c r="BY1893" s="12"/>
      <c r="BZ1893" t="s">
        <v>3516</v>
      </c>
      <c r="CA1893" s="13" t="s">
        <v>5738</v>
      </c>
    </row>
    <row r="1894" spans="70:79" s="1" customFormat="1" ht="15">
      <c r="BR1894" t="str">
        <f t="shared" si="163"/>
        <v>RRVROYAL NATIONAL THROAT, NOSE &amp; EAR HOSPITAL - RRVRN</v>
      </c>
      <c r="BS1894" s="11" t="s">
        <v>5739</v>
      </c>
      <c r="BT1894" s="11" t="s">
        <v>5740</v>
      </c>
      <c r="BU1894" s="11" t="s">
        <v>5739</v>
      </c>
      <c r="BV1894" s="11" t="s">
        <v>5740</v>
      </c>
      <c r="BW1894" s="11" t="s">
        <v>5732</v>
      </c>
      <c r="BX1894" s="11"/>
      <c r="BY1894" s="12"/>
      <c r="BZ1894" t="s">
        <v>3516</v>
      </c>
      <c r="CA1894" s="13" t="s">
        <v>5741</v>
      </c>
    </row>
    <row r="1895" spans="70:79" s="1" customFormat="1" ht="15">
      <c r="BR1895" t="str">
        <f t="shared" si="163"/>
        <v>RRVTHE EASTMAN DENTAL HOSPITAL - RRVE1</v>
      </c>
      <c r="BS1895" s="11" t="s">
        <v>5742</v>
      </c>
      <c r="BT1895" s="11" t="s">
        <v>5743</v>
      </c>
      <c r="BU1895" s="11" t="s">
        <v>5742</v>
      </c>
      <c r="BV1895" s="11" t="s">
        <v>5743</v>
      </c>
      <c r="BW1895" s="11" t="s">
        <v>5732</v>
      </c>
      <c r="BX1895" s="11"/>
      <c r="BY1895" s="12"/>
      <c r="BZ1895" t="s">
        <v>3516</v>
      </c>
      <c r="CA1895" s="13" t="s">
        <v>5744</v>
      </c>
    </row>
    <row r="1896" spans="70:79" s="1" customFormat="1" ht="15">
      <c r="BR1896" t="str">
        <f t="shared" si="163"/>
        <v>RRVTHE HEART HOSPITAL - RRV30</v>
      </c>
      <c r="BS1896" s="11" t="s">
        <v>5745</v>
      </c>
      <c r="BT1896" s="11" t="s">
        <v>5746</v>
      </c>
      <c r="BU1896" s="11" t="s">
        <v>5745</v>
      </c>
      <c r="BV1896" s="11" t="s">
        <v>5746</v>
      </c>
      <c r="BW1896" s="11" t="s">
        <v>5732</v>
      </c>
      <c r="BX1896" s="11"/>
      <c r="BY1896" s="12"/>
      <c r="BZ1896" t="s">
        <v>3516</v>
      </c>
      <c r="CA1896" s="13" t="s">
        <v>5747</v>
      </c>
    </row>
    <row r="1897" spans="70:79" s="1" customFormat="1" ht="15">
      <c r="BR1897" t="str">
        <f t="shared" si="163"/>
        <v>RRVTHE ROYAL LONDON HOSPITAL FOR INTEGRATED MEDICINE - RRV60</v>
      </c>
      <c r="BS1897" s="11" t="s">
        <v>5748</v>
      </c>
      <c r="BT1897" s="11" t="s">
        <v>5749</v>
      </c>
      <c r="BU1897" s="11" t="s">
        <v>5748</v>
      </c>
      <c r="BV1897" s="11" t="s">
        <v>5749</v>
      </c>
      <c r="BW1897" s="11" t="s">
        <v>5732</v>
      </c>
      <c r="BX1897" s="11"/>
      <c r="BY1897" s="12"/>
      <c r="BZ1897" t="s">
        <v>3516</v>
      </c>
      <c r="CA1897" s="13" t="s">
        <v>5750</v>
      </c>
    </row>
    <row r="1898" spans="70:79" s="1" customFormat="1" ht="15">
      <c r="BR1898" t="str">
        <f t="shared" si="163"/>
        <v>RRVUCH MACMILLAN CANCER CENTRE</v>
      </c>
      <c r="BS1898" s="11" t="s">
        <v>5751</v>
      </c>
      <c r="BT1898" s="11" t="s">
        <v>5752</v>
      </c>
      <c r="BU1898" s="11" t="s">
        <v>5751</v>
      </c>
      <c r="BV1898" s="11" t="s">
        <v>5752</v>
      </c>
      <c r="BW1898" s="11" t="s">
        <v>5732</v>
      </c>
      <c r="BX1898" s="11"/>
      <c r="BY1898" s="12"/>
      <c r="BZ1898" t="s">
        <v>3516</v>
      </c>
      <c r="CA1898" s="13" t="s">
        <v>5753</v>
      </c>
    </row>
    <row r="1899" spans="70:79" s="1" customFormat="1" ht="15">
      <c r="BR1899" t="str">
        <f t="shared" si="163"/>
        <v>RRVUCLH OUTREACH: ASHFORD AND ST PETER'S HOSPITAL - RRV99</v>
      </c>
      <c r="BS1899" s="11" t="s">
        <v>5754</v>
      </c>
      <c r="BT1899" s="11" t="s">
        <v>5755</v>
      </c>
      <c r="BU1899" s="11" t="s">
        <v>5754</v>
      </c>
      <c r="BV1899" s="11" t="s">
        <v>5755</v>
      </c>
      <c r="BW1899" s="11" t="s">
        <v>5732</v>
      </c>
      <c r="BX1899" s="11"/>
      <c r="BY1899" s="12"/>
      <c r="BZ1899" t="s">
        <v>3516</v>
      </c>
      <c r="CA1899" s="13" t="s">
        <v>5756</v>
      </c>
    </row>
    <row r="1900" spans="70:79" s="1" customFormat="1" ht="15">
      <c r="BR1900" t="str">
        <f t="shared" si="163"/>
        <v>RRVUCLH OUTREACH: ROYAL BERKSHIRE HOSPITAL - RRV97</v>
      </c>
      <c r="BS1900" s="11" t="s">
        <v>5757</v>
      </c>
      <c r="BT1900" s="11" t="s">
        <v>5758</v>
      </c>
      <c r="BU1900" s="11" t="s">
        <v>5757</v>
      </c>
      <c r="BV1900" s="11" t="s">
        <v>5758</v>
      </c>
      <c r="BW1900" s="11" t="s">
        <v>5732</v>
      </c>
      <c r="BX1900" s="11"/>
      <c r="BY1900" s="12"/>
      <c r="BZ1900" t="s">
        <v>3516</v>
      </c>
      <c r="CA1900" s="13" t="s">
        <v>5759</v>
      </c>
    </row>
    <row r="1901" spans="70:79" s="1" customFormat="1" ht="15">
      <c r="BR1901" t="str">
        <f t="shared" si="163"/>
        <v>RRVUCLH OUTREACH: THE MARGARET CENTRE - RRV98</v>
      </c>
      <c r="BS1901" s="11" t="s">
        <v>5760</v>
      </c>
      <c r="BT1901" s="11" t="s">
        <v>5761</v>
      </c>
      <c r="BU1901" s="11" t="s">
        <v>5760</v>
      </c>
      <c r="BV1901" s="11" t="s">
        <v>5761</v>
      </c>
      <c r="BW1901" s="11" t="s">
        <v>5732</v>
      </c>
      <c r="BX1901" s="11"/>
      <c r="BY1901" s="12"/>
      <c r="BZ1901" t="s">
        <v>3516</v>
      </c>
      <c r="CA1901" s="13" t="s">
        <v>5762</v>
      </c>
    </row>
    <row r="1902" spans="70:79" s="1" customFormat="1" ht="15">
      <c r="BR1902" t="str">
        <f t="shared" si="163"/>
        <v>RRVUCLH ROSENHEIM BUILDING</v>
      </c>
      <c r="BS1902" s="11" t="s">
        <v>5763</v>
      </c>
      <c r="BT1902" s="11" t="s">
        <v>5764</v>
      </c>
      <c r="BU1902" s="11" t="s">
        <v>5763</v>
      </c>
      <c r="BV1902" s="11" t="s">
        <v>5764</v>
      </c>
      <c r="BW1902" s="11" t="s">
        <v>5732</v>
      </c>
      <c r="BX1902" s="11"/>
      <c r="BY1902" s="12"/>
      <c r="BZ1902" t="s">
        <v>3516</v>
      </c>
      <c r="CA1902" s="13" t="s">
        <v>5765</v>
      </c>
    </row>
    <row r="1903" spans="70:79" s="1" customFormat="1" ht="15">
      <c r="BR1903" t="str">
        <f t="shared" si="163"/>
        <v>RRVUNIVERSITY COLLEGE HOSPITAL - RRV03</v>
      </c>
      <c r="BS1903" s="11" t="s">
        <v>5766</v>
      </c>
      <c r="BT1903" s="11" t="s">
        <v>5767</v>
      </c>
      <c r="BU1903" s="11" t="s">
        <v>5766</v>
      </c>
      <c r="BV1903" s="11" t="s">
        <v>5767</v>
      </c>
      <c r="BW1903" s="11" t="s">
        <v>5732</v>
      </c>
      <c r="BX1903" s="11"/>
      <c r="BY1903" s="12"/>
      <c r="BZ1903" t="s">
        <v>3516</v>
      </c>
      <c r="CA1903" s="13" t="s">
        <v>5768</v>
      </c>
    </row>
    <row r="1904" spans="70:79" s="1" customFormat="1" ht="15">
      <c r="BR1904" t="str">
        <f t="shared" si="163"/>
        <v>RRVUNIVERSITY COLLEGE HOSPITAL ELIZABETH GARRETT ANDERSON WING - RRV11</v>
      </c>
      <c r="BS1904" s="11" t="s">
        <v>5769</v>
      </c>
      <c r="BT1904" s="11" t="s">
        <v>5770</v>
      </c>
      <c r="BU1904" s="11" t="s">
        <v>5769</v>
      </c>
      <c r="BV1904" s="11" t="s">
        <v>5770</v>
      </c>
      <c r="BW1904" s="11" t="s">
        <v>5732</v>
      </c>
      <c r="BX1904" s="11"/>
      <c r="BY1904" s="12"/>
      <c r="BZ1904" t="s">
        <v>3516</v>
      </c>
      <c r="CA1904" s="13" t="s">
        <v>5771</v>
      </c>
    </row>
    <row r="1905" spans="70:79" s="1" customFormat="1" ht="15">
      <c r="BR1905" t="str">
        <f t="shared" si="163"/>
        <v>RT1ACER WARD, HINCHINGBROOKE HOSPITAL</v>
      </c>
      <c r="BS1905" s="11" t="s">
        <v>5772</v>
      </c>
      <c r="BT1905" s="11" t="s">
        <v>5773</v>
      </c>
      <c r="BU1905" s="11" t="s">
        <v>5772</v>
      </c>
      <c r="BV1905" s="11" t="s">
        <v>5773</v>
      </c>
      <c r="BW1905" s="11" t="s">
        <v>5774</v>
      </c>
      <c r="BX1905" s="11"/>
      <c r="BY1905" s="12"/>
      <c r="BZ1905" t="s">
        <v>3516</v>
      </c>
      <c r="CA1905" s="13" t="s">
        <v>5775</v>
      </c>
    </row>
    <row r="1906" spans="70:79" s="1" customFormat="1" ht="15">
      <c r="BR1906" t="str">
        <f t="shared" si="163"/>
        <v>RT1ADDENBROOKES HOSPITAL</v>
      </c>
      <c r="BS1906" s="11" t="s">
        <v>5776</v>
      </c>
      <c r="BT1906" s="11" t="s">
        <v>2447</v>
      </c>
      <c r="BU1906" s="11" t="s">
        <v>5776</v>
      </c>
      <c r="BV1906" s="11" t="s">
        <v>2447</v>
      </c>
      <c r="BW1906" s="11" t="s">
        <v>5774</v>
      </c>
      <c r="BX1906" s="11"/>
      <c r="BY1906" s="12"/>
      <c r="BZ1906" t="s">
        <v>3516</v>
      </c>
      <c r="CA1906" s="13" t="s">
        <v>2790</v>
      </c>
    </row>
    <row r="1907" spans="70:79" s="1" customFormat="1" ht="15">
      <c r="BR1907" t="str">
        <f t="shared" si="163"/>
        <v>RT1ADOLESCENT UNIT</v>
      </c>
      <c r="BS1907" s="11" t="s">
        <v>5777</v>
      </c>
      <c r="BT1907" s="11" t="s">
        <v>5778</v>
      </c>
      <c r="BU1907" s="11" t="s">
        <v>5777</v>
      </c>
      <c r="BV1907" s="11" t="s">
        <v>5778</v>
      </c>
      <c r="BW1907" s="11" t="s">
        <v>5774</v>
      </c>
      <c r="BX1907" s="11"/>
      <c r="BY1907" s="12"/>
      <c r="BZ1907" t="s">
        <v>3516</v>
      </c>
      <c r="CA1907" s="13" t="s">
        <v>5779</v>
      </c>
    </row>
    <row r="1908" spans="70:79" s="1" customFormat="1" ht="15">
      <c r="BR1908" t="str">
        <f t="shared" si="163"/>
        <v>RT1AMBERSIDE</v>
      </c>
      <c r="BS1908" s="11" t="s">
        <v>5780</v>
      </c>
      <c r="BT1908" s="11" t="s">
        <v>5781</v>
      </c>
      <c r="BU1908" s="11" t="s">
        <v>5780</v>
      </c>
      <c r="BV1908" s="11" t="s">
        <v>5781</v>
      </c>
      <c r="BW1908" s="11" t="s">
        <v>5774</v>
      </c>
      <c r="BX1908" s="11"/>
      <c r="BY1908" s="12"/>
      <c r="BZ1908" t="s">
        <v>3516</v>
      </c>
      <c r="CA1908" s="13" t="s">
        <v>5782</v>
      </c>
    </row>
    <row r="1909" spans="70:79" s="1" customFormat="1" ht="15">
      <c r="BR1909" t="str">
        <f t="shared" si="163"/>
        <v>RT1BRUDENELL COMMUNITY HOME</v>
      </c>
      <c r="BS1909" s="11" t="s">
        <v>5783</v>
      </c>
      <c r="BT1909" s="11" t="s">
        <v>5784</v>
      </c>
      <c r="BU1909" s="11" t="s">
        <v>5783</v>
      </c>
      <c r="BV1909" s="11" t="s">
        <v>5784</v>
      </c>
      <c r="BW1909" s="11" t="s">
        <v>5774</v>
      </c>
      <c r="BX1909" s="11"/>
      <c r="BY1909" s="12"/>
      <c r="BZ1909" t="s">
        <v>3516</v>
      </c>
      <c r="CA1909" s="13" t="s">
        <v>731</v>
      </c>
    </row>
    <row r="1910" spans="70:79" s="1" customFormat="1" ht="15">
      <c r="BR1910" t="str">
        <f t="shared" si="163"/>
        <v>RT1CADS PETERBOROUGH</v>
      </c>
      <c r="BS1910" s="11" t="s">
        <v>5785</v>
      </c>
      <c r="BT1910" s="11" t="s">
        <v>5786</v>
      </c>
      <c r="BU1910" s="11" t="s">
        <v>5785</v>
      </c>
      <c r="BV1910" s="11" t="s">
        <v>5786</v>
      </c>
      <c r="BW1910" s="11" t="s">
        <v>5774</v>
      </c>
      <c r="BX1910" s="11"/>
      <c r="BY1910" s="12"/>
      <c r="BZ1910" t="s">
        <v>3516</v>
      </c>
      <c r="CA1910" s="13" t="s">
        <v>5787</v>
      </c>
    </row>
    <row r="1911" spans="70:79" s="1" customFormat="1" ht="15">
      <c r="BR1911" t="str">
        <f t="shared" si="163"/>
        <v>RT1CAMBRIDGE COMWISE CDS</v>
      </c>
      <c r="BS1911" s="11" t="s">
        <v>5788</v>
      </c>
      <c r="BT1911" s="11" t="s">
        <v>5789</v>
      </c>
      <c r="BU1911" s="11" t="s">
        <v>5788</v>
      </c>
      <c r="BV1911" s="11" t="s">
        <v>5789</v>
      </c>
      <c r="BW1911" s="11" t="s">
        <v>5774</v>
      </c>
      <c r="BX1911" s="11"/>
      <c r="BY1911" s="12"/>
      <c r="BZ1911" t="s">
        <v>3516</v>
      </c>
      <c r="CA1911" s="13" t="s">
        <v>5790</v>
      </c>
    </row>
    <row r="1912" spans="70:79" s="1" customFormat="1" ht="15">
      <c r="BR1912" t="str">
        <f t="shared" si="163"/>
        <v>RT1CAMBRIDGE DDS</v>
      </c>
      <c r="BS1912" s="11" t="s">
        <v>5791</v>
      </c>
      <c r="BT1912" s="11" t="s">
        <v>5792</v>
      </c>
      <c r="BU1912" s="11" t="s">
        <v>5791</v>
      </c>
      <c r="BV1912" s="11" t="s">
        <v>5792</v>
      </c>
      <c r="BW1912" s="11" t="s">
        <v>5774</v>
      </c>
      <c r="BX1912" s="11"/>
      <c r="BY1912" s="12"/>
      <c r="BZ1912" t="s">
        <v>3516</v>
      </c>
      <c r="CA1912" s="13" t="s">
        <v>5793</v>
      </c>
    </row>
    <row r="1913" spans="70:79" s="1" customFormat="1" ht="15">
      <c r="BR1913" t="str">
        <f t="shared" si="163"/>
        <v>RT1CAMBRIDGE LD</v>
      </c>
      <c r="BS1913" s="11" t="s">
        <v>5794</v>
      </c>
      <c r="BT1913" s="11" t="s">
        <v>5795</v>
      </c>
      <c r="BU1913" s="11" t="s">
        <v>5794</v>
      </c>
      <c r="BV1913" s="11" t="s">
        <v>5795</v>
      </c>
      <c r="BW1913" s="11" t="s">
        <v>5774</v>
      </c>
      <c r="BX1913" s="11"/>
      <c r="BY1913" s="12"/>
      <c r="BZ1913" t="s">
        <v>3516</v>
      </c>
      <c r="CA1913" s="13" t="s">
        <v>5796</v>
      </c>
    </row>
    <row r="1914" spans="70:79" s="1" customFormat="1" ht="15">
      <c r="BR1914" t="str">
        <f t="shared" si="163"/>
        <v>RT1CAMBRIDGE MARACIS CDS</v>
      </c>
      <c r="BS1914" s="11" t="s">
        <v>5797</v>
      </c>
      <c r="BT1914" s="11" t="s">
        <v>5798</v>
      </c>
      <c r="BU1914" s="11" t="s">
        <v>5797</v>
      </c>
      <c r="BV1914" s="11" t="s">
        <v>5798</v>
      </c>
      <c r="BW1914" s="11" t="s">
        <v>5774</v>
      </c>
      <c r="BX1914" s="11"/>
      <c r="BY1914" s="12"/>
      <c r="BZ1914" t="s">
        <v>3516</v>
      </c>
      <c r="CA1914" s="13" t="s">
        <v>5799</v>
      </c>
    </row>
    <row r="1915" spans="70:79" s="1" customFormat="1" ht="15">
      <c r="BR1915" t="str">
        <f t="shared" si="163"/>
        <v>RT1CAMBRIDGE OPMH</v>
      </c>
      <c r="BS1915" s="11" t="s">
        <v>5800</v>
      </c>
      <c r="BT1915" s="11" t="s">
        <v>5801</v>
      </c>
      <c r="BU1915" s="11" t="s">
        <v>5800</v>
      </c>
      <c r="BV1915" s="11" t="s">
        <v>5801</v>
      </c>
      <c r="BW1915" s="11" t="s">
        <v>5774</v>
      </c>
      <c r="BX1915" s="11"/>
      <c r="BY1915" s="12"/>
      <c r="BZ1915" t="s">
        <v>3516</v>
      </c>
      <c r="CA1915" s="13" t="s">
        <v>276</v>
      </c>
    </row>
    <row r="1916" spans="70:79" s="1" customFormat="1" ht="15">
      <c r="BR1916" t="str">
        <f t="shared" si="163"/>
        <v>RT1CAMBRIDGESHIRE MST-CAN</v>
      </c>
      <c r="BS1916" s="11" t="s">
        <v>5802</v>
      </c>
      <c r="BT1916" s="11" t="s">
        <v>5803</v>
      </c>
      <c r="BU1916" s="11" t="s">
        <v>5802</v>
      </c>
      <c r="BV1916" s="11" t="s">
        <v>5803</v>
      </c>
      <c r="BW1916" s="11" t="s">
        <v>5774</v>
      </c>
      <c r="BX1916" s="11"/>
      <c r="BY1916" s="12"/>
      <c r="BZ1916" t="s">
        <v>3516</v>
      </c>
      <c r="CA1916" s="13" t="s">
        <v>5804</v>
      </c>
    </row>
    <row r="1917" spans="70:79" s="1" customFormat="1" ht="15">
      <c r="BR1917" t="str">
        <f t="shared" si="163"/>
        <v>RT1CAMEO</v>
      </c>
      <c r="BS1917" s="11" t="s">
        <v>5805</v>
      </c>
      <c r="BT1917" s="11" t="s">
        <v>5806</v>
      </c>
      <c r="BU1917" s="11" t="s">
        <v>5805</v>
      </c>
      <c r="BV1917" s="11" t="s">
        <v>5806</v>
      </c>
      <c r="BW1917" s="11" t="s">
        <v>5774</v>
      </c>
      <c r="BX1917" s="11"/>
      <c r="BY1917" s="12"/>
      <c r="BZ1917" t="s">
        <v>3516</v>
      </c>
      <c r="CA1917" s="13" t="s">
        <v>5807</v>
      </c>
    </row>
    <row r="1918" spans="70:79" s="1" customFormat="1" ht="15">
      <c r="BR1918" t="str">
        <f t="shared" si="163"/>
        <v>RT1COBWEBS</v>
      </c>
      <c r="BS1918" s="11" t="s">
        <v>5808</v>
      </c>
      <c r="BT1918" s="11" t="s">
        <v>5809</v>
      </c>
      <c r="BU1918" s="11" t="s">
        <v>5808</v>
      </c>
      <c r="BV1918" s="11" t="s">
        <v>5809</v>
      </c>
      <c r="BW1918" s="11" t="s">
        <v>5774</v>
      </c>
      <c r="BX1918" s="11"/>
      <c r="BY1918" s="12"/>
      <c r="BZ1918" t="s">
        <v>4281</v>
      </c>
      <c r="CA1918" s="13" t="s">
        <v>5810</v>
      </c>
    </row>
    <row r="1919" spans="70:79" s="1" customFormat="1" ht="15">
      <c r="BR1919" t="str">
        <f t="shared" si="163"/>
        <v>RT1COMMUNITY ALCOHOL AND DRUGS</v>
      </c>
      <c r="BS1919" s="11" t="s">
        <v>5811</v>
      </c>
      <c r="BT1919" s="11" t="s">
        <v>5812</v>
      </c>
      <c r="BU1919" s="11" t="s">
        <v>5811</v>
      </c>
      <c r="BV1919" s="11" t="s">
        <v>5812</v>
      </c>
      <c r="BW1919" s="11" t="s">
        <v>5774</v>
      </c>
      <c r="BX1919" s="11"/>
      <c r="BY1919" s="12"/>
      <c r="BZ1919" t="s">
        <v>4281</v>
      </c>
      <c r="CA1919" s="13" t="s">
        <v>476</v>
      </c>
    </row>
    <row r="1920" spans="70:79" s="1" customFormat="1" ht="12.75" customHeight="1">
      <c r="BR1920" t="str">
        <f t="shared" si="163"/>
        <v>RT1CPC1</v>
      </c>
      <c r="BS1920" s="11" t="s">
        <v>5813</v>
      </c>
      <c r="BT1920" s="11" t="s">
        <v>5814</v>
      </c>
      <c r="BU1920" s="11" t="s">
        <v>5813</v>
      </c>
      <c r="BV1920" s="11" t="s">
        <v>5814</v>
      </c>
      <c r="BW1920" s="11" t="s">
        <v>5774</v>
      </c>
      <c r="BX1920" s="11"/>
      <c r="BY1920" s="12"/>
      <c r="BZ1920" t="s">
        <v>4285</v>
      </c>
      <c r="CA1920" s="13" t="s">
        <v>5815</v>
      </c>
    </row>
    <row r="1921" spans="70:79" s="1" customFormat="1" ht="15">
      <c r="BR1921" t="str">
        <f t="shared" si="163"/>
        <v>RT1CROYLANDS</v>
      </c>
      <c r="BS1921" s="11" t="s">
        <v>5816</v>
      </c>
      <c r="BT1921" s="11" t="s">
        <v>5817</v>
      </c>
      <c r="BU1921" s="11" t="s">
        <v>5816</v>
      </c>
      <c r="BV1921" s="11" t="s">
        <v>5817</v>
      </c>
      <c r="BW1921" s="11" t="s">
        <v>5774</v>
      </c>
      <c r="BX1921" s="11"/>
      <c r="BY1921" s="12"/>
      <c r="BZ1921" t="s">
        <v>4285</v>
      </c>
      <c r="CA1921" s="13" t="s">
        <v>2300</v>
      </c>
    </row>
    <row r="1922" spans="70:79" s="1" customFormat="1" ht="12.75" customHeight="1">
      <c r="BR1922" t="str">
        <f t="shared" si="163"/>
        <v>RT1DARWIN NURSERY, PROSPECT FARM</v>
      </c>
      <c r="BS1922" s="11" t="s">
        <v>5818</v>
      </c>
      <c r="BT1922" s="11" t="s">
        <v>5819</v>
      </c>
      <c r="BU1922" s="11" t="s">
        <v>5818</v>
      </c>
      <c r="BV1922" s="11" t="s">
        <v>5819</v>
      </c>
      <c r="BW1922" s="11" t="s">
        <v>5774</v>
      </c>
      <c r="BX1922" s="11"/>
      <c r="BY1922" s="12"/>
      <c r="BZ1922" t="s">
        <v>4285</v>
      </c>
      <c r="CA1922" s="13" t="s">
        <v>2303</v>
      </c>
    </row>
    <row r="1923" spans="70:79" s="1" customFormat="1" ht="12.75" customHeight="1">
      <c r="BR1923" t="str">
        <f t="shared" ref="BR1923:BR1986" si="164">CONCATENATE(LEFT(BS1923, 3),BT1923)</f>
        <v>RT1DODDINGTON HOSPITAL</v>
      </c>
      <c r="BS1923" s="11" t="s">
        <v>5820</v>
      </c>
      <c r="BT1923" s="11" t="s">
        <v>5821</v>
      </c>
      <c r="BU1923" s="11" t="s">
        <v>5820</v>
      </c>
      <c r="BV1923" s="11" t="s">
        <v>5821</v>
      </c>
      <c r="BW1923" s="11" t="s">
        <v>5774</v>
      </c>
      <c r="BX1923" s="11"/>
      <c r="BY1923" s="12"/>
      <c r="BZ1923" t="s">
        <v>4285</v>
      </c>
      <c r="CA1923" s="13" t="s">
        <v>2306</v>
      </c>
    </row>
    <row r="1924" spans="70:79" s="1" customFormat="1" ht="15">
      <c r="BR1924" t="str">
        <f t="shared" si="164"/>
        <v>RT1E CAMBS AND FENLAND CDT</v>
      </c>
      <c r="BS1924" s="11" t="s">
        <v>5822</v>
      </c>
      <c r="BT1924" s="11" t="s">
        <v>5823</v>
      </c>
      <c r="BU1924" s="11" t="s">
        <v>5822</v>
      </c>
      <c r="BV1924" s="11" t="s">
        <v>5823</v>
      </c>
      <c r="BW1924" s="11" t="s">
        <v>5774</v>
      </c>
      <c r="BX1924" s="11"/>
      <c r="BY1924" s="12"/>
      <c r="BZ1924" t="s">
        <v>4285</v>
      </c>
      <c r="CA1924" s="13" t="s">
        <v>4249</v>
      </c>
    </row>
    <row r="1925" spans="70:79" s="1" customFormat="1" ht="12.75" customHeight="1">
      <c r="BR1925" t="str">
        <f t="shared" si="164"/>
        <v>RT1E CAMBS AND FENLAND LD</v>
      </c>
      <c r="BS1925" s="11" t="s">
        <v>5824</v>
      </c>
      <c r="BT1925" s="11" t="s">
        <v>5825</v>
      </c>
      <c r="BU1925" s="11" t="s">
        <v>5824</v>
      </c>
      <c r="BV1925" s="11" t="s">
        <v>5825</v>
      </c>
      <c r="BW1925" s="11" t="s">
        <v>5774</v>
      </c>
      <c r="BX1925" s="11"/>
      <c r="BY1925" s="12"/>
      <c r="BZ1925" t="s">
        <v>4285</v>
      </c>
      <c r="CA1925" s="13" t="s">
        <v>5826</v>
      </c>
    </row>
    <row r="1926" spans="70:79" s="1" customFormat="1" ht="15">
      <c r="BR1926" t="str">
        <f t="shared" si="164"/>
        <v>RT1E CAMBS AND FENLAND OPMH</v>
      </c>
      <c r="BS1926" s="11" t="s">
        <v>5827</v>
      </c>
      <c r="BT1926" s="11" t="s">
        <v>5828</v>
      </c>
      <c r="BU1926" s="11" t="s">
        <v>5827</v>
      </c>
      <c r="BV1926" s="11" t="s">
        <v>5828</v>
      </c>
      <c r="BW1926" s="11" t="s">
        <v>5774</v>
      </c>
      <c r="BX1926" s="11"/>
      <c r="BY1926" s="12"/>
      <c r="BZ1926" t="s">
        <v>4285</v>
      </c>
      <c r="CA1926" s="13" t="s">
        <v>4254</v>
      </c>
    </row>
    <row r="1927" spans="70:79" s="1" customFormat="1" ht="15">
      <c r="BR1927" t="str">
        <f t="shared" si="164"/>
        <v>RT1EDWARD JENNER UNIT</v>
      </c>
      <c r="BS1927" s="11" t="s">
        <v>5829</v>
      </c>
      <c r="BT1927" s="11" t="s">
        <v>5830</v>
      </c>
      <c r="BU1927" s="11" t="s">
        <v>5829</v>
      </c>
      <c r="BV1927" s="11" t="s">
        <v>5830</v>
      </c>
      <c r="BW1927" s="11" t="s">
        <v>5774</v>
      </c>
      <c r="BX1927" s="11"/>
      <c r="BY1927" s="12"/>
      <c r="BZ1927" t="s">
        <v>4285</v>
      </c>
      <c r="CA1927" s="13" t="s">
        <v>4257</v>
      </c>
    </row>
    <row r="1928" spans="70:79" s="1" customFormat="1" ht="15">
      <c r="BR1928" t="str">
        <f t="shared" si="164"/>
        <v>RT1FENLAND AOT</v>
      </c>
      <c r="BS1928" s="11" t="s">
        <v>5831</v>
      </c>
      <c r="BT1928" s="11" t="s">
        <v>5832</v>
      </c>
      <c r="BU1928" s="11" t="s">
        <v>5831</v>
      </c>
      <c r="BV1928" s="11" t="s">
        <v>5832</v>
      </c>
      <c r="BW1928" s="11" t="s">
        <v>5774</v>
      </c>
      <c r="BX1928" s="11"/>
      <c r="BY1928" s="12"/>
      <c r="BZ1928" t="s">
        <v>4285</v>
      </c>
      <c r="CA1928" s="13" t="s">
        <v>5833</v>
      </c>
    </row>
    <row r="1929" spans="70:79" s="1" customFormat="1" ht="15">
      <c r="BR1929" t="str">
        <f t="shared" si="164"/>
        <v>RT1FULBOURN HOSPITAL</v>
      </c>
      <c r="BS1929" s="11" t="s">
        <v>5834</v>
      </c>
      <c r="BT1929" s="11" t="s">
        <v>2451</v>
      </c>
      <c r="BU1929" s="11" t="s">
        <v>5834</v>
      </c>
      <c r="BV1929" s="11" t="s">
        <v>2451</v>
      </c>
      <c r="BW1929" s="11" t="s">
        <v>5774</v>
      </c>
      <c r="BX1929" s="11"/>
      <c r="BY1929" s="12"/>
      <c r="BZ1929" t="s">
        <v>4285</v>
      </c>
      <c r="CA1929" s="13" t="s">
        <v>5835</v>
      </c>
    </row>
    <row r="1930" spans="70:79" s="1" customFormat="1" ht="15">
      <c r="BR1930" t="str">
        <f t="shared" si="164"/>
        <v>RT1HAWTHORN DAY THERAPY</v>
      </c>
      <c r="BS1930" s="11" t="s">
        <v>5836</v>
      </c>
      <c r="BT1930" s="11" t="s">
        <v>5837</v>
      </c>
      <c r="BU1930" s="11" t="s">
        <v>5836</v>
      </c>
      <c r="BV1930" s="11" t="s">
        <v>5837</v>
      </c>
      <c r="BW1930" s="11" t="s">
        <v>5774</v>
      </c>
      <c r="BX1930" s="11"/>
      <c r="BY1930" s="12"/>
      <c r="BZ1930" t="s">
        <v>4285</v>
      </c>
      <c r="CA1930" s="13" t="s">
        <v>5838</v>
      </c>
    </row>
    <row r="1931" spans="70:79" s="1" customFormat="1" ht="15">
      <c r="BR1931" t="str">
        <f t="shared" si="164"/>
        <v>RT1HAWTHORN WARD, HINCHINGBROOKE HOSPITAL</v>
      </c>
      <c r="BS1931" s="11" t="s">
        <v>5839</v>
      </c>
      <c r="BT1931" s="11" t="s">
        <v>5840</v>
      </c>
      <c r="BU1931" s="11" t="s">
        <v>5839</v>
      </c>
      <c r="BV1931" s="11" t="s">
        <v>5840</v>
      </c>
      <c r="BW1931" s="11" t="s">
        <v>5774</v>
      </c>
      <c r="BX1931" s="11"/>
      <c r="BY1931" s="12"/>
      <c r="BZ1931" t="s">
        <v>4285</v>
      </c>
      <c r="CA1931" s="13" t="s">
        <v>5841</v>
      </c>
    </row>
    <row r="1932" spans="70:79" s="1" customFormat="1" ht="15">
      <c r="BR1932" t="str">
        <f t="shared" si="164"/>
        <v>RT1HEREWARD HALL</v>
      </c>
      <c r="BS1932" s="11" t="s">
        <v>5842</v>
      </c>
      <c r="BT1932" s="11" t="s">
        <v>5843</v>
      </c>
      <c r="BU1932" s="11" t="s">
        <v>5842</v>
      </c>
      <c r="BV1932" s="11" t="s">
        <v>5843</v>
      </c>
      <c r="BW1932" s="11" t="s">
        <v>5774</v>
      </c>
      <c r="BX1932" s="11"/>
      <c r="BY1932" s="12"/>
      <c r="BZ1932" t="s">
        <v>4285</v>
      </c>
      <c r="CA1932" s="13" t="s">
        <v>5844</v>
      </c>
    </row>
    <row r="1933" spans="70:79" s="1" customFormat="1" ht="15" customHeight="1">
      <c r="BR1933" t="str">
        <f t="shared" si="164"/>
        <v>RT1HUNTINGDON CDS</v>
      </c>
      <c r="BS1933" s="11" t="s">
        <v>5845</v>
      </c>
      <c r="BT1933" s="11" t="s">
        <v>5846</v>
      </c>
      <c r="BU1933" s="11" t="s">
        <v>5845</v>
      </c>
      <c r="BV1933" s="11" t="s">
        <v>5846</v>
      </c>
      <c r="BW1933" s="11" t="s">
        <v>5774</v>
      </c>
      <c r="BX1933" s="11"/>
      <c r="BY1933" s="12"/>
      <c r="BZ1933" t="s">
        <v>4285</v>
      </c>
      <c r="CA1933" s="13" t="s">
        <v>5847</v>
      </c>
    </row>
    <row r="1934" spans="70:79" s="1" customFormat="1" ht="15">
      <c r="BR1934" t="str">
        <f t="shared" si="164"/>
        <v>RT1HUNTINGDON DASH</v>
      </c>
      <c r="BS1934" s="11" t="s">
        <v>5848</v>
      </c>
      <c r="BT1934" s="11" t="s">
        <v>5849</v>
      </c>
      <c r="BU1934" s="11" t="s">
        <v>5848</v>
      </c>
      <c r="BV1934" s="11" t="s">
        <v>5849</v>
      </c>
      <c r="BW1934" s="11" t="s">
        <v>5774</v>
      </c>
      <c r="BX1934" s="11"/>
      <c r="BY1934" s="12"/>
      <c r="BZ1934" t="s">
        <v>4285</v>
      </c>
      <c r="CA1934" s="13" t="s">
        <v>4973</v>
      </c>
    </row>
    <row r="1935" spans="70:79" s="1" customFormat="1" ht="15" customHeight="1">
      <c r="BR1935" t="str">
        <f t="shared" si="164"/>
        <v>RT1HUNTINGDON DTTO</v>
      </c>
      <c r="BS1935" s="11" t="s">
        <v>5850</v>
      </c>
      <c r="BT1935" s="11" t="s">
        <v>5851</v>
      </c>
      <c r="BU1935" s="11" t="s">
        <v>5850</v>
      </c>
      <c r="BV1935" s="11" t="s">
        <v>5851</v>
      </c>
      <c r="BW1935" s="11" t="s">
        <v>5774</v>
      </c>
      <c r="BX1935" s="11"/>
      <c r="BY1935" s="12"/>
      <c r="BZ1935" t="s">
        <v>4285</v>
      </c>
      <c r="CA1935" s="13" t="s">
        <v>5852</v>
      </c>
    </row>
    <row r="1936" spans="70:79" s="1" customFormat="1" ht="15">
      <c r="BR1936" t="str">
        <f t="shared" si="164"/>
        <v>RT1HUNTINGDON LD</v>
      </c>
      <c r="BS1936" s="11" t="s">
        <v>5853</v>
      </c>
      <c r="BT1936" s="11" t="s">
        <v>5854</v>
      </c>
      <c r="BU1936" s="11" t="s">
        <v>5853</v>
      </c>
      <c r="BV1936" s="11" t="s">
        <v>5854</v>
      </c>
      <c r="BW1936" s="11" t="s">
        <v>5774</v>
      </c>
      <c r="BX1936" s="11"/>
      <c r="BY1936" s="12"/>
      <c r="BZ1936" t="s">
        <v>4285</v>
      </c>
      <c r="CA1936" s="13" t="s">
        <v>4988</v>
      </c>
    </row>
    <row r="1937" spans="70:79" s="1" customFormat="1" ht="12.75" customHeight="1">
      <c r="BR1937" t="str">
        <f t="shared" si="164"/>
        <v>RT1HUNTINGDON OPMH</v>
      </c>
      <c r="BS1937" s="11" t="s">
        <v>5855</v>
      </c>
      <c r="BT1937" s="11" t="s">
        <v>5856</v>
      </c>
      <c r="BU1937" s="11" t="s">
        <v>5855</v>
      </c>
      <c r="BV1937" s="11" t="s">
        <v>5856</v>
      </c>
      <c r="BW1937" s="11" t="s">
        <v>5774</v>
      </c>
      <c r="BX1937" s="11"/>
      <c r="BY1937" s="12"/>
      <c r="BZ1937" t="s">
        <v>4285</v>
      </c>
      <c r="CA1937" s="13" t="s">
        <v>5857</v>
      </c>
    </row>
    <row r="1938" spans="70:79" s="1" customFormat="1" ht="15">
      <c r="BR1938" t="str">
        <f t="shared" si="164"/>
        <v>RT1IDA DARWIN HOSPITAL</v>
      </c>
      <c r="BS1938" s="11" t="s">
        <v>5858</v>
      </c>
      <c r="BT1938" s="11" t="s">
        <v>2472</v>
      </c>
      <c r="BU1938" s="11" t="s">
        <v>5858</v>
      </c>
      <c r="BV1938" s="11" t="s">
        <v>2472</v>
      </c>
      <c r="BW1938" s="11" t="s">
        <v>5774</v>
      </c>
      <c r="BX1938" s="11"/>
      <c r="BY1938" s="12"/>
      <c r="BZ1938" t="s">
        <v>4285</v>
      </c>
      <c r="CA1938" s="13" t="s">
        <v>5859</v>
      </c>
    </row>
    <row r="1939" spans="70:79" s="1" customFormat="1" ht="12.75" customHeight="1">
      <c r="BR1939" t="str">
        <f t="shared" si="164"/>
        <v>RT1INTERMEDIATE CARE UNIT</v>
      </c>
      <c r="BS1939" s="69" t="s">
        <v>5860</v>
      </c>
      <c r="BT1939" s="69" t="s">
        <v>2482</v>
      </c>
      <c r="BU1939" s="69" t="s">
        <v>5860</v>
      </c>
      <c r="BV1939" s="69" t="s">
        <v>2482</v>
      </c>
      <c r="BW1939" s="11" t="s">
        <v>5774</v>
      </c>
      <c r="BX1939" s="11"/>
      <c r="BY1939" s="12"/>
      <c r="BZ1939" t="s">
        <v>4285</v>
      </c>
      <c r="CA1939" s="13" t="s">
        <v>5861</v>
      </c>
    </row>
    <row r="1940" spans="70:79" s="1" customFormat="1" ht="15">
      <c r="BR1940" t="str">
        <f t="shared" si="164"/>
        <v>RT1LITTLE GABLES</v>
      </c>
      <c r="BS1940" s="11" t="s">
        <v>5862</v>
      </c>
      <c r="BT1940" s="11" t="s">
        <v>5863</v>
      </c>
      <c r="BU1940" s="11" t="s">
        <v>5862</v>
      </c>
      <c r="BV1940" s="11" t="s">
        <v>5863</v>
      </c>
      <c r="BW1940" s="11" t="s">
        <v>5774</v>
      </c>
      <c r="BX1940" s="11"/>
      <c r="BY1940" s="12"/>
      <c r="BZ1940" t="s">
        <v>4285</v>
      </c>
      <c r="CA1940" s="13" t="s">
        <v>5864</v>
      </c>
    </row>
    <row r="1941" spans="70:79" s="1" customFormat="1" ht="15">
      <c r="BR1941" t="str">
        <f t="shared" si="164"/>
        <v>RT1LORD BYRON WARD</v>
      </c>
      <c r="BS1941" s="69" t="s">
        <v>5865</v>
      </c>
      <c r="BT1941" s="69" t="s">
        <v>2486</v>
      </c>
      <c r="BU1941" s="69" t="s">
        <v>5865</v>
      </c>
      <c r="BV1941" s="69" t="s">
        <v>2486</v>
      </c>
      <c r="BW1941" s="11" t="s">
        <v>5774</v>
      </c>
      <c r="BX1941" s="11"/>
      <c r="BY1941" s="12"/>
      <c r="BZ1941" t="s">
        <v>4285</v>
      </c>
      <c r="CA1941" s="13" t="s">
        <v>5866</v>
      </c>
    </row>
    <row r="1942" spans="70:79" s="1" customFormat="1" ht="15">
      <c r="BR1942" t="str">
        <f t="shared" si="164"/>
        <v>RT1MARU</v>
      </c>
      <c r="BS1942" s="11" t="s">
        <v>5867</v>
      </c>
      <c r="BT1942" s="11" t="s">
        <v>5868</v>
      </c>
      <c r="BU1942" s="11" t="s">
        <v>5867</v>
      </c>
      <c r="BV1942" s="11" t="s">
        <v>5868</v>
      </c>
      <c r="BW1942" s="11" t="s">
        <v>5774</v>
      </c>
      <c r="BX1942" s="11"/>
      <c r="BY1942" s="12"/>
      <c r="BZ1942" t="s">
        <v>4285</v>
      </c>
      <c r="CA1942" s="13" t="s">
        <v>5869</v>
      </c>
    </row>
    <row r="1943" spans="70:79" s="1" customFormat="1" ht="15">
      <c r="BR1943" t="str">
        <f t="shared" si="164"/>
        <v>RT1MENTAL HEALTH UNIT</v>
      </c>
      <c r="BS1943" s="11" t="s">
        <v>5870</v>
      </c>
      <c r="BT1943" s="11" t="s">
        <v>5871</v>
      </c>
      <c r="BU1943" s="11" t="s">
        <v>5870</v>
      </c>
      <c r="BV1943" s="11" t="s">
        <v>5871</v>
      </c>
      <c r="BW1943" s="11" t="s">
        <v>5774</v>
      </c>
      <c r="BX1943" s="11"/>
      <c r="BY1943" s="12"/>
      <c r="BZ1943" t="s">
        <v>4285</v>
      </c>
      <c r="CA1943" s="13" t="s">
        <v>5872</v>
      </c>
    </row>
    <row r="1944" spans="70:79" s="1" customFormat="1" ht="15">
      <c r="BR1944" t="str">
        <f t="shared" si="164"/>
        <v>RT1MOORLANDS RESIDENTIAL HOME</v>
      </c>
      <c r="BS1944" s="11" t="s">
        <v>5873</v>
      </c>
      <c r="BT1944" s="11" t="s">
        <v>5874</v>
      </c>
      <c r="BU1944" s="11" t="s">
        <v>5873</v>
      </c>
      <c r="BV1944" s="11" t="s">
        <v>5874</v>
      </c>
      <c r="BW1944" s="11" t="s">
        <v>5774</v>
      </c>
      <c r="BX1944" s="11"/>
      <c r="BY1944" s="12"/>
      <c r="BZ1944" t="s">
        <v>4291</v>
      </c>
      <c r="CA1944" s="13" t="s">
        <v>5875</v>
      </c>
    </row>
    <row r="1945" spans="70:79" s="1" customFormat="1" ht="15">
      <c r="BR1945" t="str">
        <f t="shared" si="164"/>
        <v>RT1NEW COTTAGES DAY HOSPITAL</v>
      </c>
      <c r="BS1945" s="11" t="s">
        <v>5876</v>
      </c>
      <c r="BT1945" s="11" t="s">
        <v>5877</v>
      </c>
      <c r="BU1945" s="11" t="s">
        <v>5876</v>
      </c>
      <c r="BV1945" s="11" t="s">
        <v>5877</v>
      </c>
      <c r="BW1945" s="11" t="s">
        <v>5774</v>
      </c>
      <c r="BX1945" s="11"/>
      <c r="BY1945" s="12"/>
      <c r="BZ1945" t="s">
        <v>4291</v>
      </c>
      <c r="CA1945" s="13" t="s">
        <v>5878</v>
      </c>
    </row>
    <row r="1946" spans="70:79" s="1" customFormat="1" ht="15">
      <c r="BR1946" t="str">
        <f t="shared" si="164"/>
        <v>RT1NORTH CAMBRIDGESHIRE HOSPITAL</v>
      </c>
      <c r="BS1946" s="11" t="s">
        <v>5879</v>
      </c>
      <c r="BT1946" s="11" t="s">
        <v>1839</v>
      </c>
      <c r="BU1946" s="11" t="s">
        <v>5879</v>
      </c>
      <c r="BV1946" s="11" t="s">
        <v>1839</v>
      </c>
      <c r="BW1946" s="11" t="s">
        <v>5774</v>
      </c>
      <c r="BX1946" s="11"/>
      <c r="BY1946" s="12"/>
      <c r="BZ1946" t="s">
        <v>4291</v>
      </c>
      <c r="CA1946" s="13" t="s">
        <v>5880</v>
      </c>
    </row>
    <row r="1947" spans="70:79" s="1" customFormat="1" ht="15">
      <c r="BR1947" t="str">
        <f t="shared" si="164"/>
        <v>RT1PETERBOROUGH CDS</v>
      </c>
      <c r="BS1947" s="11" t="s">
        <v>5881</v>
      </c>
      <c r="BT1947" s="11" t="s">
        <v>5882</v>
      </c>
      <c r="BU1947" s="11" t="s">
        <v>5881</v>
      </c>
      <c r="BV1947" s="11" t="s">
        <v>5882</v>
      </c>
      <c r="BW1947" s="11" t="s">
        <v>5774</v>
      </c>
      <c r="BX1947" s="11"/>
      <c r="BY1947" s="12"/>
      <c r="BZ1947" t="s">
        <v>4291</v>
      </c>
      <c r="CA1947" s="13" t="s">
        <v>4011</v>
      </c>
    </row>
    <row r="1948" spans="70:79" s="1" customFormat="1" ht="15">
      <c r="BR1948" t="str">
        <f t="shared" si="164"/>
        <v>RT1PETERBOROUGH CDT</v>
      </c>
      <c r="BS1948" s="11" t="s">
        <v>5883</v>
      </c>
      <c r="BT1948" s="11" t="s">
        <v>5884</v>
      </c>
      <c r="BU1948" s="11" t="s">
        <v>5883</v>
      </c>
      <c r="BV1948" s="11" t="s">
        <v>5884</v>
      </c>
      <c r="BW1948" s="11" t="s">
        <v>5774</v>
      </c>
      <c r="BX1948" s="11"/>
      <c r="BY1948" s="12"/>
      <c r="BZ1948" t="s">
        <v>4291</v>
      </c>
      <c r="CA1948" s="13" t="s">
        <v>5885</v>
      </c>
    </row>
    <row r="1949" spans="70:79" s="1" customFormat="1" ht="15">
      <c r="BR1949" t="str">
        <f t="shared" si="164"/>
        <v>RT1PETERBOROUGH DISTRICT HOSPITAL</v>
      </c>
      <c r="BS1949" s="11" t="s">
        <v>5886</v>
      </c>
      <c r="BT1949" s="11" t="s">
        <v>2497</v>
      </c>
      <c r="BU1949" s="11" t="s">
        <v>5886</v>
      </c>
      <c r="BV1949" s="11" t="s">
        <v>2497</v>
      </c>
      <c r="BW1949" s="11" t="s">
        <v>5774</v>
      </c>
      <c r="BX1949" s="11"/>
      <c r="BY1949" s="12"/>
      <c r="BZ1949" t="s">
        <v>4291</v>
      </c>
      <c r="CA1949" s="13" t="s">
        <v>5887</v>
      </c>
    </row>
    <row r="1950" spans="70:79" s="1" customFormat="1" ht="15">
      <c r="BR1950" t="str">
        <f t="shared" si="164"/>
        <v>RT1PETERBOROUGH LD</v>
      </c>
      <c r="BS1950" s="11" t="s">
        <v>5888</v>
      </c>
      <c r="BT1950" s="11" t="s">
        <v>5889</v>
      </c>
      <c r="BU1950" s="11" t="s">
        <v>5888</v>
      </c>
      <c r="BV1950" s="11" t="s">
        <v>5889</v>
      </c>
      <c r="BW1950" s="11" t="s">
        <v>5774</v>
      </c>
      <c r="BX1950" s="11"/>
      <c r="BY1950" s="12"/>
      <c r="BZ1950" t="s">
        <v>4291</v>
      </c>
      <c r="CA1950" s="13" t="s">
        <v>5890</v>
      </c>
    </row>
    <row r="1951" spans="70:79" s="1" customFormat="1" ht="15">
      <c r="BR1951" t="str">
        <f t="shared" si="164"/>
        <v>RT1PETERBOROUGH OPMH</v>
      </c>
      <c r="BS1951" s="11" t="s">
        <v>5891</v>
      </c>
      <c r="BT1951" s="11" t="s">
        <v>5892</v>
      </c>
      <c r="BU1951" s="11" t="s">
        <v>5891</v>
      </c>
      <c r="BV1951" s="11" t="s">
        <v>5892</v>
      </c>
      <c r="BW1951" s="11" t="s">
        <v>5774</v>
      </c>
      <c r="BX1951" s="11"/>
      <c r="BY1951" s="12"/>
      <c r="BZ1951" t="s">
        <v>4291</v>
      </c>
      <c r="CA1951" s="13" t="s">
        <v>5893</v>
      </c>
    </row>
    <row r="1952" spans="70:79" s="1" customFormat="1" ht="15">
      <c r="BR1952" t="str">
        <f t="shared" si="164"/>
        <v>RT1PRINCESS OF WALES HOSPITAL</v>
      </c>
      <c r="BS1952" s="11" t="s">
        <v>5894</v>
      </c>
      <c r="BT1952" s="11" t="s">
        <v>593</v>
      </c>
      <c r="BU1952" s="11" t="s">
        <v>5894</v>
      </c>
      <c r="BV1952" s="11" t="s">
        <v>593</v>
      </c>
      <c r="BW1952" s="11" t="s">
        <v>5774</v>
      </c>
      <c r="BX1952" s="11"/>
      <c r="BY1952" s="12"/>
      <c r="BZ1952" t="s">
        <v>4291</v>
      </c>
      <c r="CA1952" s="13" t="s">
        <v>5895</v>
      </c>
    </row>
    <row r="1953" spans="70:79" s="1" customFormat="1" ht="15">
      <c r="BR1953" t="str">
        <f t="shared" si="164"/>
        <v>RT1QUY WATER FARM</v>
      </c>
      <c r="BS1953" s="11" t="s">
        <v>5896</v>
      </c>
      <c r="BT1953" s="11" t="s">
        <v>5897</v>
      </c>
      <c r="BU1953" s="11" t="s">
        <v>5896</v>
      </c>
      <c r="BV1953" s="11" t="s">
        <v>5897</v>
      </c>
      <c r="BW1953" s="11" t="s">
        <v>5774</v>
      </c>
      <c r="BX1953" s="11"/>
      <c r="BY1953" s="12"/>
      <c r="BZ1953" t="s">
        <v>4291</v>
      </c>
      <c r="CA1953" s="13" t="s">
        <v>5898</v>
      </c>
    </row>
    <row r="1954" spans="70:79" s="1" customFormat="1" ht="15">
      <c r="BR1954" t="str">
        <f t="shared" si="164"/>
        <v>RT1REEPHAM COMMUNITY HOME</v>
      </c>
      <c r="BS1954" s="11" t="s">
        <v>5899</v>
      </c>
      <c r="BT1954" s="11" t="s">
        <v>5900</v>
      </c>
      <c r="BU1954" s="11" t="s">
        <v>5899</v>
      </c>
      <c r="BV1954" s="11" t="s">
        <v>5900</v>
      </c>
      <c r="BW1954" s="11" t="s">
        <v>5774</v>
      </c>
      <c r="BX1954" s="11"/>
      <c r="BY1954" s="12"/>
      <c r="BZ1954" t="s">
        <v>4291</v>
      </c>
      <c r="CA1954" s="13" t="s">
        <v>5901</v>
      </c>
    </row>
    <row r="1955" spans="70:79" s="1" customFormat="1" ht="15">
      <c r="BR1955" t="str">
        <f t="shared" si="164"/>
        <v>RT1SAFFRON WALDON COMMUNITY HOSPITAL</v>
      </c>
      <c r="BS1955" s="11" t="s">
        <v>5902</v>
      </c>
      <c r="BT1955" s="11" t="s">
        <v>5903</v>
      </c>
      <c r="BU1955" s="11" t="s">
        <v>5902</v>
      </c>
      <c r="BV1955" s="11" t="s">
        <v>5903</v>
      </c>
      <c r="BW1955" s="11" t="s">
        <v>5774</v>
      </c>
      <c r="BX1955" s="11"/>
      <c r="BY1955" s="12"/>
      <c r="BZ1955" t="s">
        <v>4291</v>
      </c>
      <c r="CA1955" s="13" t="s">
        <v>5904</v>
      </c>
    </row>
    <row r="1956" spans="70:79" s="1" customFormat="1" ht="15">
      <c r="BR1956" t="str">
        <f t="shared" si="164"/>
        <v>RT1ST JOHNS</v>
      </c>
      <c r="BS1956" s="11" t="s">
        <v>5905</v>
      </c>
      <c r="BT1956" s="11" t="s">
        <v>5906</v>
      </c>
      <c r="BU1956" s="11" t="s">
        <v>5905</v>
      </c>
      <c r="BV1956" s="11" t="s">
        <v>5906</v>
      </c>
      <c r="BW1956" s="11" t="s">
        <v>5774</v>
      </c>
      <c r="BX1956" s="11"/>
      <c r="BY1956" s="12"/>
      <c r="BZ1956" t="s">
        <v>4291</v>
      </c>
      <c r="CA1956" s="13" t="s">
        <v>5907</v>
      </c>
    </row>
    <row r="1957" spans="70:79" s="1" customFormat="1" ht="15">
      <c r="BR1957" t="str">
        <f t="shared" si="164"/>
        <v>RT1THE CEDARS</v>
      </c>
      <c r="BS1957" s="11" t="s">
        <v>5908</v>
      </c>
      <c r="BT1957" s="11" t="s">
        <v>5909</v>
      </c>
      <c r="BU1957" s="11" t="s">
        <v>5908</v>
      </c>
      <c r="BV1957" s="11" t="s">
        <v>5909</v>
      </c>
      <c r="BW1957" s="11" t="s">
        <v>5774</v>
      </c>
      <c r="BX1957" s="11"/>
      <c r="BY1957" s="12"/>
      <c r="BZ1957" t="s">
        <v>4291</v>
      </c>
      <c r="CA1957" s="13" t="s">
        <v>5910</v>
      </c>
    </row>
    <row r="1958" spans="70:79" s="1" customFormat="1" ht="15">
      <c r="BR1958" t="str">
        <f t="shared" si="164"/>
        <v>RT1THE CROFT CHILDRENS UNIT</v>
      </c>
      <c r="BS1958" s="11" t="s">
        <v>5911</v>
      </c>
      <c r="BT1958" s="11" t="s">
        <v>5912</v>
      </c>
      <c r="BU1958" s="11" t="s">
        <v>5911</v>
      </c>
      <c r="BV1958" s="11" t="s">
        <v>5912</v>
      </c>
      <c r="BW1958" s="11" t="s">
        <v>5774</v>
      </c>
      <c r="BX1958" s="11"/>
      <c r="BY1958" s="12"/>
      <c r="BZ1958" t="s">
        <v>4291</v>
      </c>
      <c r="CA1958" s="13" t="s">
        <v>5913</v>
      </c>
    </row>
    <row r="1959" spans="70:79" s="1" customFormat="1" ht="15">
      <c r="BR1959" t="str">
        <f t="shared" si="164"/>
        <v>RT1THE GABLES</v>
      </c>
      <c r="BS1959" s="11" t="s">
        <v>5914</v>
      </c>
      <c r="BT1959" s="11" t="s">
        <v>3808</v>
      </c>
      <c r="BU1959" s="11" t="s">
        <v>5914</v>
      </c>
      <c r="BV1959" s="11" t="s">
        <v>3808</v>
      </c>
      <c r="BW1959" s="11" t="s">
        <v>5774</v>
      </c>
      <c r="BX1959" s="11"/>
      <c r="BY1959" s="12"/>
      <c r="BZ1959" t="s">
        <v>4291</v>
      </c>
      <c r="CA1959" s="13" t="s">
        <v>5915</v>
      </c>
    </row>
    <row r="1960" spans="70:79" s="1" customFormat="1" ht="15">
      <c r="BR1960" t="str">
        <f t="shared" si="164"/>
        <v>RT1THE LAURELS</v>
      </c>
      <c r="BS1960" s="11" t="s">
        <v>5916</v>
      </c>
      <c r="BT1960" s="11" t="s">
        <v>5917</v>
      </c>
      <c r="BU1960" s="11" t="s">
        <v>5916</v>
      </c>
      <c r="BV1960" s="11" t="s">
        <v>5917</v>
      </c>
      <c r="BW1960" s="11" t="s">
        <v>5774</v>
      </c>
      <c r="BX1960" s="11"/>
      <c r="BY1960" s="12"/>
      <c r="BZ1960" t="s">
        <v>4291</v>
      </c>
      <c r="CA1960" s="13" t="s">
        <v>276</v>
      </c>
    </row>
    <row r="1961" spans="70:79" s="1" customFormat="1" ht="15">
      <c r="BR1961" t="str">
        <f t="shared" si="164"/>
        <v>RT1THE PINES</v>
      </c>
      <c r="BS1961" s="11" t="s">
        <v>5918</v>
      </c>
      <c r="BT1961" s="11" t="s">
        <v>651</v>
      </c>
      <c r="BU1961" s="11" t="s">
        <v>5918</v>
      </c>
      <c r="BV1961" s="11" t="s">
        <v>651</v>
      </c>
      <c r="BW1961" s="11" t="s">
        <v>5774</v>
      </c>
      <c r="BX1961" s="11"/>
      <c r="BY1961" s="12"/>
      <c r="BZ1961" t="s">
        <v>4291</v>
      </c>
      <c r="CA1961" s="13" t="s">
        <v>5919</v>
      </c>
    </row>
    <row r="1962" spans="70:79" s="1" customFormat="1" ht="15">
      <c r="BR1962" t="str">
        <f t="shared" si="164"/>
        <v>RT1THE WETHERALLS</v>
      </c>
      <c r="BS1962" s="11" t="s">
        <v>5920</v>
      </c>
      <c r="BT1962" s="11" t="s">
        <v>5921</v>
      </c>
      <c r="BU1962" s="11" t="s">
        <v>5920</v>
      </c>
      <c r="BV1962" s="11" t="s">
        <v>5921</v>
      </c>
      <c r="BW1962" s="11" t="s">
        <v>5774</v>
      </c>
      <c r="BX1962" s="11"/>
      <c r="BY1962" s="12"/>
      <c r="BZ1962" t="s">
        <v>4291</v>
      </c>
      <c r="CA1962" s="13" t="s">
        <v>5922</v>
      </c>
    </row>
    <row r="1963" spans="70:79" s="1" customFormat="1" ht="15">
      <c r="BR1963" t="str">
        <f t="shared" si="164"/>
        <v>RT1WARDS 1, 4 &amp; 5</v>
      </c>
      <c r="BS1963" s="11" t="s">
        <v>5923</v>
      </c>
      <c r="BT1963" s="11" t="s">
        <v>5924</v>
      </c>
      <c r="BU1963" s="11" t="s">
        <v>5923</v>
      </c>
      <c r="BV1963" s="11" t="s">
        <v>5924</v>
      </c>
      <c r="BW1963" s="11" t="s">
        <v>5774</v>
      </c>
      <c r="BX1963" s="11"/>
      <c r="BY1963" s="12"/>
      <c r="BZ1963" t="s">
        <v>1791</v>
      </c>
      <c r="CA1963" s="13" t="s">
        <v>5925</v>
      </c>
    </row>
    <row r="1964" spans="70:79" s="1" customFormat="1" ht="15">
      <c r="BR1964" t="str">
        <f t="shared" si="164"/>
        <v>RT1WHITTLESEY COMMUNITY HOME</v>
      </c>
      <c r="BS1964" s="11" t="s">
        <v>5926</v>
      </c>
      <c r="BT1964" s="11" t="s">
        <v>5927</v>
      </c>
      <c r="BU1964" s="11" t="s">
        <v>5926</v>
      </c>
      <c r="BV1964" s="11" t="s">
        <v>5927</v>
      </c>
      <c r="BW1964" s="11" t="s">
        <v>5774</v>
      </c>
      <c r="BX1964" s="11"/>
      <c r="BY1964" s="12"/>
      <c r="BZ1964" t="s">
        <v>1791</v>
      </c>
      <c r="CA1964" s="13" t="s">
        <v>5928</v>
      </c>
    </row>
    <row r="1965" spans="70:79" s="1" customFormat="1" ht="15">
      <c r="BR1965" t="str">
        <f t="shared" si="164"/>
        <v>RT2ALKRINGTON LIFT</v>
      </c>
      <c r="BS1965" s="11" t="s">
        <v>5929</v>
      </c>
      <c r="BT1965" s="11" t="s">
        <v>5930</v>
      </c>
      <c r="BU1965" s="11" t="s">
        <v>5929</v>
      </c>
      <c r="BV1965" s="11" t="s">
        <v>5930</v>
      </c>
      <c r="BW1965" s="11" t="s">
        <v>5931</v>
      </c>
      <c r="BX1965" s="11"/>
      <c r="BY1965" s="12"/>
      <c r="BZ1965" t="s">
        <v>1791</v>
      </c>
      <c r="CA1965" s="13" t="s">
        <v>5932</v>
      </c>
    </row>
    <row r="1966" spans="70:79" s="1" customFormat="1" ht="15">
      <c r="BR1966" t="str">
        <f t="shared" si="164"/>
        <v>RT2ASTLEY ST VILLA</v>
      </c>
      <c r="BS1966" s="11" t="s">
        <v>5933</v>
      </c>
      <c r="BT1966" s="11" t="s">
        <v>5934</v>
      </c>
      <c r="BU1966" s="11" t="s">
        <v>5933</v>
      </c>
      <c r="BV1966" s="11" t="s">
        <v>5934</v>
      </c>
      <c r="BW1966" s="11" t="s">
        <v>5931</v>
      </c>
      <c r="BX1966" s="11"/>
      <c r="BY1966" s="12"/>
      <c r="BZ1966" t="s">
        <v>1791</v>
      </c>
      <c r="CA1966" s="13" t="s">
        <v>5935</v>
      </c>
    </row>
    <row r="1967" spans="70:79" s="1" customFormat="1" ht="15">
      <c r="BR1967" t="str">
        <f t="shared" si="164"/>
        <v>RT2BEALY COMMUNITY HOSPITAL</v>
      </c>
      <c r="BS1967" s="11" t="s">
        <v>5936</v>
      </c>
      <c r="BT1967" s="11" t="s">
        <v>5937</v>
      </c>
      <c r="BU1967" s="11" t="s">
        <v>5936</v>
      </c>
      <c r="BV1967" s="11" t="s">
        <v>5937</v>
      </c>
      <c r="BW1967" s="11" t="s">
        <v>5931</v>
      </c>
      <c r="BX1967" s="11"/>
      <c r="BY1967" s="12"/>
      <c r="BZ1967" t="s">
        <v>1791</v>
      </c>
      <c r="CA1967" s="13" t="s">
        <v>3331</v>
      </c>
    </row>
    <row r="1968" spans="70:79" s="1" customFormat="1" ht="15">
      <c r="BR1968" t="str">
        <f t="shared" si="164"/>
        <v>RT2BUTLER GREEN</v>
      </c>
      <c r="BS1968" s="11" t="s">
        <v>5938</v>
      </c>
      <c r="BT1968" s="11" t="s">
        <v>5939</v>
      </c>
      <c r="BU1968" s="11" t="s">
        <v>5938</v>
      </c>
      <c r="BV1968" s="11" t="s">
        <v>5939</v>
      </c>
      <c r="BW1968" s="11" t="s">
        <v>5931</v>
      </c>
      <c r="BX1968" s="11"/>
      <c r="BY1968" s="12"/>
      <c r="BZ1968" t="s">
        <v>1791</v>
      </c>
      <c r="CA1968" s="13" t="s">
        <v>5940</v>
      </c>
    </row>
    <row r="1969" spans="70:79" s="1" customFormat="1" ht="15">
      <c r="BR1969" t="str">
        <f t="shared" si="164"/>
        <v>RT2CHEW VALE</v>
      </c>
      <c r="BS1969" s="11" t="s">
        <v>5941</v>
      </c>
      <c r="BT1969" s="11" t="s">
        <v>5942</v>
      </c>
      <c r="BU1969" s="11" t="s">
        <v>5941</v>
      </c>
      <c r="BV1969" s="11" t="s">
        <v>5942</v>
      </c>
      <c r="BW1969" s="11" t="s">
        <v>5931</v>
      </c>
      <c r="BX1969" s="11"/>
      <c r="BY1969" s="12"/>
      <c r="BZ1969" t="s">
        <v>1791</v>
      </c>
      <c r="CA1969" s="13" t="s">
        <v>5943</v>
      </c>
    </row>
    <row r="1970" spans="70:79" s="1" customFormat="1" ht="15">
      <c r="BR1970" t="str">
        <f t="shared" si="164"/>
        <v>RT2CHILD &amp; ADOLESCENT UNIT - BIRCHILL HOSPITAL</v>
      </c>
      <c r="BS1970" s="11" t="s">
        <v>5944</v>
      </c>
      <c r="BT1970" s="11" t="s">
        <v>5945</v>
      </c>
      <c r="BU1970" s="11" t="s">
        <v>5944</v>
      </c>
      <c r="BV1970" s="11" t="s">
        <v>5945</v>
      </c>
      <c r="BW1970" s="11" t="s">
        <v>5931</v>
      </c>
      <c r="BX1970" s="11"/>
      <c r="BY1970" s="12"/>
      <c r="BZ1970" t="s">
        <v>1791</v>
      </c>
      <c r="CA1970" s="13" t="s">
        <v>5946</v>
      </c>
    </row>
    <row r="1971" spans="70:79" s="1" customFormat="1" ht="15">
      <c r="BR1971" t="str">
        <f t="shared" si="164"/>
        <v>RT2CHILD &amp; ADOLESCENT UNIT - FAIRFIELD GENERAL HOSPITAL</v>
      </c>
      <c r="BS1971" s="11" t="s">
        <v>5947</v>
      </c>
      <c r="BT1971" s="11" t="s">
        <v>5948</v>
      </c>
      <c r="BU1971" s="11" t="s">
        <v>5947</v>
      </c>
      <c r="BV1971" s="11" t="s">
        <v>5948</v>
      </c>
      <c r="BW1971" s="11" t="s">
        <v>5931</v>
      </c>
      <c r="BX1971" s="11"/>
      <c r="BY1971" s="12"/>
      <c r="BZ1971" t="s">
        <v>1791</v>
      </c>
      <c r="CA1971" s="13" t="s">
        <v>5949</v>
      </c>
    </row>
    <row r="1972" spans="70:79" s="1" customFormat="1" ht="14.25" customHeight="1">
      <c r="BR1972" t="str">
        <f t="shared" si="164"/>
        <v>RT2CHILD PSYCHOLOGY, REFLECTIONS</v>
      </c>
      <c r="BS1972" s="11" t="s">
        <v>5950</v>
      </c>
      <c r="BT1972" s="11" t="s">
        <v>5951</v>
      </c>
      <c r="BU1972" s="11" t="s">
        <v>5950</v>
      </c>
      <c r="BV1972" s="11" t="s">
        <v>5951</v>
      </c>
      <c r="BW1972" s="11" t="s">
        <v>5931</v>
      </c>
      <c r="BX1972" s="11"/>
      <c r="BY1972" s="12"/>
      <c r="BZ1972" t="s">
        <v>1791</v>
      </c>
      <c r="CA1972" s="13" t="s">
        <v>5952</v>
      </c>
    </row>
    <row r="1973" spans="70:79" s="1" customFormat="1" ht="15">
      <c r="BR1973" t="str">
        <f t="shared" si="164"/>
        <v>RT2CROFT SHIFA</v>
      </c>
      <c r="BS1973" s="11" t="s">
        <v>5953</v>
      </c>
      <c r="BT1973" s="11" t="s">
        <v>5954</v>
      </c>
      <c r="BU1973" s="11" t="s">
        <v>5953</v>
      </c>
      <c r="BV1973" s="11" t="s">
        <v>5954</v>
      </c>
      <c r="BW1973" s="11" t="s">
        <v>5931</v>
      </c>
      <c r="BX1973" s="11"/>
      <c r="BY1973" s="12"/>
      <c r="BZ1973" t="s">
        <v>1791</v>
      </c>
      <c r="CA1973" s="13" t="s">
        <v>5955</v>
      </c>
    </row>
    <row r="1974" spans="70:79" s="1" customFormat="1" ht="14.25" customHeight="1">
      <c r="BR1974" t="str">
        <f t="shared" si="164"/>
        <v>RT2DEPARTMENT OF PSYCHOLOGICAL MEDICINE</v>
      </c>
      <c r="BS1974" s="11" t="s">
        <v>5956</v>
      </c>
      <c r="BT1974" s="11" t="s">
        <v>5957</v>
      </c>
      <c r="BU1974" s="11" t="s">
        <v>5956</v>
      </c>
      <c r="BV1974" s="11" t="s">
        <v>5957</v>
      </c>
      <c r="BW1974" s="11" t="s">
        <v>5931</v>
      </c>
      <c r="BX1974" s="11"/>
      <c r="BY1974" s="12"/>
      <c r="BZ1974" t="s">
        <v>1791</v>
      </c>
      <c r="CA1974" s="13" t="s">
        <v>5958</v>
      </c>
    </row>
    <row r="1975" spans="70:79" s="1" customFormat="1" ht="15">
      <c r="BR1975" t="str">
        <f t="shared" si="164"/>
        <v>RT2ELMS SQUARE</v>
      </c>
      <c r="BS1975" s="11" t="s">
        <v>5959</v>
      </c>
      <c r="BT1975" s="11" t="s">
        <v>5960</v>
      </c>
      <c r="BU1975" s="11" t="s">
        <v>5959</v>
      </c>
      <c r="BV1975" s="11" t="s">
        <v>5960</v>
      </c>
      <c r="BW1975" s="11" t="s">
        <v>5931</v>
      </c>
      <c r="BX1975" s="11"/>
      <c r="BY1975" s="12"/>
      <c r="BZ1975" t="s">
        <v>1791</v>
      </c>
      <c r="CA1975" s="13" t="s">
        <v>2838</v>
      </c>
    </row>
    <row r="1976" spans="70:79" s="1" customFormat="1" ht="15">
      <c r="BR1976" t="str">
        <f t="shared" si="164"/>
        <v>RT2ETHEROW BUILDING</v>
      </c>
      <c r="BS1976" s="11" t="s">
        <v>5961</v>
      </c>
      <c r="BT1976" s="11" t="s">
        <v>5962</v>
      </c>
      <c r="BU1976" s="11" t="s">
        <v>5961</v>
      </c>
      <c r="BV1976" s="11" t="s">
        <v>5962</v>
      </c>
      <c r="BW1976" s="11" t="s">
        <v>5931</v>
      </c>
      <c r="BX1976" s="11"/>
      <c r="BY1976" s="12"/>
      <c r="BZ1976" t="s">
        <v>1791</v>
      </c>
      <c r="CA1976" s="13" t="s">
        <v>5963</v>
      </c>
    </row>
    <row r="1977" spans="70:79" s="1" customFormat="1" ht="13.15" customHeight="1">
      <c r="BR1977" t="str">
        <f t="shared" si="164"/>
        <v>RT2FAILSWORTH PCRC</v>
      </c>
      <c r="BS1977" s="11" t="s">
        <v>5964</v>
      </c>
      <c r="BT1977" s="11" t="s">
        <v>5965</v>
      </c>
      <c r="BU1977" s="11" t="s">
        <v>5964</v>
      </c>
      <c r="BV1977" s="11" t="s">
        <v>5965</v>
      </c>
      <c r="BW1977" s="11" t="s">
        <v>5931</v>
      </c>
      <c r="BX1977" s="11"/>
      <c r="BY1977" s="12"/>
      <c r="BZ1977" t="s">
        <v>1791</v>
      </c>
      <c r="CA1977" s="13" t="s">
        <v>5966</v>
      </c>
    </row>
    <row r="1978" spans="70:79" s="1" customFormat="1" ht="15">
      <c r="BR1978" t="str">
        <f t="shared" si="164"/>
        <v>RT2GRANGE VIEW</v>
      </c>
      <c r="BS1978" s="11" t="s">
        <v>5967</v>
      </c>
      <c r="BT1978" s="11" t="s">
        <v>5968</v>
      </c>
      <c r="BU1978" s="11" t="s">
        <v>5967</v>
      </c>
      <c r="BV1978" s="11" t="s">
        <v>5968</v>
      </c>
      <c r="BW1978" s="11" t="s">
        <v>5931</v>
      </c>
      <c r="BX1978" s="11"/>
      <c r="BY1978" s="12"/>
      <c r="BZ1978" t="s">
        <v>1801</v>
      </c>
      <c r="CA1978" s="13" t="s">
        <v>5969</v>
      </c>
    </row>
    <row r="1979" spans="70:79" s="1" customFormat="1" ht="13.15" customHeight="1">
      <c r="BR1979" t="str">
        <f t="shared" si="164"/>
        <v>RT2HANSON CORNER</v>
      </c>
      <c r="BS1979" s="11" t="s">
        <v>5970</v>
      </c>
      <c r="BT1979" s="11" t="s">
        <v>5971</v>
      </c>
      <c r="BU1979" s="11" t="s">
        <v>5970</v>
      </c>
      <c r="BV1979" s="11" t="s">
        <v>5971</v>
      </c>
      <c r="BW1979" s="11" t="s">
        <v>5931</v>
      </c>
      <c r="BX1979" s="11"/>
      <c r="BY1979" s="12"/>
      <c r="BZ1979" t="s">
        <v>1804</v>
      </c>
      <c r="CA1979" s="13" t="s">
        <v>5972</v>
      </c>
    </row>
    <row r="1980" spans="70:79" s="1" customFormat="1" ht="15">
      <c r="BR1980" t="str">
        <f t="shared" si="164"/>
        <v>RT2INPATIENT UNIT (ADULT) - STANSFIELD PLACE</v>
      </c>
      <c r="BS1980" s="11" t="s">
        <v>5973</v>
      </c>
      <c r="BT1980" s="11" t="s">
        <v>5974</v>
      </c>
      <c r="BU1980" s="11" t="s">
        <v>5973</v>
      </c>
      <c r="BV1980" s="11" t="s">
        <v>5974</v>
      </c>
      <c r="BW1980" s="11" t="s">
        <v>5931</v>
      </c>
      <c r="BX1980" s="11"/>
      <c r="BY1980" s="12"/>
      <c r="BZ1980" t="s">
        <v>5975</v>
      </c>
      <c r="CA1980" s="13" t="s">
        <v>5976</v>
      </c>
    </row>
    <row r="1981" spans="70:79" s="1" customFormat="1" ht="15">
      <c r="BR1981" t="str">
        <f t="shared" si="164"/>
        <v>RT2IRWELL UNIT - FAIRFIELD GENERAL HOSPITAL</v>
      </c>
      <c r="BS1981" s="11" t="s">
        <v>5977</v>
      </c>
      <c r="BT1981" s="11" t="s">
        <v>5978</v>
      </c>
      <c r="BU1981" s="11" t="s">
        <v>5977</v>
      </c>
      <c r="BV1981" s="11" t="s">
        <v>5978</v>
      </c>
      <c r="BW1981" s="11" t="s">
        <v>5931</v>
      </c>
      <c r="BX1981" s="11"/>
      <c r="BY1981" s="12"/>
      <c r="BZ1981" t="s">
        <v>5979</v>
      </c>
      <c r="CA1981" s="13" t="s">
        <v>5980</v>
      </c>
    </row>
    <row r="1982" spans="70:79" s="1" customFormat="1" ht="15">
      <c r="BR1982" t="str">
        <f t="shared" si="164"/>
        <v>RT2LE BURNS UNIT</v>
      </c>
      <c r="BS1982" s="11" t="s">
        <v>5981</v>
      </c>
      <c r="BT1982" s="11" t="s">
        <v>5982</v>
      </c>
      <c r="BU1982" s="11" t="s">
        <v>5981</v>
      </c>
      <c r="BV1982" s="11" t="s">
        <v>5982</v>
      </c>
      <c r="BW1982" s="11" t="s">
        <v>5931</v>
      </c>
      <c r="BX1982" s="11"/>
      <c r="BY1982" s="12"/>
      <c r="BZ1982" t="s">
        <v>5979</v>
      </c>
      <c r="CA1982" s="13" t="s">
        <v>5983</v>
      </c>
    </row>
    <row r="1983" spans="70:79" s="1" customFormat="1" ht="15">
      <c r="BR1983" t="str">
        <f t="shared" si="164"/>
        <v>RT2MENTAL HEALTH UNIT</v>
      </c>
      <c r="BS1983" s="11" t="s">
        <v>5984</v>
      </c>
      <c r="BT1983" s="11" t="s">
        <v>5871</v>
      </c>
      <c r="BU1983" s="11" t="s">
        <v>5984</v>
      </c>
      <c r="BV1983" s="11" t="s">
        <v>5871</v>
      </c>
      <c r="BW1983" s="11" t="s">
        <v>5931</v>
      </c>
      <c r="BX1983" s="11"/>
      <c r="BY1983" s="12"/>
      <c r="BZ1983" t="s">
        <v>5985</v>
      </c>
      <c r="CA1983" s="13" t="s">
        <v>5986</v>
      </c>
    </row>
    <row r="1984" spans="70:79" s="1" customFormat="1" ht="15">
      <c r="BR1984" t="str">
        <f t="shared" si="164"/>
        <v>RT2MENTAL HEALTH UNIT - STEPPING HILL HOSPITAL</v>
      </c>
      <c r="BS1984" s="11" t="s">
        <v>5987</v>
      </c>
      <c r="BT1984" s="11" t="s">
        <v>5988</v>
      </c>
      <c r="BU1984" s="11" t="s">
        <v>5987</v>
      </c>
      <c r="BV1984" s="11" t="s">
        <v>5988</v>
      </c>
      <c r="BW1984" s="11" t="s">
        <v>5931</v>
      </c>
      <c r="BX1984" s="11"/>
      <c r="BY1984" s="12"/>
      <c r="BZ1984" t="s">
        <v>5989</v>
      </c>
      <c r="CA1984" s="13" t="s">
        <v>5990</v>
      </c>
    </row>
    <row r="1985" spans="70:79" s="1" customFormat="1" ht="15">
      <c r="BR1985" t="str">
        <f t="shared" si="164"/>
        <v>RT2OLDER PEOPLE'S DAY HOSPITAL</v>
      </c>
      <c r="BS1985" s="11" t="s">
        <v>5991</v>
      </c>
      <c r="BT1985" s="11" t="s">
        <v>5992</v>
      </c>
      <c r="BU1985" s="11" t="s">
        <v>5991</v>
      </c>
      <c r="BV1985" s="11" t="s">
        <v>5992</v>
      </c>
      <c r="BW1985" s="11" t="s">
        <v>5931</v>
      </c>
      <c r="BX1985" s="11"/>
      <c r="BY1985" s="12"/>
      <c r="BZ1985" t="s">
        <v>5993</v>
      </c>
      <c r="CA1985" s="13" t="s">
        <v>245</v>
      </c>
    </row>
    <row r="1986" spans="70:79" s="1" customFormat="1" ht="15">
      <c r="BR1986" t="str">
        <f t="shared" si="164"/>
        <v>RT2PENNINE 3 - BIRCH HILL HOSPITAL</v>
      </c>
      <c r="BS1986" s="11" t="s">
        <v>5994</v>
      </c>
      <c r="BT1986" s="11" t="s">
        <v>5995</v>
      </c>
      <c r="BU1986" s="11" t="s">
        <v>5994</v>
      </c>
      <c r="BV1986" s="11" t="s">
        <v>5995</v>
      </c>
      <c r="BW1986" s="11" t="s">
        <v>5931</v>
      </c>
      <c r="BX1986" s="11"/>
      <c r="BY1986" s="12"/>
      <c r="BZ1986" t="s">
        <v>5996</v>
      </c>
      <c r="CA1986" s="13" t="s">
        <v>5997</v>
      </c>
    </row>
    <row r="1987" spans="70:79" s="1" customFormat="1" ht="15">
      <c r="BR1987" t="str">
        <f t="shared" ref="BR1987:BR2050" si="165">CONCATENATE(LEFT(BS1987, 3),BT1987)</f>
        <v>RT2PENNINE CARE NHS TRUST</v>
      </c>
      <c r="BS1987" s="11" t="s">
        <v>5998</v>
      </c>
      <c r="BT1987" s="11" t="s">
        <v>5999</v>
      </c>
      <c r="BU1987" s="11" t="s">
        <v>5998</v>
      </c>
      <c r="BV1987" s="11" t="s">
        <v>5999</v>
      </c>
      <c r="BW1987" s="11" t="s">
        <v>5931</v>
      </c>
      <c r="BX1987" s="11"/>
      <c r="BY1987" s="12"/>
      <c r="BZ1987" t="s">
        <v>6000</v>
      </c>
      <c r="CA1987" s="13" t="s">
        <v>6001</v>
      </c>
    </row>
    <row r="1988" spans="70:79" s="1" customFormat="1" ht="15">
      <c r="BR1988" t="str">
        <f t="shared" si="165"/>
        <v>RT2PROSPECT PLACE</v>
      </c>
      <c r="BS1988" s="11" t="s">
        <v>6002</v>
      </c>
      <c r="BT1988" s="11" t="s">
        <v>6003</v>
      </c>
      <c r="BU1988" s="11" t="s">
        <v>6002</v>
      </c>
      <c r="BV1988" s="11" t="s">
        <v>6003</v>
      </c>
      <c r="BW1988" s="11" t="s">
        <v>5931</v>
      </c>
      <c r="BX1988" s="11"/>
      <c r="BY1988" s="12"/>
      <c r="BZ1988" t="s">
        <v>6004</v>
      </c>
      <c r="CA1988" s="13" t="s">
        <v>6005</v>
      </c>
    </row>
    <row r="1989" spans="70:79" s="1" customFormat="1" ht="15">
      <c r="BR1989" t="str">
        <f t="shared" si="165"/>
        <v>RT2PSYCHOLOGICAL THERAPY - STOCKPORT</v>
      </c>
      <c r="BS1989" s="11" t="s">
        <v>6006</v>
      </c>
      <c r="BT1989" s="11" t="s">
        <v>6007</v>
      </c>
      <c r="BU1989" s="11" t="s">
        <v>6006</v>
      </c>
      <c r="BV1989" s="11" t="s">
        <v>6007</v>
      </c>
      <c r="BW1989" s="11" t="s">
        <v>5931</v>
      </c>
      <c r="BX1989" s="11"/>
      <c r="BY1989" s="12"/>
      <c r="BZ1989" t="s">
        <v>6008</v>
      </c>
      <c r="CA1989" s="13" t="s">
        <v>6009</v>
      </c>
    </row>
    <row r="1990" spans="70:79" s="1" customFormat="1" ht="15">
      <c r="BR1990" t="str">
        <f t="shared" si="165"/>
        <v>RT2PSYCHOLOGY</v>
      </c>
      <c r="BS1990" s="11" t="s">
        <v>6010</v>
      </c>
      <c r="BT1990" s="11" t="s">
        <v>6011</v>
      </c>
      <c r="BU1990" s="11" t="s">
        <v>6010</v>
      </c>
      <c r="BV1990" s="11" t="s">
        <v>6011</v>
      </c>
      <c r="BW1990" s="11" t="s">
        <v>5931</v>
      </c>
      <c r="BX1990" s="11"/>
      <c r="BY1990" s="12"/>
      <c r="BZ1990" t="s">
        <v>6012</v>
      </c>
      <c r="CA1990" s="13" t="s">
        <v>6013</v>
      </c>
    </row>
    <row r="1991" spans="70:79" s="1" customFormat="1" ht="15">
      <c r="BR1991" t="str">
        <f t="shared" si="165"/>
        <v>RT2SECURE RESIDENTIAL - RHODES PLACE</v>
      </c>
      <c r="BS1991" s="11" t="s">
        <v>6014</v>
      </c>
      <c r="BT1991" s="11" t="s">
        <v>6015</v>
      </c>
      <c r="BU1991" s="11" t="s">
        <v>6014</v>
      </c>
      <c r="BV1991" s="11" t="s">
        <v>6015</v>
      </c>
      <c r="BW1991" s="11" t="s">
        <v>5931</v>
      </c>
      <c r="BX1991" s="11"/>
      <c r="BY1991" s="12"/>
      <c r="BZ1991" t="s">
        <v>6016</v>
      </c>
      <c r="CA1991" s="13" t="s">
        <v>6017</v>
      </c>
    </row>
    <row r="1992" spans="70:79" s="1" customFormat="1" ht="15">
      <c r="BR1992" t="str">
        <f t="shared" si="165"/>
        <v>RT2SOUTHLINK</v>
      </c>
      <c r="BS1992" s="11" t="s">
        <v>6018</v>
      </c>
      <c r="BT1992" s="11" t="s">
        <v>6019</v>
      </c>
      <c r="BU1992" s="11" t="s">
        <v>6018</v>
      </c>
      <c r="BV1992" s="11" t="s">
        <v>6019</v>
      </c>
      <c r="BW1992" s="11" t="s">
        <v>5931</v>
      </c>
      <c r="BX1992" s="11"/>
      <c r="BY1992" s="12"/>
      <c r="BZ1992" t="s">
        <v>6020</v>
      </c>
      <c r="CA1992" s="13" t="s">
        <v>6021</v>
      </c>
    </row>
    <row r="1993" spans="70:79" s="1" customFormat="1" ht="15">
      <c r="BR1993" t="str">
        <f t="shared" si="165"/>
        <v>RT2TEENAGE PSYCHOLOGY</v>
      </c>
      <c r="BS1993" s="11" t="s">
        <v>6022</v>
      </c>
      <c r="BT1993" s="11" t="s">
        <v>6023</v>
      </c>
      <c r="BU1993" s="11" t="s">
        <v>6022</v>
      </c>
      <c r="BV1993" s="11" t="s">
        <v>6023</v>
      </c>
      <c r="BW1993" s="11" t="s">
        <v>5931</v>
      </c>
      <c r="BX1993" s="11"/>
      <c r="BY1993" s="12"/>
      <c r="BZ1993" t="s">
        <v>6020</v>
      </c>
      <c r="CA1993" s="13" t="s">
        <v>637</v>
      </c>
    </row>
    <row r="1994" spans="70:79" s="1" customFormat="1" ht="15">
      <c r="BR1994" t="str">
        <f t="shared" si="165"/>
        <v>RT2THE MEADOWS (OLD AGE PSYCHIATRY UNIT)</v>
      </c>
      <c r="BS1994" s="11" t="s">
        <v>6024</v>
      </c>
      <c r="BT1994" s="11" t="s">
        <v>6025</v>
      </c>
      <c r="BU1994" s="11" t="s">
        <v>6024</v>
      </c>
      <c r="BV1994" s="11" t="s">
        <v>6025</v>
      </c>
      <c r="BW1994" s="11" t="s">
        <v>5931</v>
      </c>
      <c r="BX1994" s="11"/>
      <c r="BY1994" s="12"/>
      <c r="BZ1994" t="s">
        <v>6020</v>
      </c>
      <c r="CA1994" s="13" t="s">
        <v>1386</v>
      </c>
    </row>
    <row r="1995" spans="70:79" s="1" customFormat="1" ht="15">
      <c r="BR1995" t="str">
        <f t="shared" si="165"/>
        <v>RT2TRIPLE H</v>
      </c>
      <c r="BS1995" s="11" t="s">
        <v>6026</v>
      </c>
      <c r="BT1995" s="11" t="s">
        <v>6027</v>
      </c>
      <c r="BU1995" s="11" t="s">
        <v>6026</v>
      </c>
      <c r="BV1995" s="11" t="s">
        <v>6027</v>
      </c>
      <c r="BW1995" s="11" t="s">
        <v>5931</v>
      </c>
      <c r="BX1995" s="11"/>
      <c r="BY1995" s="12"/>
      <c r="BZ1995" t="s">
        <v>6020</v>
      </c>
      <c r="CA1995" s="13" t="s">
        <v>6028</v>
      </c>
    </row>
    <row r="1996" spans="70:79" s="1" customFormat="1" ht="15">
      <c r="BR1996" t="str">
        <f t="shared" si="165"/>
        <v>RT2UNIT 8, THE LANDINGS</v>
      </c>
      <c r="BS1996" s="11" t="s">
        <v>6029</v>
      </c>
      <c r="BT1996" s="11" t="s">
        <v>6030</v>
      </c>
      <c r="BU1996" s="11" t="s">
        <v>6029</v>
      </c>
      <c r="BV1996" s="11" t="s">
        <v>6030</v>
      </c>
      <c r="BW1996" s="11" t="s">
        <v>5931</v>
      </c>
      <c r="BX1996" s="11"/>
      <c r="BY1996" s="12"/>
      <c r="BZ1996" t="s">
        <v>6020</v>
      </c>
      <c r="CA1996" s="13" t="s">
        <v>3019</v>
      </c>
    </row>
    <row r="1997" spans="70:79" s="1" customFormat="1" ht="15">
      <c r="BR1997" t="str">
        <f t="shared" si="165"/>
        <v>RT2WOODS HOSPITAL</v>
      </c>
      <c r="BS1997" s="11" t="s">
        <v>6031</v>
      </c>
      <c r="BT1997" s="11" t="s">
        <v>6032</v>
      </c>
      <c r="BU1997" s="11" t="s">
        <v>6031</v>
      </c>
      <c r="BV1997" s="11" t="s">
        <v>6032</v>
      </c>
      <c r="BW1997" s="11" t="s">
        <v>5931</v>
      </c>
      <c r="BX1997" s="11"/>
      <c r="BY1997" s="12"/>
      <c r="BZ1997" t="s">
        <v>6020</v>
      </c>
      <c r="CA1997" s="13" t="s">
        <v>6033</v>
      </c>
    </row>
    <row r="1998" spans="70:79" s="1" customFormat="1" ht="15">
      <c r="BR1998" t="str">
        <f t="shared" si="165"/>
        <v>RT2YPAS</v>
      </c>
      <c r="BS1998" s="11" t="s">
        <v>6034</v>
      </c>
      <c r="BT1998" s="11" t="s">
        <v>6035</v>
      </c>
      <c r="BU1998" s="11" t="s">
        <v>6034</v>
      </c>
      <c r="BV1998" s="11" t="s">
        <v>6035</v>
      </c>
      <c r="BW1998" s="11" t="s">
        <v>5931</v>
      </c>
      <c r="BX1998" s="11"/>
      <c r="BY1998" s="12"/>
      <c r="BZ1998" t="s">
        <v>6020</v>
      </c>
      <c r="CA1998" s="13" t="s">
        <v>6036</v>
      </c>
    </row>
    <row r="1999" spans="70:79" s="1" customFormat="1" ht="15">
      <c r="BR1999" t="str">
        <f t="shared" si="165"/>
        <v>RT3HAREFIELD HOSPITAL - RT301</v>
      </c>
      <c r="BS1999" s="11" t="s">
        <v>6037</v>
      </c>
      <c r="BT1999" s="11" t="s">
        <v>6038</v>
      </c>
      <c r="BU1999" s="11" t="s">
        <v>6037</v>
      </c>
      <c r="BV1999" s="11" t="s">
        <v>6038</v>
      </c>
      <c r="BW1999" s="11" t="s">
        <v>6039</v>
      </c>
      <c r="BX1999" s="11"/>
      <c r="BY1999" s="12"/>
      <c r="BZ1999" t="s">
        <v>6020</v>
      </c>
      <c r="CA1999" s="13" t="s">
        <v>6040</v>
      </c>
    </row>
    <row r="2000" spans="70:79" s="1" customFormat="1" ht="15">
      <c r="BR2000" t="str">
        <f t="shared" si="165"/>
        <v>RT3ROYAL BROMPTON HOSPITAL - RT302</v>
      </c>
      <c r="BS2000" s="11" t="s">
        <v>6041</v>
      </c>
      <c r="BT2000" s="11" t="s">
        <v>6042</v>
      </c>
      <c r="BU2000" s="11" t="s">
        <v>6041</v>
      </c>
      <c r="BV2000" s="11" t="s">
        <v>6042</v>
      </c>
      <c r="BW2000" s="11" t="s">
        <v>6039</v>
      </c>
      <c r="BX2000" s="11"/>
      <c r="BY2000" s="12"/>
      <c r="BZ2000" t="s">
        <v>6020</v>
      </c>
      <c r="CA2000" s="13" t="s">
        <v>499</v>
      </c>
    </row>
    <row r="2001" spans="70:79" s="1" customFormat="1" ht="15">
      <c r="BR2001" t="str">
        <f t="shared" si="165"/>
        <v>RT53 RUBICON CLOSE</v>
      </c>
      <c r="BS2001" s="11" t="s">
        <v>6043</v>
      </c>
      <c r="BT2001" s="11" t="s">
        <v>6044</v>
      </c>
      <c r="BU2001" s="11" t="s">
        <v>6043</v>
      </c>
      <c r="BV2001" s="11" t="s">
        <v>6044</v>
      </c>
      <c r="BW2001" s="11" t="s">
        <v>6045</v>
      </c>
      <c r="BX2001" s="11"/>
      <c r="BY2001" s="12"/>
      <c r="BZ2001" t="s">
        <v>6020</v>
      </c>
      <c r="CA2001" s="13" t="s">
        <v>6046</v>
      </c>
    </row>
    <row r="2002" spans="70:79" s="1" customFormat="1" ht="15">
      <c r="BR2002" t="str">
        <f t="shared" si="165"/>
        <v>RT5ADOLESCENT PSYCHIATRIC UNIT</v>
      </c>
      <c r="BS2002" s="11" t="s">
        <v>6047</v>
      </c>
      <c r="BT2002" s="11" t="s">
        <v>6048</v>
      </c>
      <c r="BU2002" s="11" t="s">
        <v>6047</v>
      </c>
      <c r="BV2002" s="11" t="s">
        <v>6048</v>
      </c>
      <c r="BW2002" s="11" t="s">
        <v>6045</v>
      </c>
      <c r="BX2002" s="11"/>
      <c r="BY2002" s="12"/>
      <c r="BZ2002" t="s">
        <v>6020</v>
      </c>
      <c r="CA2002" s="13" t="s">
        <v>6049</v>
      </c>
    </row>
    <row r="2003" spans="70:79" s="1" customFormat="1" ht="15">
      <c r="BR2003" t="str">
        <f t="shared" si="165"/>
        <v>RT5ASHBY DIST HOSP WARD</v>
      </c>
      <c r="BS2003" s="11" t="s">
        <v>6050</v>
      </c>
      <c r="BT2003" s="11" t="s">
        <v>6051</v>
      </c>
      <c r="BU2003" s="11" t="s">
        <v>6050</v>
      </c>
      <c r="BV2003" s="11" t="s">
        <v>6051</v>
      </c>
      <c r="BW2003" s="11" t="s">
        <v>6045</v>
      </c>
      <c r="BX2003" s="11"/>
      <c r="BY2003" s="12"/>
      <c r="BZ2003" t="s">
        <v>6052</v>
      </c>
      <c r="CA2003" s="13" t="s">
        <v>6053</v>
      </c>
    </row>
    <row r="2004" spans="70:79" s="1" customFormat="1" ht="15">
      <c r="BR2004" t="str">
        <f t="shared" si="165"/>
        <v>RT5ASHBY HOSPITAL</v>
      </c>
      <c r="BS2004" s="11" t="s">
        <v>6054</v>
      </c>
      <c r="BT2004" s="11" t="s">
        <v>6055</v>
      </c>
      <c r="BU2004" s="11" t="s">
        <v>6054</v>
      </c>
      <c r="BV2004" s="11" t="s">
        <v>6055</v>
      </c>
      <c r="BW2004" s="11" t="s">
        <v>6045</v>
      </c>
      <c r="BX2004" s="11"/>
      <c r="BY2004" s="12"/>
      <c r="BZ2004" t="s">
        <v>6056</v>
      </c>
      <c r="CA2004" s="13" t="s">
        <v>6057</v>
      </c>
    </row>
    <row r="2005" spans="70:79" s="1" customFormat="1" ht="15">
      <c r="BR2005" t="str">
        <f t="shared" si="165"/>
        <v>RT5BELVOIR INTENSIVE CARE UNIT</v>
      </c>
      <c r="BS2005" s="11" t="s">
        <v>6058</v>
      </c>
      <c r="BT2005" s="11" t="s">
        <v>6059</v>
      </c>
      <c r="BU2005" s="11" t="s">
        <v>6058</v>
      </c>
      <c r="BV2005" s="11" t="s">
        <v>6059</v>
      </c>
      <c r="BW2005" s="11" t="s">
        <v>6045</v>
      </c>
      <c r="BX2005" s="11"/>
      <c r="BY2005" s="12"/>
      <c r="BZ2005" t="s">
        <v>6060</v>
      </c>
      <c r="CA2005" s="13" t="s">
        <v>6061</v>
      </c>
    </row>
    <row r="2006" spans="70:79" s="1" customFormat="1" ht="15">
      <c r="BR2006" t="str">
        <f t="shared" si="165"/>
        <v>RT5BENNION CENTRE/LANGLEY</v>
      </c>
      <c r="BS2006" s="11" t="s">
        <v>6062</v>
      </c>
      <c r="BT2006" s="11" t="s">
        <v>6063</v>
      </c>
      <c r="BU2006" s="11" t="s">
        <v>6062</v>
      </c>
      <c r="BV2006" s="11" t="s">
        <v>6063</v>
      </c>
      <c r="BW2006" s="11" t="s">
        <v>6045</v>
      </c>
      <c r="BX2006" s="11"/>
      <c r="BY2006" s="12"/>
      <c r="BZ2006" t="s">
        <v>6060</v>
      </c>
      <c r="CA2006" s="13" t="s">
        <v>6064</v>
      </c>
    </row>
    <row r="2007" spans="70:79" s="1" customFormat="1" ht="15">
      <c r="BR2007" t="str">
        <f t="shared" si="165"/>
        <v>RT5BRACKEN BUILDING</v>
      </c>
      <c r="BS2007" s="11" t="s">
        <v>6065</v>
      </c>
      <c r="BT2007" s="11" t="s">
        <v>6066</v>
      </c>
      <c r="BU2007" s="11" t="s">
        <v>6065</v>
      </c>
      <c r="BV2007" s="11" t="s">
        <v>6066</v>
      </c>
      <c r="BW2007" s="11" t="s">
        <v>6045</v>
      </c>
      <c r="BX2007" s="11"/>
      <c r="BY2007" s="12"/>
      <c r="BZ2007" t="s">
        <v>6067</v>
      </c>
      <c r="CA2007" s="13" t="s">
        <v>6068</v>
      </c>
    </row>
    <row r="2008" spans="70:79" s="1" customFormat="1" ht="15">
      <c r="BR2008" t="str">
        <f t="shared" si="165"/>
        <v>RT5BRACKENDALE</v>
      </c>
      <c r="BS2008" s="11" t="s">
        <v>6069</v>
      </c>
      <c r="BT2008" s="11" t="s">
        <v>6070</v>
      </c>
      <c r="BU2008" s="11" t="s">
        <v>6069</v>
      </c>
      <c r="BV2008" s="11" t="s">
        <v>6070</v>
      </c>
      <c r="BW2008" s="11" t="s">
        <v>6045</v>
      </c>
      <c r="BX2008" s="11"/>
      <c r="BY2008" s="12"/>
      <c r="BZ2008" t="s">
        <v>6071</v>
      </c>
      <c r="CA2008" s="13" t="s">
        <v>6072</v>
      </c>
    </row>
    <row r="2009" spans="70:79" s="1" customFormat="1" ht="15">
      <c r="BR2009" t="str">
        <f t="shared" si="165"/>
        <v>RT5BRANDON MENTAL HEALTH UNIT</v>
      </c>
      <c r="BS2009" s="11" t="s">
        <v>6073</v>
      </c>
      <c r="BT2009" s="11" t="s">
        <v>6074</v>
      </c>
      <c r="BU2009" s="11" t="s">
        <v>6073</v>
      </c>
      <c r="BV2009" s="11" t="s">
        <v>6074</v>
      </c>
      <c r="BW2009" s="11" t="s">
        <v>6045</v>
      </c>
      <c r="BX2009" s="11"/>
      <c r="BY2009" s="12"/>
      <c r="BZ2009" t="s">
        <v>6075</v>
      </c>
      <c r="CA2009" s="13" t="s">
        <v>3972</v>
      </c>
    </row>
    <row r="2010" spans="70:79" s="1" customFormat="1" ht="15">
      <c r="BR2010" t="str">
        <f t="shared" si="165"/>
        <v>RT5CASTLERIGG</v>
      </c>
      <c r="BS2010" s="11" t="s">
        <v>6076</v>
      </c>
      <c r="BT2010" s="11" t="s">
        <v>6077</v>
      </c>
      <c r="BU2010" s="11" t="s">
        <v>6076</v>
      </c>
      <c r="BV2010" s="11" t="s">
        <v>6077</v>
      </c>
      <c r="BW2010" s="11" t="s">
        <v>6045</v>
      </c>
      <c r="BX2010" s="11"/>
      <c r="BY2010" s="12"/>
      <c r="BZ2010" t="s">
        <v>6078</v>
      </c>
      <c r="CA2010" s="13" t="s">
        <v>6079</v>
      </c>
    </row>
    <row r="2011" spans="70:79" s="1" customFormat="1" ht="15">
      <c r="BR2011" t="str">
        <f t="shared" si="165"/>
        <v>RT5CHARNWOOD 1</v>
      </c>
      <c r="BS2011" s="11" t="s">
        <v>6080</v>
      </c>
      <c r="BT2011" s="11" t="s">
        <v>6081</v>
      </c>
      <c r="BU2011" s="11" t="s">
        <v>6080</v>
      </c>
      <c r="BV2011" s="11" t="s">
        <v>6081</v>
      </c>
      <c r="BW2011" s="11" t="s">
        <v>6045</v>
      </c>
      <c r="BX2011" s="11"/>
      <c r="BY2011" s="12"/>
      <c r="BZ2011" t="s">
        <v>6082</v>
      </c>
      <c r="CA2011" s="13" t="s">
        <v>6083</v>
      </c>
    </row>
    <row r="2012" spans="70:79" s="1" customFormat="1" ht="15">
      <c r="BR2012" t="str">
        <f t="shared" si="165"/>
        <v>RT5CHARNWOOD 1 (EPMA)</v>
      </c>
      <c r="BS2012" s="11" t="s">
        <v>6084</v>
      </c>
      <c r="BT2012" s="11" t="s">
        <v>6085</v>
      </c>
      <c r="BU2012" s="11" t="s">
        <v>6084</v>
      </c>
      <c r="BV2012" s="11" t="s">
        <v>6085</v>
      </c>
      <c r="BW2012" s="11" t="s">
        <v>6045</v>
      </c>
      <c r="BX2012" s="11"/>
      <c r="BY2012" s="12"/>
      <c r="BZ2012" t="s">
        <v>5200</v>
      </c>
      <c r="CA2012" s="13" t="s">
        <v>425</v>
      </c>
    </row>
    <row r="2013" spans="70:79" s="1" customFormat="1" ht="15">
      <c r="BR2013" t="str">
        <f t="shared" si="165"/>
        <v>RT5CHARNWOOD 2</v>
      </c>
      <c r="BS2013" s="11" t="s">
        <v>6086</v>
      </c>
      <c r="BT2013" s="11" t="s">
        <v>6087</v>
      </c>
      <c r="BU2013" s="11" t="s">
        <v>6086</v>
      </c>
      <c r="BV2013" s="11" t="s">
        <v>6087</v>
      </c>
      <c r="BW2013" s="11" t="s">
        <v>6045</v>
      </c>
      <c r="BX2013" s="11"/>
      <c r="BY2013" s="12"/>
      <c r="BZ2013" t="s">
        <v>5200</v>
      </c>
      <c r="CA2013" s="13" t="s">
        <v>6088</v>
      </c>
    </row>
    <row r="2014" spans="70:79" s="1" customFormat="1" ht="15">
      <c r="BR2014" t="str">
        <f t="shared" si="165"/>
        <v>RT5CHARNWOOD 2 (EPMA)</v>
      </c>
      <c r="BS2014" s="11" t="s">
        <v>6089</v>
      </c>
      <c r="BT2014" s="11" t="s">
        <v>6090</v>
      </c>
      <c r="BU2014" s="11" t="s">
        <v>6089</v>
      </c>
      <c r="BV2014" s="11" t="s">
        <v>6090</v>
      </c>
      <c r="BW2014" s="11" t="s">
        <v>6045</v>
      </c>
      <c r="BX2014" s="11"/>
      <c r="BY2014" s="12"/>
      <c r="BZ2014" t="s">
        <v>5200</v>
      </c>
      <c r="CA2014" s="13" t="s">
        <v>6091</v>
      </c>
    </row>
    <row r="2015" spans="70:79" s="1" customFormat="1" ht="15">
      <c r="BR2015" t="str">
        <f t="shared" si="165"/>
        <v>RT5CHARNWOOD 3</v>
      </c>
      <c r="BS2015" s="11" t="s">
        <v>6092</v>
      </c>
      <c r="BT2015" s="11" t="s">
        <v>6093</v>
      </c>
      <c r="BU2015" s="11" t="s">
        <v>6092</v>
      </c>
      <c r="BV2015" s="11" t="s">
        <v>6093</v>
      </c>
      <c r="BW2015" s="11" t="s">
        <v>6045</v>
      </c>
      <c r="BX2015" s="11"/>
      <c r="BY2015" s="12"/>
      <c r="BZ2015" t="s">
        <v>5200</v>
      </c>
      <c r="CA2015" s="13" t="s">
        <v>6094</v>
      </c>
    </row>
    <row r="2016" spans="70:79" s="1" customFormat="1" ht="15">
      <c r="BR2016" t="str">
        <f t="shared" si="165"/>
        <v>RT5CHARNWOOD 3 (EPMA)</v>
      </c>
      <c r="BS2016" s="11" t="s">
        <v>6095</v>
      </c>
      <c r="BT2016" s="11" t="s">
        <v>6096</v>
      </c>
      <c r="BU2016" s="11" t="s">
        <v>6095</v>
      </c>
      <c r="BV2016" s="11" t="s">
        <v>6096</v>
      </c>
      <c r="BW2016" s="11" t="s">
        <v>6045</v>
      </c>
      <c r="BX2016" s="11"/>
      <c r="BY2016" s="12"/>
      <c r="BZ2016" t="s">
        <v>5200</v>
      </c>
      <c r="CA2016" s="13" t="s">
        <v>6097</v>
      </c>
    </row>
    <row r="2017" spans="70:79" s="1" customFormat="1" ht="15">
      <c r="BR2017" t="str">
        <f t="shared" si="165"/>
        <v>RT5CHARNWOOD 4</v>
      </c>
      <c r="BS2017" s="11" t="s">
        <v>6098</v>
      </c>
      <c r="BT2017" s="11" t="s">
        <v>6099</v>
      </c>
      <c r="BU2017" s="11" t="s">
        <v>6098</v>
      </c>
      <c r="BV2017" s="11" t="s">
        <v>6099</v>
      </c>
      <c r="BW2017" s="11" t="s">
        <v>6045</v>
      </c>
      <c r="BX2017" s="11"/>
      <c r="BY2017" s="12"/>
      <c r="BZ2017" t="s">
        <v>5200</v>
      </c>
      <c r="CA2017" s="13" t="s">
        <v>468</v>
      </c>
    </row>
    <row r="2018" spans="70:79" s="1" customFormat="1" ht="15">
      <c r="BR2018" t="str">
        <f t="shared" si="165"/>
        <v>RT5CHARNWOOD 4 (EPMA)</v>
      </c>
      <c r="BS2018" s="11" t="s">
        <v>6100</v>
      </c>
      <c r="BT2018" s="11" t="s">
        <v>6101</v>
      </c>
      <c r="BU2018" s="11" t="s">
        <v>6100</v>
      </c>
      <c r="BV2018" s="11" t="s">
        <v>6101</v>
      </c>
      <c r="BW2018" s="11" t="s">
        <v>6045</v>
      </c>
      <c r="BX2018" s="11"/>
      <c r="BY2018" s="12"/>
      <c r="BZ2018" t="s">
        <v>5200</v>
      </c>
      <c r="CA2018" s="13" t="s">
        <v>6102</v>
      </c>
    </row>
    <row r="2019" spans="70:79" s="1" customFormat="1" ht="15">
      <c r="BR2019" t="str">
        <f t="shared" si="165"/>
        <v>RT5CHARNWOOD MILL</v>
      </c>
      <c r="BS2019" s="11" t="s">
        <v>6103</v>
      </c>
      <c r="BT2019" s="11" t="s">
        <v>6104</v>
      </c>
      <c r="BU2019" s="11" t="s">
        <v>6103</v>
      </c>
      <c r="BV2019" s="11" t="s">
        <v>6104</v>
      </c>
      <c r="BW2019" s="11" t="s">
        <v>6045</v>
      </c>
      <c r="BX2019" s="11"/>
      <c r="BY2019" s="12"/>
      <c r="BZ2019" t="s">
        <v>5200</v>
      </c>
      <c r="CA2019" s="13" t="s">
        <v>6105</v>
      </c>
    </row>
    <row r="2020" spans="70:79" s="1" customFormat="1" ht="15">
      <c r="BR2020" t="str">
        <f t="shared" si="165"/>
        <v>RT5CITY CENTRAL 1</v>
      </c>
      <c r="BS2020" s="11" t="s">
        <v>6106</v>
      </c>
      <c r="BT2020" s="11" t="s">
        <v>6107</v>
      </c>
      <c r="BU2020" s="11" t="s">
        <v>6106</v>
      </c>
      <c r="BV2020" s="11" t="s">
        <v>6107</v>
      </c>
      <c r="BW2020" s="11" t="s">
        <v>6045</v>
      </c>
      <c r="BX2020" s="11"/>
      <c r="BY2020" s="12"/>
      <c r="BZ2020" t="s">
        <v>5200</v>
      </c>
      <c r="CA2020" s="13" t="s">
        <v>6108</v>
      </c>
    </row>
    <row r="2021" spans="70:79" s="1" customFormat="1" ht="15">
      <c r="BR2021" t="str">
        <f t="shared" si="165"/>
        <v>RT5CITY CENTRAL 1 (EPMA)</v>
      </c>
      <c r="BS2021" s="11" t="s">
        <v>6109</v>
      </c>
      <c r="BT2021" s="11" t="s">
        <v>6110</v>
      </c>
      <c r="BU2021" s="11" t="s">
        <v>6109</v>
      </c>
      <c r="BV2021" s="11" t="s">
        <v>6110</v>
      </c>
      <c r="BW2021" s="11" t="s">
        <v>6045</v>
      </c>
      <c r="BX2021" s="11"/>
      <c r="BY2021" s="12"/>
      <c r="BZ2021" t="s">
        <v>5200</v>
      </c>
      <c r="CA2021" s="13" t="s">
        <v>490</v>
      </c>
    </row>
    <row r="2022" spans="70:79" s="1" customFormat="1" ht="15">
      <c r="BR2022" t="str">
        <f t="shared" si="165"/>
        <v>RT5CITY CENTRAL 2</v>
      </c>
      <c r="BS2022" s="11" t="s">
        <v>6111</v>
      </c>
      <c r="BT2022" s="11" t="s">
        <v>6112</v>
      </c>
      <c r="BU2022" s="11" t="s">
        <v>6111</v>
      </c>
      <c r="BV2022" s="11" t="s">
        <v>6112</v>
      </c>
      <c r="BW2022" s="11" t="s">
        <v>6045</v>
      </c>
      <c r="BX2022" s="11"/>
      <c r="BY2022" s="12"/>
      <c r="BZ2022" t="s">
        <v>5200</v>
      </c>
      <c r="CA2022" s="13" t="s">
        <v>6113</v>
      </c>
    </row>
    <row r="2023" spans="70:79" s="1" customFormat="1" ht="15">
      <c r="BR2023" t="str">
        <f t="shared" si="165"/>
        <v>RT5CITY CENTRAL 2 (EPMA)</v>
      </c>
      <c r="BS2023" s="11" t="s">
        <v>6114</v>
      </c>
      <c r="BT2023" s="11" t="s">
        <v>6115</v>
      </c>
      <c r="BU2023" s="11" t="s">
        <v>6114</v>
      </c>
      <c r="BV2023" s="11" t="s">
        <v>6115</v>
      </c>
      <c r="BW2023" s="11" t="s">
        <v>6045</v>
      </c>
      <c r="BX2023" s="11"/>
      <c r="BY2023" s="12"/>
      <c r="BZ2023" t="s">
        <v>5200</v>
      </c>
      <c r="CA2023" s="13" t="s">
        <v>6116</v>
      </c>
    </row>
    <row r="2024" spans="70:79" s="1" customFormat="1" ht="15">
      <c r="BR2024" t="str">
        <f t="shared" si="165"/>
        <v>RT5CITY CENTRAL 3</v>
      </c>
      <c r="BS2024" s="11" t="s">
        <v>6117</v>
      </c>
      <c r="BT2024" s="11" t="s">
        <v>6118</v>
      </c>
      <c r="BU2024" s="11" t="s">
        <v>6117</v>
      </c>
      <c r="BV2024" s="11" t="s">
        <v>6118</v>
      </c>
      <c r="BW2024" s="11" t="s">
        <v>6045</v>
      </c>
      <c r="BX2024" s="11"/>
      <c r="BY2024" s="12"/>
      <c r="BZ2024" t="s">
        <v>5200</v>
      </c>
      <c r="CA2024" s="13" t="s">
        <v>6119</v>
      </c>
    </row>
    <row r="2025" spans="70:79" s="1" customFormat="1" ht="15">
      <c r="BR2025" t="str">
        <f t="shared" si="165"/>
        <v>RT5CITY CENTRAL 3 (EPMA)</v>
      </c>
      <c r="BS2025" s="11" t="s">
        <v>6120</v>
      </c>
      <c r="BT2025" s="11" t="s">
        <v>6121</v>
      </c>
      <c r="BU2025" s="11" t="s">
        <v>6120</v>
      </c>
      <c r="BV2025" s="11" t="s">
        <v>6121</v>
      </c>
      <c r="BW2025" s="11" t="s">
        <v>6045</v>
      </c>
      <c r="BX2025" s="11"/>
      <c r="BY2025" s="12"/>
      <c r="BZ2025" t="s">
        <v>5200</v>
      </c>
      <c r="CA2025" s="13" t="s">
        <v>2841</v>
      </c>
    </row>
    <row r="2026" spans="70:79" s="1" customFormat="1" ht="15">
      <c r="BR2026" t="str">
        <f t="shared" si="165"/>
        <v>RT5CITY CENTRAL 4</v>
      </c>
      <c r="BS2026" s="11" t="s">
        <v>6122</v>
      </c>
      <c r="BT2026" s="11" t="s">
        <v>6123</v>
      </c>
      <c r="BU2026" s="11" t="s">
        <v>6122</v>
      </c>
      <c r="BV2026" s="11" t="s">
        <v>6123</v>
      </c>
      <c r="BW2026" s="11" t="s">
        <v>6045</v>
      </c>
      <c r="BX2026" s="11"/>
      <c r="BY2026" s="12"/>
      <c r="BZ2026" t="s">
        <v>5200</v>
      </c>
      <c r="CA2026" s="13" t="s">
        <v>6124</v>
      </c>
    </row>
    <row r="2027" spans="70:79" s="1" customFormat="1" ht="15">
      <c r="BR2027" t="str">
        <f t="shared" si="165"/>
        <v>RT5CITY CENTRAL 4 (EPMA)</v>
      </c>
      <c r="BS2027" s="11" t="s">
        <v>6125</v>
      </c>
      <c r="BT2027" s="11" t="s">
        <v>6126</v>
      </c>
      <c r="BU2027" s="11" t="s">
        <v>6125</v>
      </c>
      <c r="BV2027" s="11" t="s">
        <v>6126</v>
      </c>
      <c r="BW2027" s="11" t="s">
        <v>6045</v>
      </c>
      <c r="BX2027" s="11"/>
      <c r="BY2027" s="12"/>
      <c r="BZ2027" t="s">
        <v>5200</v>
      </c>
      <c r="CA2027" s="13" t="s">
        <v>6127</v>
      </c>
    </row>
    <row r="2028" spans="70:79" s="1" customFormat="1" ht="15">
      <c r="BR2028" t="str">
        <f t="shared" si="165"/>
        <v>RT5CITY EAST 1</v>
      </c>
      <c r="BS2028" s="11" t="s">
        <v>6128</v>
      </c>
      <c r="BT2028" s="11" t="s">
        <v>6129</v>
      </c>
      <c r="BU2028" s="11" t="s">
        <v>6128</v>
      </c>
      <c r="BV2028" s="11" t="s">
        <v>6129</v>
      </c>
      <c r="BW2028" s="11" t="s">
        <v>6045</v>
      </c>
      <c r="BX2028" s="11"/>
      <c r="BY2028" s="12"/>
      <c r="BZ2028" t="s">
        <v>5159</v>
      </c>
      <c r="CA2028" s="13" t="s">
        <v>6130</v>
      </c>
    </row>
    <row r="2029" spans="70:79" s="1" customFormat="1" ht="15">
      <c r="BR2029" t="str">
        <f t="shared" si="165"/>
        <v>RT5CITY EAST 1 (EPMA)</v>
      </c>
      <c r="BS2029" s="11" t="s">
        <v>6131</v>
      </c>
      <c r="BT2029" s="11" t="s">
        <v>6132</v>
      </c>
      <c r="BU2029" s="11" t="s">
        <v>6131</v>
      </c>
      <c r="BV2029" s="11" t="s">
        <v>6132</v>
      </c>
      <c r="BW2029" s="11" t="s">
        <v>6045</v>
      </c>
      <c r="BX2029" s="11"/>
      <c r="BY2029" s="12"/>
      <c r="BZ2029" t="s">
        <v>6133</v>
      </c>
      <c r="CA2029" s="13" t="s">
        <v>6134</v>
      </c>
    </row>
    <row r="2030" spans="70:79" s="1" customFormat="1" ht="15">
      <c r="BR2030" t="str">
        <f t="shared" si="165"/>
        <v>RT5CITY EAST 2</v>
      </c>
      <c r="BS2030" s="11" t="s">
        <v>6135</v>
      </c>
      <c r="BT2030" s="11" t="s">
        <v>6136</v>
      </c>
      <c r="BU2030" s="11" t="s">
        <v>6135</v>
      </c>
      <c r="BV2030" s="11" t="s">
        <v>6136</v>
      </c>
      <c r="BW2030" s="11" t="s">
        <v>6045</v>
      </c>
      <c r="BX2030" s="11"/>
      <c r="BY2030" s="12"/>
      <c r="BZ2030" t="s">
        <v>6133</v>
      </c>
      <c r="CA2030" s="13" t="s">
        <v>2297</v>
      </c>
    </row>
    <row r="2031" spans="70:79" s="1" customFormat="1" ht="15">
      <c r="BR2031" t="str">
        <f t="shared" si="165"/>
        <v>RT5CITY EAST 2 (EPMA)</v>
      </c>
      <c r="BS2031" s="11" t="s">
        <v>6137</v>
      </c>
      <c r="BT2031" s="11" t="s">
        <v>6138</v>
      </c>
      <c r="BU2031" s="11" t="s">
        <v>6137</v>
      </c>
      <c r="BV2031" s="11" t="s">
        <v>6138</v>
      </c>
      <c r="BW2031" s="11" t="s">
        <v>6045</v>
      </c>
      <c r="BX2031" s="11"/>
      <c r="BY2031" s="12"/>
      <c r="BZ2031" t="s">
        <v>6133</v>
      </c>
      <c r="CA2031" s="13" t="s">
        <v>4217</v>
      </c>
    </row>
    <row r="2032" spans="70:79" s="1" customFormat="1" ht="15">
      <c r="BR2032" t="str">
        <f t="shared" si="165"/>
        <v>RT5CITY EAST 3</v>
      </c>
      <c r="BS2032" s="11" t="s">
        <v>6139</v>
      </c>
      <c r="BT2032" s="11" t="s">
        <v>6140</v>
      </c>
      <c r="BU2032" s="11" t="s">
        <v>6139</v>
      </c>
      <c r="BV2032" s="11" t="s">
        <v>6140</v>
      </c>
      <c r="BW2032" s="11" t="s">
        <v>6045</v>
      </c>
      <c r="BX2032" s="11"/>
      <c r="BY2032" s="12"/>
      <c r="BZ2032" t="s">
        <v>6133</v>
      </c>
      <c r="CA2032" s="13" t="s">
        <v>6141</v>
      </c>
    </row>
    <row r="2033" spans="70:79" s="1" customFormat="1" ht="15">
      <c r="BR2033" t="str">
        <f t="shared" si="165"/>
        <v>RT5CITY EAST 3 (EPMA)</v>
      </c>
      <c r="BS2033" s="11" t="s">
        <v>6142</v>
      </c>
      <c r="BT2033" s="11" t="s">
        <v>6143</v>
      </c>
      <c r="BU2033" s="11" t="s">
        <v>6142</v>
      </c>
      <c r="BV2033" s="11" t="s">
        <v>6143</v>
      </c>
      <c r="BW2033" s="11" t="s">
        <v>6045</v>
      </c>
      <c r="BX2033" s="11"/>
      <c r="BY2033" s="12"/>
      <c r="BZ2033" t="s">
        <v>6133</v>
      </c>
      <c r="CA2033" s="13" t="s">
        <v>6144</v>
      </c>
    </row>
    <row r="2034" spans="70:79" s="1" customFormat="1" ht="15">
      <c r="BR2034" t="str">
        <f t="shared" si="165"/>
        <v>RT5CITY EAST 4</v>
      </c>
      <c r="BS2034" s="11" t="s">
        <v>6145</v>
      </c>
      <c r="BT2034" s="11" t="s">
        <v>6146</v>
      </c>
      <c r="BU2034" s="11" t="s">
        <v>6145</v>
      </c>
      <c r="BV2034" s="11" t="s">
        <v>6146</v>
      </c>
      <c r="BW2034" s="11" t="s">
        <v>6045</v>
      </c>
      <c r="BX2034" s="11"/>
      <c r="BY2034" s="12"/>
      <c r="BZ2034" t="s">
        <v>6133</v>
      </c>
      <c r="CA2034" s="13" t="s">
        <v>6147</v>
      </c>
    </row>
    <row r="2035" spans="70:79" s="1" customFormat="1" ht="15">
      <c r="BR2035" t="str">
        <f t="shared" si="165"/>
        <v>RT5CITY EAST 4 (EPMA)</v>
      </c>
      <c r="BS2035" s="11" t="s">
        <v>6148</v>
      </c>
      <c r="BT2035" s="11" t="s">
        <v>6149</v>
      </c>
      <c r="BU2035" s="11" t="s">
        <v>6148</v>
      </c>
      <c r="BV2035" s="11" t="s">
        <v>6149</v>
      </c>
      <c r="BW2035" s="11" t="s">
        <v>6045</v>
      </c>
      <c r="BX2035" s="11"/>
      <c r="BY2035" s="12"/>
      <c r="BZ2035" t="s">
        <v>6133</v>
      </c>
      <c r="CA2035" s="13" t="s">
        <v>6150</v>
      </c>
    </row>
    <row r="2036" spans="70:79" s="1" customFormat="1" ht="15">
      <c r="BR2036" t="str">
        <f t="shared" si="165"/>
        <v>RT5CITY WEST 1</v>
      </c>
      <c r="BS2036" s="11" t="s">
        <v>6151</v>
      </c>
      <c r="BT2036" s="11" t="s">
        <v>6152</v>
      </c>
      <c r="BU2036" s="11" t="s">
        <v>6151</v>
      </c>
      <c r="BV2036" s="11" t="s">
        <v>6152</v>
      </c>
      <c r="BW2036" s="11" t="s">
        <v>6045</v>
      </c>
      <c r="BX2036" s="11"/>
      <c r="BY2036" s="12"/>
      <c r="BZ2036" t="s">
        <v>6133</v>
      </c>
      <c r="CA2036" s="13" t="s">
        <v>6153</v>
      </c>
    </row>
    <row r="2037" spans="70:79" s="1" customFormat="1" ht="15">
      <c r="BR2037" t="str">
        <f t="shared" si="165"/>
        <v>RT5CITY WEST 1 (EPMA)</v>
      </c>
      <c r="BS2037" s="11" t="s">
        <v>6154</v>
      </c>
      <c r="BT2037" s="11" t="s">
        <v>6155</v>
      </c>
      <c r="BU2037" s="11" t="s">
        <v>6154</v>
      </c>
      <c r="BV2037" s="11" t="s">
        <v>6155</v>
      </c>
      <c r="BW2037" s="11" t="s">
        <v>6045</v>
      </c>
      <c r="BX2037" s="11"/>
      <c r="BY2037" s="12"/>
      <c r="BZ2037" t="s">
        <v>6133</v>
      </c>
      <c r="CA2037" s="13" t="s">
        <v>6156</v>
      </c>
    </row>
    <row r="2038" spans="70:79" s="1" customFormat="1" ht="15">
      <c r="BR2038" t="str">
        <f t="shared" si="165"/>
        <v>RT5CITY WEST 2</v>
      </c>
      <c r="BS2038" s="11" t="s">
        <v>6157</v>
      </c>
      <c r="BT2038" s="11" t="s">
        <v>6158</v>
      </c>
      <c r="BU2038" s="11" t="s">
        <v>6157</v>
      </c>
      <c r="BV2038" s="11" t="s">
        <v>6158</v>
      </c>
      <c r="BW2038" s="11" t="s">
        <v>6045</v>
      </c>
      <c r="BX2038" s="11"/>
      <c r="BY2038" s="12"/>
      <c r="BZ2038" t="s">
        <v>6133</v>
      </c>
      <c r="CA2038" s="13" t="s">
        <v>6159</v>
      </c>
    </row>
    <row r="2039" spans="70:79" s="1" customFormat="1" ht="15">
      <c r="BR2039" t="str">
        <f t="shared" si="165"/>
        <v>RT5CITY WEST 2 (EPMA)</v>
      </c>
      <c r="BS2039" s="11" t="s">
        <v>6160</v>
      </c>
      <c r="BT2039" s="11" t="s">
        <v>6161</v>
      </c>
      <c r="BU2039" s="11" t="s">
        <v>6160</v>
      </c>
      <c r="BV2039" s="11" t="s">
        <v>6161</v>
      </c>
      <c r="BW2039" s="11" t="s">
        <v>6045</v>
      </c>
      <c r="BX2039" s="11"/>
      <c r="BY2039" s="12"/>
      <c r="BZ2039" t="s">
        <v>6133</v>
      </c>
      <c r="CA2039" s="13" t="s">
        <v>2300</v>
      </c>
    </row>
    <row r="2040" spans="70:79" s="1" customFormat="1" ht="15">
      <c r="BR2040" t="str">
        <f t="shared" si="165"/>
        <v>RT5CITY WEST 3</v>
      </c>
      <c r="BS2040" s="11" t="s">
        <v>6162</v>
      </c>
      <c r="BT2040" s="11" t="s">
        <v>6163</v>
      </c>
      <c r="BU2040" s="11" t="s">
        <v>6162</v>
      </c>
      <c r="BV2040" s="11" t="s">
        <v>6163</v>
      </c>
      <c r="BW2040" s="11" t="s">
        <v>6045</v>
      </c>
      <c r="BX2040" s="11"/>
      <c r="BY2040" s="12"/>
      <c r="BZ2040" t="s">
        <v>6133</v>
      </c>
      <c r="CA2040" s="13" t="s">
        <v>6164</v>
      </c>
    </row>
    <row r="2041" spans="70:79" s="1" customFormat="1" ht="15">
      <c r="BR2041" t="str">
        <f t="shared" si="165"/>
        <v>RT5CITY WEST 3 (EPMA)</v>
      </c>
      <c r="BS2041" s="11" t="s">
        <v>6165</v>
      </c>
      <c r="BT2041" s="11" t="s">
        <v>6166</v>
      </c>
      <c r="BU2041" s="11" t="s">
        <v>6165</v>
      </c>
      <c r="BV2041" s="11" t="s">
        <v>6166</v>
      </c>
      <c r="BW2041" s="11" t="s">
        <v>6045</v>
      </c>
      <c r="BX2041" s="11"/>
      <c r="BY2041" s="12"/>
      <c r="BZ2041" t="s">
        <v>6133</v>
      </c>
      <c r="CA2041" s="13" t="s">
        <v>6167</v>
      </c>
    </row>
    <row r="2042" spans="70:79" s="1" customFormat="1" ht="15">
      <c r="BR2042" t="str">
        <f t="shared" si="165"/>
        <v>RT5CITY WEST 4</v>
      </c>
      <c r="BS2042" s="11" t="s">
        <v>6168</v>
      </c>
      <c r="BT2042" s="11" t="s">
        <v>6169</v>
      </c>
      <c r="BU2042" s="11" t="s">
        <v>6168</v>
      </c>
      <c r="BV2042" s="11" t="s">
        <v>6169</v>
      </c>
      <c r="BW2042" s="11" t="s">
        <v>6045</v>
      </c>
      <c r="BX2042" s="11"/>
      <c r="BY2042" s="12"/>
      <c r="BZ2042" t="s">
        <v>6133</v>
      </c>
      <c r="CA2042" s="13" t="s">
        <v>4230</v>
      </c>
    </row>
    <row r="2043" spans="70:79" s="1" customFormat="1" ht="15">
      <c r="BR2043" t="str">
        <f t="shared" si="165"/>
        <v>RT5CITY WEST 4 (EPMA)</v>
      </c>
      <c r="BS2043" s="11" t="s">
        <v>6170</v>
      </c>
      <c r="BT2043" s="11" t="s">
        <v>6171</v>
      </c>
      <c r="BU2043" s="11" t="s">
        <v>6170</v>
      </c>
      <c r="BV2043" s="11" t="s">
        <v>6171</v>
      </c>
      <c r="BW2043" s="11" t="s">
        <v>6045</v>
      </c>
      <c r="BX2043" s="11"/>
      <c r="BY2043" s="12"/>
      <c r="BZ2043" t="s">
        <v>6133</v>
      </c>
      <c r="CA2043" s="13" t="s">
        <v>6172</v>
      </c>
    </row>
    <row r="2044" spans="70:79" s="1" customFormat="1" ht="15">
      <c r="BR2044" t="str">
        <f t="shared" si="165"/>
        <v>RT5CLARENDON MEWS</v>
      </c>
      <c r="BS2044" s="11" t="s">
        <v>6173</v>
      </c>
      <c r="BT2044" s="11" t="s">
        <v>6174</v>
      </c>
      <c r="BU2044" s="11" t="s">
        <v>6173</v>
      </c>
      <c r="BV2044" s="11" t="s">
        <v>6174</v>
      </c>
      <c r="BW2044" s="11" t="s">
        <v>6045</v>
      </c>
      <c r="BX2044" s="11"/>
      <c r="BY2044" s="12"/>
      <c r="BZ2044" t="s">
        <v>6133</v>
      </c>
      <c r="CA2044" s="13" t="s">
        <v>1470</v>
      </c>
    </row>
    <row r="2045" spans="70:79" s="1" customFormat="1" ht="15">
      <c r="BR2045" t="str">
        <f t="shared" si="165"/>
        <v>RT5COALVILLE HOSP WARDS</v>
      </c>
      <c r="BS2045" s="11" t="s">
        <v>6175</v>
      </c>
      <c r="BT2045" s="11" t="s">
        <v>6176</v>
      </c>
      <c r="BU2045" s="11" t="s">
        <v>6175</v>
      </c>
      <c r="BV2045" s="11" t="s">
        <v>6176</v>
      </c>
      <c r="BW2045" s="11" t="s">
        <v>6045</v>
      </c>
      <c r="BX2045" s="11"/>
      <c r="BY2045" s="12"/>
      <c r="BZ2045" t="s">
        <v>6133</v>
      </c>
      <c r="CA2045" s="13" t="s">
        <v>6177</v>
      </c>
    </row>
    <row r="2046" spans="70:79" s="1" customFormat="1" ht="15">
      <c r="BR2046" t="str">
        <f t="shared" si="165"/>
        <v>RT5COALVILLE HOSPITAL</v>
      </c>
      <c r="BS2046" s="11" t="s">
        <v>6178</v>
      </c>
      <c r="BT2046" s="11" t="s">
        <v>6179</v>
      </c>
      <c r="BU2046" s="11" t="s">
        <v>6178</v>
      </c>
      <c r="BV2046" s="11" t="s">
        <v>6179</v>
      </c>
      <c r="BW2046" s="11" t="s">
        <v>6045</v>
      </c>
      <c r="BX2046" s="11"/>
      <c r="BY2046" s="12"/>
      <c r="BZ2046" t="s">
        <v>6133</v>
      </c>
      <c r="CA2046" s="13" t="s">
        <v>6180</v>
      </c>
    </row>
    <row r="2047" spans="70:79" s="1" customFormat="1" ht="15">
      <c r="BR2047" t="str">
        <f t="shared" si="165"/>
        <v>RT5COGNITIVE BEHAVIOURAL THERAPY</v>
      </c>
      <c r="BS2047" s="11" t="s">
        <v>6181</v>
      </c>
      <c r="BT2047" s="11" t="s">
        <v>6182</v>
      </c>
      <c r="BU2047" s="11" t="s">
        <v>6181</v>
      </c>
      <c r="BV2047" s="11" t="s">
        <v>6182</v>
      </c>
      <c r="BW2047" s="11" t="s">
        <v>6045</v>
      </c>
      <c r="BX2047" s="11"/>
      <c r="BY2047" s="12"/>
      <c r="BZ2047" t="s">
        <v>6133</v>
      </c>
      <c r="CA2047" s="13" t="s">
        <v>6183</v>
      </c>
    </row>
    <row r="2048" spans="70:79" s="1" customFormat="1" ht="15">
      <c r="BR2048" t="str">
        <f t="shared" si="165"/>
        <v>RT5EAST LEICESTERSHIRE 1</v>
      </c>
      <c r="BS2048" s="11" t="s">
        <v>6184</v>
      </c>
      <c r="BT2048" s="11" t="s">
        <v>6185</v>
      </c>
      <c r="BU2048" s="11" t="s">
        <v>6184</v>
      </c>
      <c r="BV2048" s="11" t="s">
        <v>6185</v>
      </c>
      <c r="BW2048" s="11" t="s">
        <v>6045</v>
      </c>
      <c r="BX2048" s="11"/>
      <c r="BY2048" s="12"/>
      <c r="BZ2048" t="s">
        <v>6133</v>
      </c>
      <c r="CA2048" s="13" t="s">
        <v>6186</v>
      </c>
    </row>
    <row r="2049" spans="70:79" s="1" customFormat="1" ht="15">
      <c r="BR2049" t="str">
        <f t="shared" si="165"/>
        <v>RT5EAST LEICESTERSHIRE 1 (EPMA)</v>
      </c>
      <c r="BS2049" s="11" t="s">
        <v>6187</v>
      </c>
      <c r="BT2049" s="11" t="s">
        <v>6188</v>
      </c>
      <c r="BU2049" s="11" t="s">
        <v>6187</v>
      </c>
      <c r="BV2049" s="11" t="s">
        <v>6188</v>
      </c>
      <c r="BW2049" s="11" t="s">
        <v>6045</v>
      </c>
      <c r="BX2049" s="11"/>
      <c r="BY2049" s="12"/>
      <c r="BZ2049" t="s">
        <v>6133</v>
      </c>
      <c r="CA2049" s="13" t="s">
        <v>6189</v>
      </c>
    </row>
    <row r="2050" spans="70:79" s="1" customFormat="1" ht="15">
      <c r="BR2050" t="str">
        <f t="shared" si="165"/>
        <v>RT5EAST LEICESTERSHIRE 2</v>
      </c>
      <c r="BS2050" s="11" t="s">
        <v>6190</v>
      </c>
      <c r="BT2050" s="11" t="s">
        <v>6191</v>
      </c>
      <c r="BU2050" s="11" t="s">
        <v>6190</v>
      </c>
      <c r="BV2050" s="11" t="s">
        <v>6191</v>
      </c>
      <c r="BW2050" s="11" t="s">
        <v>6045</v>
      </c>
      <c r="BX2050" s="11"/>
      <c r="BY2050" s="12"/>
      <c r="BZ2050" t="s">
        <v>6133</v>
      </c>
      <c r="CA2050" s="13" t="s">
        <v>6192</v>
      </c>
    </row>
    <row r="2051" spans="70:79" s="1" customFormat="1" ht="15">
      <c r="BR2051" t="str">
        <f t="shared" ref="BR2051:BR2114" si="166">CONCATENATE(LEFT(BS2051, 3),BT2051)</f>
        <v>RT5EAST LEICESTERSHIRE 2 (EPMA)</v>
      </c>
      <c r="BS2051" s="11" t="s">
        <v>6193</v>
      </c>
      <c r="BT2051" s="11" t="s">
        <v>6194</v>
      </c>
      <c r="BU2051" s="11" t="s">
        <v>6193</v>
      </c>
      <c r="BV2051" s="11" t="s">
        <v>6194</v>
      </c>
      <c r="BW2051" s="11" t="s">
        <v>6045</v>
      </c>
      <c r="BX2051" s="11"/>
      <c r="BY2051" s="12"/>
      <c r="BZ2051" t="s">
        <v>6133</v>
      </c>
      <c r="CA2051" s="13" t="s">
        <v>2312</v>
      </c>
    </row>
    <row r="2052" spans="70:79" s="1" customFormat="1" ht="15">
      <c r="BR2052" t="str">
        <f t="shared" si="166"/>
        <v>RT5EAST LEICESTERSHIRE 3</v>
      </c>
      <c r="BS2052" s="11" t="s">
        <v>6195</v>
      </c>
      <c r="BT2052" s="11" t="s">
        <v>6196</v>
      </c>
      <c r="BU2052" s="11" t="s">
        <v>6195</v>
      </c>
      <c r="BV2052" s="11" t="s">
        <v>6196</v>
      </c>
      <c r="BW2052" s="11" t="s">
        <v>6045</v>
      </c>
      <c r="BX2052" s="11"/>
      <c r="BY2052" s="12"/>
      <c r="BZ2052" t="s">
        <v>6133</v>
      </c>
      <c r="CA2052" s="13" t="s">
        <v>2315</v>
      </c>
    </row>
    <row r="2053" spans="70:79" s="1" customFormat="1" ht="15">
      <c r="BR2053" t="str">
        <f t="shared" si="166"/>
        <v>RT5EAST LEICESTERSHIRE 3 (EPMA)</v>
      </c>
      <c r="BS2053" s="11" t="s">
        <v>6197</v>
      </c>
      <c r="BT2053" s="11" t="s">
        <v>6198</v>
      </c>
      <c r="BU2053" s="11" t="s">
        <v>6197</v>
      </c>
      <c r="BV2053" s="11" t="s">
        <v>6198</v>
      </c>
      <c r="BW2053" s="11" t="s">
        <v>6045</v>
      </c>
      <c r="BX2053" s="11"/>
      <c r="BY2053" s="12"/>
      <c r="BZ2053" t="s">
        <v>6133</v>
      </c>
      <c r="CA2053" s="13" t="s">
        <v>2318</v>
      </c>
    </row>
    <row r="2054" spans="70:79" s="1" customFormat="1" ht="15">
      <c r="BR2054" t="str">
        <f t="shared" si="166"/>
        <v>RT5EATING DISORDERS 1</v>
      </c>
      <c r="BS2054" s="11" t="s">
        <v>6199</v>
      </c>
      <c r="BT2054" s="11" t="s">
        <v>6200</v>
      </c>
      <c r="BU2054" s="11" t="s">
        <v>6199</v>
      </c>
      <c r="BV2054" s="11" t="s">
        <v>6200</v>
      </c>
      <c r="BW2054" s="11" t="s">
        <v>6045</v>
      </c>
      <c r="BX2054" s="11"/>
      <c r="BY2054" s="12"/>
      <c r="BZ2054" t="s">
        <v>6133</v>
      </c>
      <c r="CA2054" s="13" t="s">
        <v>2321</v>
      </c>
    </row>
    <row r="2055" spans="70:79" s="1" customFormat="1" ht="15">
      <c r="BR2055" t="str">
        <f t="shared" si="166"/>
        <v>RT5EATING DISORDERS 1 (EPMA)</v>
      </c>
      <c r="BS2055" s="11" t="s">
        <v>6201</v>
      </c>
      <c r="BT2055" s="11" t="s">
        <v>6202</v>
      </c>
      <c r="BU2055" s="11" t="s">
        <v>6201</v>
      </c>
      <c r="BV2055" s="11" t="s">
        <v>6202</v>
      </c>
      <c r="BW2055" s="11" t="s">
        <v>6045</v>
      </c>
      <c r="BX2055" s="11"/>
      <c r="BY2055" s="12"/>
      <c r="BZ2055" t="s">
        <v>6133</v>
      </c>
      <c r="CA2055" s="13" t="s">
        <v>6203</v>
      </c>
    </row>
    <row r="2056" spans="70:79" s="1" customFormat="1" ht="15">
      <c r="BR2056" t="str">
        <f t="shared" si="166"/>
        <v>RT5EATING DISORDERS 2</v>
      </c>
      <c r="BS2056" s="11" t="s">
        <v>6204</v>
      </c>
      <c r="BT2056" s="11" t="s">
        <v>6205</v>
      </c>
      <c r="BU2056" s="11" t="s">
        <v>6204</v>
      </c>
      <c r="BV2056" s="11" t="s">
        <v>6205</v>
      </c>
      <c r="BW2056" s="11" t="s">
        <v>6045</v>
      </c>
      <c r="BX2056" s="11"/>
      <c r="BY2056" s="12"/>
      <c r="BZ2056" t="s">
        <v>6133</v>
      </c>
      <c r="CA2056" s="13" t="s">
        <v>6206</v>
      </c>
    </row>
    <row r="2057" spans="70:79" s="1" customFormat="1" ht="15">
      <c r="BR2057" t="str">
        <f t="shared" si="166"/>
        <v>RT5EATING DISORDERS 2 (EPMA)</v>
      </c>
      <c r="BS2057" s="11" t="s">
        <v>6207</v>
      </c>
      <c r="BT2057" s="11" t="s">
        <v>6208</v>
      </c>
      <c r="BU2057" s="11" t="s">
        <v>6207</v>
      </c>
      <c r="BV2057" s="11" t="s">
        <v>6208</v>
      </c>
      <c r="BW2057" s="11" t="s">
        <v>6045</v>
      </c>
      <c r="BX2057" s="11"/>
      <c r="BY2057" s="12"/>
      <c r="BZ2057" t="s">
        <v>6133</v>
      </c>
      <c r="CA2057" s="13" t="s">
        <v>6209</v>
      </c>
    </row>
    <row r="2058" spans="70:79" s="1" customFormat="1" ht="15">
      <c r="BR2058" t="str">
        <f t="shared" si="166"/>
        <v>RT5EATING DISORDERS 3</v>
      </c>
      <c r="BS2058" s="11" t="s">
        <v>6210</v>
      </c>
      <c r="BT2058" s="11" t="s">
        <v>6211</v>
      </c>
      <c r="BU2058" s="11" t="s">
        <v>6210</v>
      </c>
      <c r="BV2058" s="11" t="s">
        <v>6211</v>
      </c>
      <c r="BW2058" s="11" t="s">
        <v>6045</v>
      </c>
      <c r="BX2058" s="11"/>
      <c r="BY2058" s="12"/>
      <c r="BZ2058" t="s">
        <v>6133</v>
      </c>
      <c r="CA2058" s="13" t="s">
        <v>6212</v>
      </c>
    </row>
    <row r="2059" spans="70:79" s="1" customFormat="1" ht="15">
      <c r="BR2059" t="str">
        <f t="shared" si="166"/>
        <v>RT5EATING DISORDERS 3 (EPMA)</v>
      </c>
      <c r="BS2059" s="11" t="s">
        <v>6213</v>
      </c>
      <c r="BT2059" s="11" t="s">
        <v>6214</v>
      </c>
      <c r="BU2059" s="11" t="s">
        <v>6213</v>
      </c>
      <c r="BV2059" s="11" t="s">
        <v>6214</v>
      </c>
      <c r="BW2059" s="11" t="s">
        <v>6045</v>
      </c>
      <c r="BX2059" s="11"/>
      <c r="BY2059" s="12"/>
      <c r="BZ2059" t="s">
        <v>6133</v>
      </c>
      <c r="CA2059" s="13" t="s">
        <v>6215</v>
      </c>
    </row>
    <row r="2060" spans="70:79" s="1" customFormat="1" ht="15">
      <c r="BR2060" t="str">
        <f t="shared" si="166"/>
        <v>RT5EATING DISORDERS 4</v>
      </c>
      <c r="BS2060" s="11" t="s">
        <v>6216</v>
      </c>
      <c r="BT2060" s="11" t="s">
        <v>6217</v>
      </c>
      <c r="BU2060" s="11" t="s">
        <v>6216</v>
      </c>
      <c r="BV2060" s="11" t="s">
        <v>6217</v>
      </c>
      <c r="BW2060" s="11" t="s">
        <v>6045</v>
      </c>
      <c r="BX2060" s="11"/>
      <c r="BY2060" s="12"/>
      <c r="BZ2060" t="s">
        <v>6133</v>
      </c>
      <c r="CA2060" s="13" t="s">
        <v>6218</v>
      </c>
    </row>
    <row r="2061" spans="70:79" s="1" customFormat="1" ht="15">
      <c r="BR2061" t="str">
        <f t="shared" si="166"/>
        <v>RT5EATING DISORDERS 4 (EPMA)</v>
      </c>
      <c r="BS2061" s="11" t="s">
        <v>6219</v>
      </c>
      <c r="BT2061" s="11" t="s">
        <v>6220</v>
      </c>
      <c r="BU2061" s="11" t="s">
        <v>6219</v>
      </c>
      <c r="BV2061" s="11" t="s">
        <v>6220</v>
      </c>
      <c r="BW2061" s="11" t="s">
        <v>6045</v>
      </c>
      <c r="BX2061" s="11"/>
      <c r="BY2061" s="12"/>
      <c r="BZ2061" t="s">
        <v>6133</v>
      </c>
      <c r="CA2061" s="13" t="s">
        <v>6221</v>
      </c>
    </row>
    <row r="2062" spans="70:79" s="1" customFormat="1" ht="15">
      <c r="BR2062" t="str">
        <f t="shared" si="166"/>
        <v>RT5EVINGTON CENTRE</v>
      </c>
      <c r="BS2062" s="11" t="s">
        <v>6222</v>
      </c>
      <c r="BT2062" s="11" t="s">
        <v>6223</v>
      </c>
      <c r="BU2062" s="11" t="s">
        <v>6222</v>
      </c>
      <c r="BV2062" s="11" t="s">
        <v>6223</v>
      </c>
      <c r="BW2062" s="11" t="s">
        <v>6045</v>
      </c>
      <c r="BX2062" s="11"/>
      <c r="BY2062" s="12"/>
      <c r="BZ2062" t="s">
        <v>6133</v>
      </c>
      <c r="CA2062" s="13" t="s">
        <v>6224</v>
      </c>
    </row>
    <row r="2063" spans="70:79" s="1" customFormat="1" ht="15">
      <c r="BR2063" t="str">
        <f t="shared" si="166"/>
        <v>RT5EXTERNAL AUDITORS</v>
      </c>
      <c r="BS2063" s="11" t="s">
        <v>6225</v>
      </c>
      <c r="BT2063" s="11" t="s">
        <v>6226</v>
      </c>
      <c r="BU2063" s="11" t="s">
        <v>6225</v>
      </c>
      <c r="BV2063" s="11" t="s">
        <v>6226</v>
      </c>
      <c r="BW2063" s="11" t="s">
        <v>6045</v>
      </c>
      <c r="BX2063" s="11"/>
      <c r="BY2063" s="12"/>
      <c r="BZ2063" t="s">
        <v>6133</v>
      </c>
      <c r="CA2063" s="13" t="s">
        <v>6227</v>
      </c>
    </row>
    <row r="2064" spans="70:79" s="1" customFormat="1" ht="15">
      <c r="BR2064" t="str">
        <f t="shared" si="166"/>
        <v>RT5FEILDING PALMER WARD</v>
      </c>
      <c r="BS2064" s="11" t="s">
        <v>6228</v>
      </c>
      <c r="BT2064" s="11" t="s">
        <v>6229</v>
      </c>
      <c r="BU2064" s="11" t="s">
        <v>6228</v>
      </c>
      <c r="BV2064" s="11" t="s">
        <v>6229</v>
      </c>
      <c r="BW2064" s="11" t="s">
        <v>6045</v>
      </c>
      <c r="BX2064" s="11"/>
      <c r="BY2064" s="12"/>
      <c r="BZ2064" t="s">
        <v>6133</v>
      </c>
      <c r="CA2064" s="13" t="s">
        <v>6230</v>
      </c>
    </row>
    <row r="2065" spans="70:79" s="1" customFormat="1" ht="15">
      <c r="BR2065" t="str">
        <f t="shared" si="166"/>
        <v>RT5FIELDING PALMER HOSPITAL</v>
      </c>
      <c r="BS2065" s="11" t="s">
        <v>6231</v>
      </c>
      <c r="BT2065" s="11" t="s">
        <v>6232</v>
      </c>
      <c r="BU2065" s="11" t="s">
        <v>6231</v>
      </c>
      <c r="BV2065" s="11" t="s">
        <v>6232</v>
      </c>
      <c r="BW2065" s="11" t="s">
        <v>6045</v>
      </c>
      <c r="BX2065" s="11"/>
      <c r="BY2065" s="12"/>
      <c r="BZ2065" t="s">
        <v>6133</v>
      </c>
      <c r="CA2065" s="13" t="s">
        <v>6233</v>
      </c>
    </row>
    <row r="2066" spans="70:79" s="1" customFormat="1" ht="15">
      <c r="BR2066" t="str">
        <f t="shared" si="166"/>
        <v>RT5FORENSIC 1</v>
      </c>
      <c r="BS2066" s="11" t="s">
        <v>6234</v>
      </c>
      <c r="BT2066" s="11" t="s">
        <v>6235</v>
      </c>
      <c r="BU2066" s="11" t="s">
        <v>6234</v>
      </c>
      <c r="BV2066" s="11" t="s">
        <v>6235</v>
      </c>
      <c r="BW2066" s="11" t="s">
        <v>6045</v>
      </c>
      <c r="BX2066" s="11"/>
      <c r="BY2066" s="12"/>
      <c r="BZ2066" t="s">
        <v>6133</v>
      </c>
      <c r="CA2066" s="13" t="s">
        <v>6236</v>
      </c>
    </row>
    <row r="2067" spans="70:79" s="1" customFormat="1" ht="15">
      <c r="BR2067" t="str">
        <f t="shared" si="166"/>
        <v>RT5FORENSIC 1 (EPMA)</v>
      </c>
      <c r="BS2067" s="11" t="s">
        <v>6237</v>
      </c>
      <c r="BT2067" s="11" t="s">
        <v>6238</v>
      </c>
      <c r="BU2067" s="11" t="s">
        <v>6237</v>
      </c>
      <c r="BV2067" s="11" t="s">
        <v>6238</v>
      </c>
      <c r="BW2067" s="11" t="s">
        <v>6045</v>
      </c>
      <c r="BX2067" s="11"/>
      <c r="BY2067" s="12"/>
      <c r="BZ2067" t="s">
        <v>6133</v>
      </c>
      <c r="CA2067" s="13" t="s">
        <v>6239</v>
      </c>
    </row>
    <row r="2068" spans="70:79" s="1" customFormat="1" ht="15">
      <c r="BR2068" t="str">
        <f t="shared" si="166"/>
        <v>RT5FORENSIC 2</v>
      </c>
      <c r="BS2068" s="11" t="s">
        <v>6240</v>
      </c>
      <c r="BT2068" s="11" t="s">
        <v>6241</v>
      </c>
      <c r="BU2068" s="11" t="s">
        <v>6240</v>
      </c>
      <c r="BV2068" s="11" t="s">
        <v>6241</v>
      </c>
      <c r="BW2068" s="11" t="s">
        <v>6045</v>
      </c>
      <c r="BX2068" s="11"/>
      <c r="BY2068" s="12"/>
      <c r="BZ2068" t="s">
        <v>6133</v>
      </c>
      <c r="CA2068" s="13" t="s">
        <v>6242</v>
      </c>
    </row>
    <row r="2069" spans="70:79" s="1" customFormat="1" ht="15">
      <c r="BR2069" t="str">
        <f t="shared" si="166"/>
        <v>RT5FORENSIC 2 (EPMA)</v>
      </c>
      <c r="BS2069" s="11" t="s">
        <v>6243</v>
      </c>
      <c r="BT2069" s="11" t="s">
        <v>6244</v>
      </c>
      <c r="BU2069" s="11" t="s">
        <v>6243</v>
      </c>
      <c r="BV2069" s="11" t="s">
        <v>6244</v>
      </c>
      <c r="BW2069" s="11" t="s">
        <v>6045</v>
      </c>
      <c r="BX2069" s="11"/>
      <c r="BY2069" s="12"/>
      <c r="BZ2069" t="s">
        <v>6133</v>
      </c>
      <c r="CA2069" s="13" t="s">
        <v>6245</v>
      </c>
    </row>
    <row r="2070" spans="70:79" s="1" customFormat="1" ht="15">
      <c r="BR2070" t="str">
        <f t="shared" si="166"/>
        <v>RT5FORENSIC 3</v>
      </c>
      <c r="BS2070" s="11" t="s">
        <v>6246</v>
      </c>
      <c r="BT2070" s="11" t="s">
        <v>6247</v>
      </c>
      <c r="BU2070" s="11" t="s">
        <v>6246</v>
      </c>
      <c r="BV2070" s="11" t="s">
        <v>6247</v>
      </c>
      <c r="BW2070" s="11" t="s">
        <v>6045</v>
      </c>
      <c r="BX2070" s="11"/>
      <c r="BY2070" s="12"/>
      <c r="BZ2070" t="s">
        <v>6133</v>
      </c>
      <c r="CA2070" s="13" t="s">
        <v>6248</v>
      </c>
    </row>
    <row r="2071" spans="70:79" s="1" customFormat="1" ht="15">
      <c r="BR2071" t="str">
        <f t="shared" si="166"/>
        <v>RT5FORENSIC 3 (EPMA)</v>
      </c>
      <c r="BS2071" s="11" t="s">
        <v>6249</v>
      </c>
      <c r="BT2071" s="11" t="s">
        <v>6250</v>
      </c>
      <c r="BU2071" s="11" t="s">
        <v>6249</v>
      </c>
      <c r="BV2071" s="11" t="s">
        <v>6250</v>
      </c>
      <c r="BW2071" s="11" t="s">
        <v>6045</v>
      </c>
      <c r="BX2071" s="11"/>
      <c r="BY2071" s="12"/>
      <c r="BZ2071" t="s">
        <v>6133</v>
      </c>
      <c r="CA2071" s="13" t="s">
        <v>6251</v>
      </c>
    </row>
    <row r="2072" spans="70:79" s="1" customFormat="1" ht="15">
      <c r="BR2072" t="str">
        <f t="shared" si="166"/>
        <v>RT5GILLIVERS</v>
      </c>
      <c r="BS2072" s="11" t="s">
        <v>6252</v>
      </c>
      <c r="BT2072" s="11" t="s">
        <v>6253</v>
      </c>
      <c r="BU2072" s="11" t="s">
        <v>6252</v>
      </c>
      <c r="BV2072" s="11" t="s">
        <v>6253</v>
      </c>
      <c r="BW2072" s="11" t="s">
        <v>6045</v>
      </c>
      <c r="BX2072" s="11"/>
      <c r="BY2072" s="12"/>
      <c r="BZ2072" t="s">
        <v>6133</v>
      </c>
      <c r="CA2072" s="13" t="s">
        <v>6254</v>
      </c>
    </row>
    <row r="2073" spans="70:79" s="1" customFormat="1" ht="15">
      <c r="BR2073" t="str">
        <f t="shared" si="166"/>
        <v>RT5GLENFRITH UNIT FOR LEARNING DISABILITIES</v>
      </c>
      <c r="BS2073" s="11" t="s">
        <v>6255</v>
      </c>
      <c r="BT2073" s="11" t="s">
        <v>6256</v>
      </c>
      <c r="BU2073" s="11" t="s">
        <v>6255</v>
      </c>
      <c r="BV2073" s="11" t="s">
        <v>6256</v>
      </c>
      <c r="BW2073" s="11" t="s">
        <v>6045</v>
      </c>
      <c r="BX2073" s="11"/>
      <c r="BY2073" s="12"/>
      <c r="BZ2073" t="s">
        <v>6133</v>
      </c>
      <c r="CA2073" s="13" t="s">
        <v>6257</v>
      </c>
    </row>
    <row r="2074" spans="70:79" s="1" customFormat="1" ht="15">
      <c r="BR2074" t="str">
        <f t="shared" si="166"/>
        <v>RT5GORSE HILL HOSPITAL</v>
      </c>
      <c r="BS2074" s="11" t="s">
        <v>6258</v>
      </c>
      <c r="BT2074" s="11" t="s">
        <v>6259</v>
      </c>
      <c r="BU2074" s="11" t="s">
        <v>6258</v>
      </c>
      <c r="BV2074" s="11" t="s">
        <v>6259</v>
      </c>
      <c r="BW2074" s="11" t="s">
        <v>6045</v>
      </c>
      <c r="BX2074" s="11"/>
      <c r="BY2074" s="12"/>
      <c r="BZ2074" t="s">
        <v>6133</v>
      </c>
      <c r="CA2074" s="13" t="s">
        <v>6260</v>
      </c>
    </row>
    <row r="2075" spans="70:79" s="1" customFormat="1" ht="15">
      <c r="BR2075" t="str">
        <f t="shared" si="166"/>
        <v>RT5GRASMERE</v>
      </c>
      <c r="BS2075" s="11" t="s">
        <v>6261</v>
      </c>
      <c r="BT2075" s="11" t="s">
        <v>6262</v>
      </c>
      <c r="BU2075" s="11" t="s">
        <v>6261</v>
      </c>
      <c r="BV2075" s="11" t="s">
        <v>6262</v>
      </c>
      <c r="BW2075" s="11" t="s">
        <v>6045</v>
      </c>
      <c r="BX2075" s="11"/>
      <c r="BY2075" s="12"/>
      <c r="BZ2075" t="s">
        <v>6133</v>
      </c>
      <c r="CA2075" s="13" t="s">
        <v>6263</v>
      </c>
    </row>
    <row r="2076" spans="70:79" s="1" customFormat="1" ht="15">
      <c r="BR2076" t="str">
        <f t="shared" si="166"/>
        <v>RT5H &amp; B HOSPITAL WARDS</v>
      </c>
      <c r="BS2076" s="11" t="s">
        <v>6264</v>
      </c>
      <c r="BT2076" s="11" t="s">
        <v>6265</v>
      </c>
      <c r="BU2076" s="11" t="s">
        <v>6264</v>
      </c>
      <c r="BV2076" s="11" t="s">
        <v>6265</v>
      </c>
      <c r="BW2076" s="11" t="s">
        <v>6045</v>
      </c>
      <c r="BX2076" s="11"/>
      <c r="BY2076" s="12"/>
      <c r="BZ2076" t="s">
        <v>6133</v>
      </c>
      <c r="CA2076" s="13" t="s">
        <v>6266</v>
      </c>
    </row>
    <row r="2077" spans="70:79" s="1" customFormat="1" ht="15">
      <c r="BR2077" t="str">
        <f t="shared" si="166"/>
        <v>RT5HERSCHEL PRINS</v>
      </c>
      <c r="BS2077" s="11" t="s">
        <v>6267</v>
      </c>
      <c r="BT2077" s="11" t="s">
        <v>6268</v>
      </c>
      <c r="BU2077" s="11" t="s">
        <v>6267</v>
      </c>
      <c r="BV2077" s="11" t="s">
        <v>6268</v>
      </c>
      <c r="BW2077" s="11" t="s">
        <v>6045</v>
      </c>
      <c r="BX2077" s="11"/>
      <c r="BY2077" s="12"/>
      <c r="BZ2077" t="s">
        <v>6133</v>
      </c>
      <c r="CA2077" s="13" t="s">
        <v>6269</v>
      </c>
    </row>
    <row r="2078" spans="70:79" s="1" customFormat="1" ht="15">
      <c r="BR2078" t="str">
        <f t="shared" si="166"/>
        <v>RT5HINCKLEY AND BOSWORTH 1</v>
      </c>
      <c r="BS2078" s="11" t="s">
        <v>6270</v>
      </c>
      <c r="BT2078" s="11" t="s">
        <v>6271</v>
      </c>
      <c r="BU2078" s="11" t="s">
        <v>6270</v>
      </c>
      <c r="BV2078" s="11" t="s">
        <v>6271</v>
      </c>
      <c r="BW2078" s="11" t="s">
        <v>6045</v>
      </c>
      <c r="BX2078" s="11"/>
      <c r="BY2078" s="12"/>
      <c r="BZ2078" t="s">
        <v>6133</v>
      </c>
      <c r="CA2078" s="13" t="s">
        <v>6272</v>
      </c>
    </row>
    <row r="2079" spans="70:79" s="1" customFormat="1" ht="15">
      <c r="BR2079" t="str">
        <f t="shared" si="166"/>
        <v>RT5HINCKLEY AND BOSWORTH 1 (EPMA)</v>
      </c>
      <c r="BS2079" s="11" t="s">
        <v>6273</v>
      </c>
      <c r="BT2079" s="11" t="s">
        <v>6274</v>
      </c>
      <c r="BU2079" s="11" t="s">
        <v>6273</v>
      </c>
      <c r="BV2079" s="11" t="s">
        <v>6274</v>
      </c>
      <c r="BW2079" s="11" t="s">
        <v>6045</v>
      </c>
      <c r="BX2079" s="11"/>
      <c r="BY2079" s="12"/>
      <c r="BZ2079" t="s">
        <v>6133</v>
      </c>
      <c r="CA2079" s="13" t="s">
        <v>6275</v>
      </c>
    </row>
    <row r="2080" spans="70:79" s="1" customFormat="1" ht="15">
      <c r="BR2080" t="str">
        <f t="shared" si="166"/>
        <v>RT5HINCKLEY AND BOSWORTH 2</v>
      </c>
      <c r="BS2080" s="11" t="s">
        <v>6276</v>
      </c>
      <c r="BT2080" s="11" t="s">
        <v>6277</v>
      </c>
      <c r="BU2080" s="11" t="s">
        <v>6276</v>
      </c>
      <c r="BV2080" s="11" t="s">
        <v>6277</v>
      </c>
      <c r="BW2080" s="11" t="s">
        <v>6045</v>
      </c>
      <c r="BX2080" s="11"/>
      <c r="BY2080" s="12"/>
      <c r="BZ2080" t="s">
        <v>6133</v>
      </c>
      <c r="CA2080" s="13" t="s">
        <v>6278</v>
      </c>
    </row>
    <row r="2081" spans="70:79" s="1" customFormat="1" ht="15">
      <c r="BR2081" t="str">
        <f t="shared" si="166"/>
        <v>RT5HINCKLEY AND BOSWORTH 2 (EPMA)</v>
      </c>
      <c r="BS2081" s="11" t="s">
        <v>6279</v>
      </c>
      <c r="BT2081" s="11" t="s">
        <v>6280</v>
      </c>
      <c r="BU2081" s="11" t="s">
        <v>6279</v>
      </c>
      <c r="BV2081" s="11" t="s">
        <v>6280</v>
      </c>
      <c r="BW2081" s="11" t="s">
        <v>6045</v>
      </c>
      <c r="BX2081" s="11"/>
      <c r="BY2081" s="12"/>
      <c r="BZ2081" t="s">
        <v>6281</v>
      </c>
      <c r="CA2081" s="13" t="s">
        <v>6282</v>
      </c>
    </row>
    <row r="2082" spans="70:79" s="1" customFormat="1" ht="15">
      <c r="BR2082" t="str">
        <f t="shared" si="166"/>
        <v>RT5HINCKLEY AND BOSWORTH 3</v>
      </c>
      <c r="BS2082" s="11" t="s">
        <v>6283</v>
      </c>
      <c r="BT2082" s="11" t="s">
        <v>6284</v>
      </c>
      <c r="BU2082" s="11" t="s">
        <v>6283</v>
      </c>
      <c r="BV2082" s="11" t="s">
        <v>6284</v>
      </c>
      <c r="BW2082" s="11" t="s">
        <v>6045</v>
      </c>
      <c r="BX2082" s="11"/>
      <c r="BY2082" s="12"/>
      <c r="BZ2082" t="s">
        <v>6281</v>
      </c>
      <c r="CA2082" s="13" t="s">
        <v>6285</v>
      </c>
    </row>
    <row r="2083" spans="70:79" s="1" customFormat="1" ht="15">
      <c r="BR2083" t="str">
        <f t="shared" si="166"/>
        <v>RT5HINCKLEY AND BOSWORTH 3 (EPMA)</v>
      </c>
      <c r="BS2083" s="11" t="s">
        <v>6286</v>
      </c>
      <c r="BT2083" s="11" t="s">
        <v>6287</v>
      </c>
      <c r="BU2083" s="11" t="s">
        <v>6286</v>
      </c>
      <c r="BV2083" s="11" t="s">
        <v>6287</v>
      </c>
      <c r="BW2083" s="11" t="s">
        <v>6045</v>
      </c>
      <c r="BX2083" s="11"/>
      <c r="BY2083" s="12"/>
      <c r="BZ2083" t="s">
        <v>6281</v>
      </c>
      <c r="CA2083" s="13" t="s">
        <v>6288</v>
      </c>
    </row>
    <row r="2084" spans="70:79" s="1" customFormat="1" ht="15">
      <c r="BR2084" t="str">
        <f t="shared" si="166"/>
        <v>RT5HINCKLEY AND DISTRICT HOSPITAL</v>
      </c>
      <c r="BS2084" s="11" t="s">
        <v>6289</v>
      </c>
      <c r="BT2084" s="11" t="s">
        <v>4054</v>
      </c>
      <c r="BU2084" s="11" t="s">
        <v>6289</v>
      </c>
      <c r="BV2084" s="11" t="s">
        <v>4054</v>
      </c>
      <c r="BW2084" s="11" t="s">
        <v>6045</v>
      </c>
      <c r="BX2084" s="11"/>
      <c r="BY2084" s="12"/>
      <c r="BZ2084" t="s">
        <v>6281</v>
      </c>
      <c r="CA2084" s="13" t="s">
        <v>6290</v>
      </c>
    </row>
    <row r="2085" spans="70:79" s="1" customFormat="1" ht="15">
      <c r="BR2085" t="str">
        <f t="shared" si="166"/>
        <v>RT5LD 1</v>
      </c>
      <c r="BS2085" s="11" t="s">
        <v>6291</v>
      </c>
      <c r="BT2085" s="11" t="s">
        <v>6292</v>
      </c>
      <c r="BU2085" s="11" t="s">
        <v>6291</v>
      </c>
      <c r="BV2085" s="11" t="s">
        <v>6292</v>
      </c>
      <c r="BW2085" s="11" t="s">
        <v>6045</v>
      </c>
      <c r="BX2085" s="11"/>
      <c r="BY2085" s="12"/>
      <c r="BZ2085" t="s">
        <v>6281</v>
      </c>
      <c r="CA2085" s="13" t="s">
        <v>6293</v>
      </c>
    </row>
    <row r="2086" spans="70:79" s="1" customFormat="1" ht="15">
      <c r="BR2086" t="str">
        <f t="shared" si="166"/>
        <v>RT5LD 1 (EPMA)</v>
      </c>
      <c r="BS2086" s="11" t="s">
        <v>6294</v>
      </c>
      <c r="BT2086" s="11" t="s">
        <v>6295</v>
      </c>
      <c r="BU2086" s="11" t="s">
        <v>6294</v>
      </c>
      <c r="BV2086" s="11" t="s">
        <v>6295</v>
      </c>
      <c r="BW2086" s="11" t="s">
        <v>6045</v>
      </c>
      <c r="BX2086" s="11"/>
      <c r="BY2086" s="12"/>
      <c r="BZ2086" t="s">
        <v>6281</v>
      </c>
      <c r="CA2086" s="13" t="s">
        <v>4213</v>
      </c>
    </row>
    <row r="2087" spans="70:79" s="1" customFormat="1" ht="13.15" customHeight="1">
      <c r="BR2087" t="str">
        <f t="shared" si="166"/>
        <v>RT5LD 2</v>
      </c>
      <c r="BS2087" s="11" t="s">
        <v>6296</v>
      </c>
      <c r="BT2087" s="11" t="s">
        <v>6297</v>
      </c>
      <c r="BU2087" s="11" t="s">
        <v>6296</v>
      </c>
      <c r="BV2087" s="11" t="s">
        <v>6297</v>
      </c>
      <c r="BW2087" s="11" t="s">
        <v>6045</v>
      </c>
      <c r="BX2087" s="11"/>
      <c r="BY2087" s="12"/>
      <c r="BZ2087" t="s">
        <v>6281</v>
      </c>
      <c r="CA2087" s="13" t="s">
        <v>6298</v>
      </c>
    </row>
    <row r="2088" spans="70:79" s="1" customFormat="1" ht="15">
      <c r="BR2088" t="str">
        <f t="shared" si="166"/>
        <v>RT5LD 2 (EPMA)</v>
      </c>
      <c r="BS2088" s="11" t="s">
        <v>6299</v>
      </c>
      <c r="BT2088" s="11" t="s">
        <v>6300</v>
      </c>
      <c r="BU2088" s="11" t="s">
        <v>6299</v>
      </c>
      <c r="BV2088" s="11" t="s">
        <v>6300</v>
      </c>
      <c r="BW2088" s="11" t="s">
        <v>6045</v>
      </c>
      <c r="BX2088" s="11"/>
      <c r="BY2088" s="12"/>
      <c r="BZ2088" t="s">
        <v>6281</v>
      </c>
      <c r="CA2088" s="13" t="s">
        <v>2306</v>
      </c>
    </row>
    <row r="2089" spans="70:79" s="1" customFormat="1" ht="13.15" customHeight="1">
      <c r="BR2089" t="str">
        <f t="shared" si="166"/>
        <v>RT5LD 3</v>
      </c>
      <c r="BS2089" s="11" t="s">
        <v>6301</v>
      </c>
      <c r="BT2089" s="11" t="s">
        <v>6302</v>
      </c>
      <c r="BU2089" s="11" t="s">
        <v>6301</v>
      </c>
      <c r="BV2089" s="11" t="s">
        <v>6302</v>
      </c>
      <c r="BW2089" s="11" t="s">
        <v>6045</v>
      </c>
      <c r="BX2089" s="11"/>
      <c r="BY2089" s="12"/>
      <c r="BZ2089" t="s">
        <v>6281</v>
      </c>
      <c r="CA2089" s="13" t="s">
        <v>2309</v>
      </c>
    </row>
    <row r="2090" spans="70:79" s="1" customFormat="1" ht="15">
      <c r="BR2090" t="str">
        <f t="shared" si="166"/>
        <v>RT5LD 3 (EPMA)</v>
      </c>
      <c r="BS2090" s="11" t="s">
        <v>6303</v>
      </c>
      <c r="BT2090" s="11" t="s">
        <v>6304</v>
      </c>
      <c r="BU2090" s="11" t="s">
        <v>6303</v>
      </c>
      <c r="BV2090" s="11" t="s">
        <v>6304</v>
      </c>
      <c r="BW2090" s="11" t="s">
        <v>6045</v>
      </c>
      <c r="BX2090" s="11"/>
      <c r="BY2090" s="12"/>
      <c r="BZ2090" t="s">
        <v>6281</v>
      </c>
      <c r="CA2090" s="13" t="s">
        <v>6305</v>
      </c>
    </row>
    <row r="2091" spans="70:79" s="1" customFormat="1" ht="15">
      <c r="BR2091" t="str">
        <f t="shared" si="166"/>
        <v>RT5LD 4</v>
      </c>
      <c r="BS2091" s="11" t="s">
        <v>6306</v>
      </c>
      <c r="BT2091" s="11" t="s">
        <v>6307</v>
      </c>
      <c r="BU2091" s="11" t="s">
        <v>6306</v>
      </c>
      <c r="BV2091" s="11" t="s">
        <v>6307</v>
      </c>
      <c r="BW2091" s="11" t="s">
        <v>6045</v>
      </c>
      <c r="BX2091" s="11"/>
      <c r="BY2091" s="12"/>
      <c r="BZ2091" t="s">
        <v>6281</v>
      </c>
      <c r="CA2091" s="13" t="s">
        <v>6308</v>
      </c>
    </row>
    <row r="2092" spans="70:79" s="1" customFormat="1" ht="15">
      <c r="BR2092" t="str">
        <f t="shared" si="166"/>
        <v>RT5LD 4 (EPMA)</v>
      </c>
      <c r="BS2092" s="11" t="s">
        <v>6309</v>
      </c>
      <c r="BT2092" s="11" t="s">
        <v>6310</v>
      </c>
      <c r="BU2092" s="11" t="s">
        <v>6309</v>
      </c>
      <c r="BV2092" s="11" t="s">
        <v>6310</v>
      </c>
      <c r="BW2092" s="11" t="s">
        <v>6045</v>
      </c>
      <c r="BX2092" s="11"/>
      <c r="BY2092" s="12"/>
      <c r="BZ2092" t="s">
        <v>6281</v>
      </c>
      <c r="CA2092" s="13" t="s">
        <v>6311</v>
      </c>
    </row>
    <row r="2093" spans="70:79" s="1" customFormat="1" ht="15">
      <c r="BR2093" t="str">
        <f t="shared" si="166"/>
        <v>RT5LD 5</v>
      </c>
      <c r="BS2093" s="11" t="s">
        <v>6312</v>
      </c>
      <c r="BT2093" s="11" t="s">
        <v>6313</v>
      </c>
      <c r="BU2093" s="11" t="s">
        <v>6312</v>
      </c>
      <c r="BV2093" s="11" t="s">
        <v>6313</v>
      </c>
      <c r="BW2093" s="11" t="s">
        <v>6045</v>
      </c>
      <c r="BX2093" s="11"/>
      <c r="BY2093" s="12"/>
      <c r="BZ2093" t="s">
        <v>6281</v>
      </c>
      <c r="CA2093" s="13" t="s">
        <v>6314</v>
      </c>
    </row>
    <row r="2094" spans="70:79" s="1" customFormat="1" ht="15">
      <c r="BR2094" t="str">
        <f t="shared" si="166"/>
        <v>RT5LD 5 (EPMA)</v>
      </c>
      <c r="BS2094" s="11" t="s">
        <v>6315</v>
      </c>
      <c r="BT2094" s="11" t="s">
        <v>6316</v>
      </c>
      <c r="BU2094" s="11" t="s">
        <v>6315</v>
      </c>
      <c r="BV2094" s="11" t="s">
        <v>6316</v>
      </c>
      <c r="BW2094" s="11" t="s">
        <v>6045</v>
      </c>
      <c r="BX2094" s="11"/>
      <c r="BY2094" s="12"/>
      <c r="BZ2094" t="s">
        <v>6281</v>
      </c>
      <c r="CA2094" s="13" t="s">
        <v>6317</v>
      </c>
    </row>
    <row r="2095" spans="70:79" s="1" customFormat="1" ht="15">
      <c r="BR2095" t="str">
        <f t="shared" si="166"/>
        <v>RT5LD 6</v>
      </c>
      <c r="BS2095" s="11" t="s">
        <v>6318</v>
      </c>
      <c r="BT2095" s="11" t="s">
        <v>6319</v>
      </c>
      <c r="BU2095" s="11" t="s">
        <v>6318</v>
      </c>
      <c r="BV2095" s="11" t="s">
        <v>6319</v>
      </c>
      <c r="BW2095" s="11" t="s">
        <v>6045</v>
      </c>
      <c r="BX2095" s="11"/>
      <c r="BY2095" s="12"/>
      <c r="BZ2095" t="s">
        <v>6281</v>
      </c>
      <c r="CA2095" s="13" t="s">
        <v>6320</v>
      </c>
    </row>
    <row r="2096" spans="70:79" s="1" customFormat="1" ht="15">
      <c r="BR2096" t="str">
        <f t="shared" si="166"/>
        <v>RT5LD 6 (EPMA)</v>
      </c>
      <c r="BS2096" s="11" t="s">
        <v>6321</v>
      </c>
      <c r="BT2096" s="11" t="s">
        <v>6322</v>
      </c>
      <c r="BU2096" s="11" t="s">
        <v>6321</v>
      </c>
      <c r="BV2096" s="11" t="s">
        <v>6322</v>
      </c>
      <c r="BW2096" s="11" t="s">
        <v>6045</v>
      </c>
      <c r="BX2096" s="11"/>
      <c r="BY2096" s="12"/>
      <c r="BZ2096" t="s">
        <v>6281</v>
      </c>
      <c r="CA2096" s="13" t="s">
        <v>6323</v>
      </c>
    </row>
    <row r="2097" spans="70:79" s="1" customFormat="1" ht="15">
      <c r="BR2097" t="str">
        <f t="shared" si="166"/>
        <v>RT5LD 7</v>
      </c>
      <c r="BS2097" s="11" t="s">
        <v>6324</v>
      </c>
      <c r="BT2097" s="11" t="s">
        <v>6325</v>
      </c>
      <c r="BU2097" s="11" t="s">
        <v>6324</v>
      </c>
      <c r="BV2097" s="11" t="s">
        <v>6325</v>
      </c>
      <c r="BW2097" s="11" t="s">
        <v>6045</v>
      </c>
      <c r="BX2097" s="11"/>
      <c r="BY2097" s="12"/>
      <c r="BZ2097" t="s">
        <v>6281</v>
      </c>
      <c r="CA2097" s="13" t="s">
        <v>6326</v>
      </c>
    </row>
    <row r="2098" spans="70:79" s="1" customFormat="1" ht="15">
      <c r="BR2098" t="str">
        <f t="shared" si="166"/>
        <v>RT5LD 7 (EPMA)</v>
      </c>
      <c r="BS2098" s="11" t="s">
        <v>6327</v>
      </c>
      <c r="BT2098" s="11" t="s">
        <v>6328</v>
      </c>
      <c r="BU2098" s="11" t="s">
        <v>6327</v>
      </c>
      <c r="BV2098" s="11" t="s">
        <v>6328</v>
      </c>
      <c r="BW2098" s="11" t="s">
        <v>6045</v>
      </c>
      <c r="BX2098" s="11"/>
      <c r="BY2098" s="12"/>
      <c r="BZ2098" t="s">
        <v>6281</v>
      </c>
      <c r="CA2098" s="13" t="s">
        <v>6329</v>
      </c>
    </row>
    <row r="2099" spans="70:79" s="1" customFormat="1" ht="15">
      <c r="BR2099" t="str">
        <f t="shared" si="166"/>
        <v>RT5LEICESTER FRITH (ALFRED HILL)</v>
      </c>
      <c r="BS2099" s="11" t="s">
        <v>6330</v>
      </c>
      <c r="BT2099" s="11" t="s">
        <v>6331</v>
      </c>
      <c r="BU2099" s="11" t="s">
        <v>6330</v>
      </c>
      <c r="BV2099" s="11" t="s">
        <v>6331</v>
      </c>
      <c r="BW2099" s="11" t="s">
        <v>6045</v>
      </c>
      <c r="BX2099" s="11"/>
      <c r="BY2099" s="12"/>
      <c r="BZ2099" t="s">
        <v>6281</v>
      </c>
      <c r="CA2099" s="13" t="s">
        <v>6332</v>
      </c>
    </row>
    <row r="2100" spans="70:79" s="1" customFormat="1" ht="15">
      <c r="BR2100" t="str">
        <f t="shared" si="166"/>
        <v>RT5LEICESTER FRITH (BALDWIN UNIT)</v>
      </c>
      <c r="BS2100" s="11" t="s">
        <v>6333</v>
      </c>
      <c r="BT2100" s="11" t="s">
        <v>6334</v>
      </c>
      <c r="BU2100" s="11" t="s">
        <v>6333</v>
      </c>
      <c r="BV2100" s="11" t="s">
        <v>6334</v>
      </c>
      <c r="BW2100" s="11" t="s">
        <v>6045</v>
      </c>
      <c r="BX2100" s="11"/>
      <c r="BY2100" s="12"/>
      <c r="BZ2100" t="s">
        <v>6281</v>
      </c>
      <c r="CA2100" s="13" t="s">
        <v>6335</v>
      </c>
    </row>
    <row r="2101" spans="70:79" s="1" customFormat="1" ht="15">
      <c r="BR2101" t="str">
        <f t="shared" si="166"/>
        <v>RT5LEICESTER FRITH (DOROTHY BATES SUB STATION)</v>
      </c>
      <c r="BS2101" s="11" t="s">
        <v>6336</v>
      </c>
      <c r="BT2101" s="11" t="s">
        <v>6337</v>
      </c>
      <c r="BU2101" s="11" t="s">
        <v>6336</v>
      </c>
      <c r="BV2101" s="11" t="s">
        <v>6337</v>
      </c>
      <c r="BW2101" s="11" t="s">
        <v>6045</v>
      </c>
      <c r="BX2101" s="11"/>
      <c r="BY2101" s="12"/>
      <c r="BZ2101" t="s">
        <v>6281</v>
      </c>
      <c r="CA2101" s="13" t="s">
        <v>6338</v>
      </c>
    </row>
    <row r="2102" spans="70:79" s="1" customFormat="1" ht="15">
      <c r="BR2102" t="str">
        <f t="shared" si="166"/>
        <v>RT5LEICESTER FRITH (FOSSE PRINT UNIT)</v>
      </c>
      <c r="BS2102" s="11" t="s">
        <v>6339</v>
      </c>
      <c r="BT2102" s="11" t="s">
        <v>6340</v>
      </c>
      <c r="BU2102" s="11" t="s">
        <v>6339</v>
      </c>
      <c r="BV2102" s="11" t="s">
        <v>6340</v>
      </c>
      <c r="BW2102" s="11" t="s">
        <v>6045</v>
      </c>
      <c r="BX2102" s="11"/>
      <c r="BY2102" s="12"/>
      <c r="BZ2102" t="s">
        <v>6281</v>
      </c>
      <c r="CA2102" s="13" t="s">
        <v>6341</v>
      </c>
    </row>
    <row r="2103" spans="70:79" s="1" customFormat="1" ht="15">
      <c r="BR2103" t="str">
        <f t="shared" si="166"/>
        <v>RT5LEICESTER FRITH (FURTHER EDUCATION BUILDING)</v>
      </c>
      <c r="BS2103" s="11" t="s">
        <v>6342</v>
      </c>
      <c r="BT2103" s="11" t="s">
        <v>6343</v>
      </c>
      <c r="BU2103" s="11" t="s">
        <v>6342</v>
      </c>
      <c r="BV2103" s="11" t="s">
        <v>6343</v>
      </c>
      <c r="BW2103" s="11" t="s">
        <v>6045</v>
      </c>
      <c r="BX2103" s="11"/>
      <c r="BY2103" s="12"/>
      <c r="BZ2103" t="s">
        <v>6281</v>
      </c>
      <c r="CA2103" s="13" t="s">
        <v>6344</v>
      </c>
    </row>
    <row r="2104" spans="70:79" s="1" customFormat="1" ht="15">
      <c r="BR2104" t="str">
        <f t="shared" si="166"/>
        <v>RT5LEICESTER FRITH (GARAGES)</v>
      </c>
      <c r="BS2104" s="11" t="s">
        <v>6345</v>
      </c>
      <c r="BT2104" s="11" t="s">
        <v>6346</v>
      </c>
      <c r="BU2104" s="11" t="s">
        <v>6345</v>
      </c>
      <c r="BV2104" s="11" t="s">
        <v>6346</v>
      </c>
      <c r="BW2104" s="11" t="s">
        <v>6045</v>
      </c>
      <c r="BX2104" s="11"/>
      <c r="BY2104" s="12"/>
      <c r="BZ2104" t="s">
        <v>6281</v>
      </c>
      <c r="CA2104" s="13" t="s">
        <v>6347</v>
      </c>
    </row>
    <row r="2105" spans="70:79" s="1" customFormat="1" ht="15">
      <c r="BR2105" t="str">
        <f t="shared" si="166"/>
        <v>RT5LEICESTER FRITH (MEADOW LAND)</v>
      </c>
      <c r="BS2105" s="11" t="s">
        <v>6348</v>
      </c>
      <c r="BT2105" s="11" t="s">
        <v>6349</v>
      </c>
      <c r="BU2105" s="11" t="s">
        <v>6348</v>
      </c>
      <c r="BV2105" s="11" t="s">
        <v>6349</v>
      </c>
      <c r="BW2105" s="11" t="s">
        <v>6045</v>
      </c>
      <c r="BX2105" s="11"/>
      <c r="BY2105" s="12"/>
      <c r="BZ2105" t="s">
        <v>6281</v>
      </c>
      <c r="CA2105" s="13" t="s">
        <v>6350</v>
      </c>
    </row>
    <row r="2106" spans="70:79" s="1" customFormat="1" ht="15">
      <c r="BR2106" t="str">
        <f t="shared" si="166"/>
        <v>RT5LEICESTER FRITH (REHABILITATION BUILDING)</v>
      </c>
      <c r="BS2106" s="11" t="s">
        <v>6351</v>
      </c>
      <c r="BT2106" s="11" t="s">
        <v>6352</v>
      </c>
      <c r="BU2106" s="11" t="s">
        <v>6351</v>
      </c>
      <c r="BV2106" s="11" t="s">
        <v>6352</v>
      </c>
      <c r="BW2106" s="11" t="s">
        <v>6045</v>
      </c>
      <c r="BX2106" s="11"/>
      <c r="BY2106" s="12"/>
      <c r="BZ2106" t="s">
        <v>6281</v>
      </c>
      <c r="CA2106" s="13" t="s">
        <v>6353</v>
      </c>
    </row>
    <row r="2107" spans="70:79" s="1" customFormat="1" ht="15">
      <c r="BR2107" t="str">
        <f t="shared" si="166"/>
        <v>RT5LEICESTER FRITH (SNOOZLEUM)</v>
      </c>
      <c r="BS2107" s="11" t="s">
        <v>6354</v>
      </c>
      <c r="BT2107" s="11" t="s">
        <v>6355</v>
      </c>
      <c r="BU2107" s="11" t="s">
        <v>6354</v>
      </c>
      <c r="BV2107" s="11" t="s">
        <v>6355</v>
      </c>
      <c r="BW2107" s="11" t="s">
        <v>6045</v>
      </c>
      <c r="BX2107" s="11"/>
      <c r="BY2107" s="12"/>
      <c r="BZ2107" t="s">
        <v>6281</v>
      </c>
      <c r="CA2107" s="13" t="s">
        <v>6356</v>
      </c>
    </row>
    <row r="2108" spans="70:79" s="1" customFormat="1" ht="15">
      <c r="BR2108" t="str">
        <f t="shared" si="166"/>
        <v>RT5LEICESTER FRITH (THE CHAPEL)</v>
      </c>
      <c r="BS2108" s="11" t="s">
        <v>6357</v>
      </c>
      <c r="BT2108" s="11" t="s">
        <v>6358</v>
      </c>
      <c r="BU2108" s="11" t="s">
        <v>6357</v>
      </c>
      <c r="BV2108" s="11" t="s">
        <v>6358</v>
      </c>
      <c r="BW2108" s="11" t="s">
        <v>6045</v>
      </c>
      <c r="BX2108" s="11"/>
      <c r="BY2108" s="12"/>
      <c r="BZ2108" t="s">
        <v>6281</v>
      </c>
      <c r="CA2108" s="13" t="s">
        <v>6359</v>
      </c>
    </row>
    <row r="2109" spans="70:79" s="1" customFormat="1" ht="15">
      <c r="BR2109" t="str">
        <f t="shared" si="166"/>
        <v>RT5LEICESTER FRITH (THE LAURELS)</v>
      </c>
      <c r="BS2109" s="11" t="s">
        <v>6360</v>
      </c>
      <c r="BT2109" s="11" t="s">
        <v>6361</v>
      </c>
      <c r="BU2109" s="11" t="s">
        <v>6360</v>
      </c>
      <c r="BV2109" s="11" t="s">
        <v>6361</v>
      </c>
      <c r="BW2109" s="11" t="s">
        <v>6045</v>
      </c>
      <c r="BX2109" s="11"/>
      <c r="BY2109" s="12"/>
      <c r="BZ2109" t="s">
        <v>6281</v>
      </c>
      <c r="CA2109" s="13" t="s">
        <v>6362</v>
      </c>
    </row>
    <row r="2110" spans="70:79" s="1" customFormat="1" ht="15">
      <c r="BR2110" t="str">
        <f t="shared" si="166"/>
        <v>RT5LEICESTER FRITH (THE RECREATION HALL)</v>
      </c>
      <c r="BS2110" s="11" t="s">
        <v>6363</v>
      </c>
      <c r="BT2110" s="11" t="s">
        <v>6364</v>
      </c>
      <c r="BU2110" s="11" t="s">
        <v>6363</v>
      </c>
      <c r="BV2110" s="11" t="s">
        <v>6364</v>
      </c>
      <c r="BW2110" s="11" t="s">
        <v>6045</v>
      </c>
      <c r="BX2110" s="11"/>
      <c r="BY2110" s="12"/>
      <c r="BZ2110" t="s">
        <v>6281</v>
      </c>
      <c r="CA2110" s="13" t="s">
        <v>6365</v>
      </c>
    </row>
    <row r="2111" spans="70:79" s="1" customFormat="1" ht="15">
      <c r="BR2111" t="str">
        <f t="shared" si="166"/>
        <v>RT5LEICESTER FRITH (THE TREATMENT UNIT)</v>
      </c>
      <c r="BS2111" s="11" t="s">
        <v>6366</v>
      </c>
      <c r="BT2111" s="11" t="s">
        <v>6367</v>
      </c>
      <c r="BU2111" s="11" t="s">
        <v>6366</v>
      </c>
      <c r="BV2111" s="11" t="s">
        <v>6367</v>
      </c>
      <c r="BW2111" s="11" t="s">
        <v>6045</v>
      </c>
      <c r="BX2111" s="11"/>
      <c r="BY2111" s="12"/>
      <c r="BZ2111" t="s">
        <v>6281</v>
      </c>
      <c r="CA2111" s="13" t="s">
        <v>6368</v>
      </c>
    </row>
    <row r="2112" spans="70:79" s="1" customFormat="1" ht="15">
      <c r="BR2112" t="str">
        <f t="shared" si="166"/>
        <v>RT5LEICESTER FRITH HOSPITAL</v>
      </c>
      <c r="BS2112" s="11" t="s">
        <v>6369</v>
      </c>
      <c r="BT2112" s="11" t="s">
        <v>6370</v>
      </c>
      <c r="BU2112" s="11" t="s">
        <v>6369</v>
      </c>
      <c r="BV2112" s="11" t="s">
        <v>6370</v>
      </c>
      <c r="BW2112" s="11" t="s">
        <v>6045</v>
      </c>
      <c r="BX2112" s="11"/>
      <c r="BY2112" s="12"/>
      <c r="BZ2112" t="s">
        <v>6281</v>
      </c>
      <c r="CA2112" s="13" t="s">
        <v>6371</v>
      </c>
    </row>
    <row r="2113" spans="70:79" s="1" customFormat="1" ht="15">
      <c r="BR2113" t="str">
        <f t="shared" si="166"/>
        <v>RT5LEICESTER FRITH HOSPITAL (EPMA)</v>
      </c>
      <c r="BS2113" s="11" t="s">
        <v>6372</v>
      </c>
      <c r="BT2113" s="11" t="s">
        <v>6373</v>
      </c>
      <c r="BU2113" s="11" t="s">
        <v>6372</v>
      </c>
      <c r="BV2113" s="11" t="s">
        <v>6373</v>
      </c>
      <c r="BW2113" s="11" t="s">
        <v>6045</v>
      </c>
      <c r="BX2113" s="11"/>
      <c r="BY2113" s="12"/>
      <c r="BZ2113" t="s">
        <v>6281</v>
      </c>
      <c r="CA2113" s="13" t="s">
        <v>6374</v>
      </c>
    </row>
    <row r="2114" spans="70:79" s="1" customFormat="1" ht="15">
      <c r="BR2114" t="str">
        <f t="shared" si="166"/>
        <v>RT5LEICESTERSHIRE PARTNERSHIP NHS TRUST (UNIVERSITY HOSPITALS)</v>
      </c>
      <c r="BS2114" s="11" t="s">
        <v>6375</v>
      </c>
      <c r="BT2114" s="11" t="s">
        <v>6376</v>
      </c>
      <c r="BU2114" s="11" t="s">
        <v>6375</v>
      </c>
      <c r="BV2114" s="11" t="s">
        <v>6376</v>
      </c>
      <c r="BW2114" s="11" t="s">
        <v>6045</v>
      </c>
      <c r="BX2114" s="11"/>
      <c r="BY2114" s="12"/>
      <c r="BZ2114" t="s">
        <v>6281</v>
      </c>
      <c r="CA2114" s="13" t="s">
        <v>6377</v>
      </c>
    </row>
    <row r="2115" spans="70:79" s="1" customFormat="1" ht="15">
      <c r="BR2115" t="str">
        <f t="shared" ref="BR2115:BR2178" si="167">CONCATENATE(LEFT(BS2115, 3),BT2115)</f>
        <v>RT5LEICESTERSHIRE PARTNERSHIP NHS TRUST MENTAL HEALTH SERVICES</v>
      </c>
      <c r="BS2115" s="11" t="s">
        <v>6378</v>
      </c>
      <c r="BT2115" s="11" t="s">
        <v>6379</v>
      </c>
      <c r="BU2115" s="11" t="s">
        <v>6378</v>
      </c>
      <c r="BV2115" s="11" t="s">
        <v>6379</v>
      </c>
      <c r="BW2115" s="11" t="s">
        <v>6045</v>
      </c>
      <c r="BX2115" s="11"/>
      <c r="BY2115" s="12"/>
      <c r="BZ2115" t="s">
        <v>6281</v>
      </c>
      <c r="CA2115" s="13" t="s">
        <v>6380</v>
      </c>
    </row>
    <row r="2116" spans="70:79" s="1" customFormat="1" ht="15">
      <c r="BR2116" t="str">
        <f t="shared" si="167"/>
        <v>RT5LOCAL COUNTER FRAUD SPECIALIST</v>
      </c>
      <c r="BS2116" s="11" t="s">
        <v>6381</v>
      </c>
      <c r="BT2116" s="11" t="s">
        <v>6382</v>
      </c>
      <c r="BU2116" s="11" t="s">
        <v>6381</v>
      </c>
      <c r="BV2116" s="11" t="s">
        <v>6382</v>
      </c>
      <c r="BW2116" s="11" t="s">
        <v>6045</v>
      </c>
      <c r="BX2116" s="11"/>
      <c r="BY2116" s="12"/>
      <c r="BZ2116" t="s">
        <v>6281</v>
      </c>
      <c r="CA2116" s="13" t="s">
        <v>6383</v>
      </c>
    </row>
    <row r="2117" spans="70:79" s="1" customFormat="1" ht="15">
      <c r="BR2117" t="str">
        <f t="shared" si="167"/>
        <v>RT5LOUGHBOROUGH HOSP WARDS</v>
      </c>
      <c r="BS2117" s="11" t="s">
        <v>6384</v>
      </c>
      <c r="BT2117" s="11" t="s">
        <v>6385</v>
      </c>
      <c r="BU2117" s="11" t="s">
        <v>6384</v>
      </c>
      <c r="BV2117" s="11" t="s">
        <v>6385</v>
      </c>
      <c r="BW2117" s="11" t="s">
        <v>6045</v>
      </c>
      <c r="BX2117" s="11"/>
      <c r="BY2117" s="12"/>
      <c r="BZ2117" t="s">
        <v>6281</v>
      </c>
      <c r="CA2117" s="13" t="s">
        <v>6386</v>
      </c>
    </row>
    <row r="2118" spans="70:79" s="1" customFormat="1" ht="15">
      <c r="BR2118" t="str">
        <f t="shared" si="167"/>
        <v>RT5LOUGHBOROUGH HOSPITAL</v>
      </c>
      <c r="BS2118" s="11" t="s">
        <v>6387</v>
      </c>
      <c r="BT2118" s="11" t="s">
        <v>6388</v>
      </c>
      <c r="BU2118" s="11" t="s">
        <v>6387</v>
      </c>
      <c r="BV2118" s="11" t="s">
        <v>6388</v>
      </c>
      <c r="BW2118" s="11" t="s">
        <v>6045</v>
      </c>
      <c r="BX2118" s="11"/>
      <c r="BY2118" s="12"/>
      <c r="BZ2118" t="s">
        <v>6281</v>
      </c>
      <c r="CA2118" s="13" t="s">
        <v>6389</v>
      </c>
    </row>
    <row r="2119" spans="70:79" s="1" customFormat="1" ht="15">
      <c r="BR2119" t="str">
        <f t="shared" si="167"/>
        <v>RT5MARKET HARBOROUGH HOSPITAL</v>
      </c>
      <c r="BS2119" s="11" t="s">
        <v>6390</v>
      </c>
      <c r="BT2119" s="11" t="s">
        <v>6391</v>
      </c>
      <c r="BU2119" s="11" t="s">
        <v>6390</v>
      </c>
      <c r="BV2119" s="11" t="s">
        <v>6391</v>
      </c>
      <c r="BW2119" s="11" t="s">
        <v>6045</v>
      </c>
      <c r="BX2119" s="11"/>
      <c r="BY2119" s="12"/>
      <c r="BZ2119" t="s">
        <v>6281</v>
      </c>
      <c r="CA2119" s="13" t="s">
        <v>6392</v>
      </c>
    </row>
    <row r="2120" spans="70:79" s="1" customFormat="1" ht="15">
      <c r="BR2120" t="str">
        <f t="shared" si="167"/>
        <v>RT5MEASHAM MEDICAL UNIT</v>
      </c>
      <c r="BS2120" s="11" t="s">
        <v>6393</v>
      </c>
      <c r="BT2120" s="11" t="s">
        <v>6394</v>
      </c>
      <c r="BU2120" s="11" t="s">
        <v>6393</v>
      </c>
      <c r="BV2120" s="11" t="s">
        <v>6394</v>
      </c>
      <c r="BW2120" s="11" t="s">
        <v>6045</v>
      </c>
      <c r="BX2120" s="11"/>
      <c r="BY2120" s="12"/>
      <c r="BZ2120" t="s">
        <v>6281</v>
      </c>
      <c r="CA2120" s="13" t="s">
        <v>6395</v>
      </c>
    </row>
    <row r="2121" spans="70:79" s="1" customFormat="1" ht="15">
      <c r="BR2121" t="str">
        <f t="shared" si="167"/>
        <v>RT5MELTON MOWBRAY HOSPITAL</v>
      </c>
      <c r="BS2121" s="11" t="s">
        <v>6396</v>
      </c>
      <c r="BT2121" s="11" t="s">
        <v>6397</v>
      </c>
      <c r="BU2121" s="11" t="s">
        <v>6396</v>
      </c>
      <c r="BV2121" s="11" t="s">
        <v>6397</v>
      </c>
      <c r="BW2121" s="11" t="s">
        <v>6045</v>
      </c>
      <c r="BX2121" s="11"/>
      <c r="BY2121" s="12"/>
      <c r="BZ2121" t="s">
        <v>6281</v>
      </c>
      <c r="CA2121" s="13" t="s">
        <v>6398</v>
      </c>
    </row>
    <row r="2122" spans="70:79" s="1" customFormat="1" ht="15">
      <c r="BR2122" t="str">
        <f t="shared" si="167"/>
        <v>RT5MHSOP 1</v>
      </c>
      <c r="BS2122" s="11" t="s">
        <v>6399</v>
      </c>
      <c r="BT2122" s="11" t="s">
        <v>6400</v>
      </c>
      <c r="BU2122" s="11" t="s">
        <v>6399</v>
      </c>
      <c r="BV2122" s="11" t="s">
        <v>6400</v>
      </c>
      <c r="BW2122" s="11" t="s">
        <v>6045</v>
      </c>
      <c r="BX2122" s="11"/>
      <c r="BY2122" s="12"/>
      <c r="BZ2122" t="s">
        <v>6281</v>
      </c>
      <c r="CA2122" s="13" t="s">
        <v>6401</v>
      </c>
    </row>
    <row r="2123" spans="70:79" s="1" customFormat="1" ht="15">
      <c r="BR2123" t="str">
        <f t="shared" si="167"/>
        <v>RT5MHSOP 1 (EPMA)</v>
      </c>
      <c r="BS2123" s="11" t="s">
        <v>6402</v>
      </c>
      <c r="BT2123" s="11" t="s">
        <v>6403</v>
      </c>
      <c r="BU2123" s="11" t="s">
        <v>6402</v>
      </c>
      <c r="BV2123" s="11" t="s">
        <v>6403</v>
      </c>
      <c r="BW2123" s="11" t="s">
        <v>6045</v>
      </c>
      <c r="BX2123" s="11"/>
      <c r="BY2123" s="12"/>
      <c r="BZ2123" t="s">
        <v>6281</v>
      </c>
      <c r="CA2123" s="13" t="s">
        <v>6404</v>
      </c>
    </row>
    <row r="2124" spans="70:79" s="1" customFormat="1" ht="15">
      <c r="BR2124" t="str">
        <f t="shared" si="167"/>
        <v>RT5MHSOP 10</v>
      </c>
      <c r="BS2124" s="11" t="s">
        <v>6405</v>
      </c>
      <c r="BT2124" s="11" t="s">
        <v>6406</v>
      </c>
      <c r="BU2124" s="11" t="s">
        <v>6405</v>
      </c>
      <c r="BV2124" s="11" t="s">
        <v>6406</v>
      </c>
      <c r="BW2124" s="11" t="s">
        <v>6045</v>
      </c>
      <c r="BX2124" s="11"/>
      <c r="BY2124" s="12"/>
      <c r="BZ2124" t="s">
        <v>6281</v>
      </c>
      <c r="CA2124" s="13" t="s">
        <v>6407</v>
      </c>
    </row>
    <row r="2125" spans="70:79" s="1" customFormat="1" ht="15">
      <c r="BR2125" t="str">
        <f t="shared" si="167"/>
        <v>RT5MHSOP 10 (EPMA)</v>
      </c>
      <c r="BS2125" s="11" t="s">
        <v>6408</v>
      </c>
      <c r="BT2125" s="11" t="s">
        <v>6409</v>
      </c>
      <c r="BU2125" s="11" t="s">
        <v>6408</v>
      </c>
      <c r="BV2125" s="11" t="s">
        <v>6409</v>
      </c>
      <c r="BW2125" s="11" t="s">
        <v>6045</v>
      </c>
      <c r="BX2125" s="11"/>
      <c r="BY2125" s="12"/>
      <c r="BZ2125" t="s">
        <v>6281</v>
      </c>
      <c r="CA2125" s="13" t="s">
        <v>6410</v>
      </c>
    </row>
    <row r="2126" spans="70:79" s="1" customFormat="1" ht="15">
      <c r="BR2126" t="str">
        <f t="shared" si="167"/>
        <v>RT5MHSOP 11</v>
      </c>
      <c r="BS2126" s="11" t="s">
        <v>6411</v>
      </c>
      <c r="BT2126" s="11" t="s">
        <v>6412</v>
      </c>
      <c r="BU2126" s="11" t="s">
        <v>6411</v>
      </c>
      <c r="BV2126" s="11" t="s">
        <v>6412</v>
      </c>
      <c r="BW2126" s="11" t="s">
        <v>6045</v>
      </c>
      <c r="BX2126" s="11"/>
      <c r="BY2126" s="12"/>
      <c r="BZ2126" t="s">
        <v>6281</v>
      </c>
      <c r="CA2126" s="13" t="s">
        <v>6413</v>
      </c>
    </row>
    <row r="2127" spans="70:79" s="1" customFormat="1" ht="15">
      <c r="BR2127" t="str">
        <f t="shared" si="167"/>
        <v>RT5MHSOP 11 (EPMA)</v>
      </c>
      <c r="BS2127" s="11" t="s">
        <v>6414</v>
      </c>
      <c r="BT2127" s="11" t="s">
        <v>6415</v>
      </c>
      <c r="BU2127" s="11" t="s">
        <v>6414</v>
      </c>
      <c r="BV2127" s="11" t="s">
        <v>6415</v>
      </c>
      <c r="BW2127" s="11" t="s">
        <v>6045</v>
      </c>
      <c r="BX2127" s="11"/>
      <c r="BY2127" s="12"/>
      <c r="BZ2127" t="s">
        <v>6281</v>
      </c>
      <c r="CA2127" s="13" t="s">
        <v>6416</v>
      </c>
    </row>
    <row r="2128" spans="70:79" s="1" customFormat="1" ht="15">
      <c r="BR2128" t="str">
        <f t="shared" si="167"/>
        <v>RT5MHSOP 12</v>
      </c>
      <c r="BS2128" s="11" t="s">
        <v>6417</v>
      </c>
      <c r="BT2128" s="11" t="s">
        <v>6418</v>
      </c>
      <c r="BU2128" s="11" t="s">
        <v>6417</v>
      </c>
      <c r="BV2128" s="11" t="s">
        <v>6418</v>
      </c>
      <c r="BW2128" s="11" t="s">
        <v>6045</v>
      </c>
      <c r="BX2128" s="11"/>
      <c r="BY2128" s="12"/>
      <c r="BZ2128" t="s">
        <v>6281</v>
      </c>
      <c r="CA2128" s="13" t="s">
        <v>6419</v>
      </c>
    </row>
    <row r="2129" spans="70:79" s="1" customFormat="1" ht="15">
      <c r="BR2129" t="str">
        <f t="shared" si="167"/>
        <v>RT5MHSOP 12 (EPMA)</v>
      </c>
      <c r="BS2129" s="11" t="s">
        <v>6420</v>
      </c>
      <c r="BT2129" s="11" t="s">
        <v>6421</v>
      </c>
      <c r="BU2129" s="11" t="s">
        <v>6420</v>
      </c>
      <c r="BV2129" s="11" t="s">
        <v>6421</v>
      </c>
      <c r="BW2129" s="11" t="s">
        <v>6045</v>
      </c>
      <c r="BX2129" s="11"/>
      <c r="BY2129" s="12"/>
      <c r="BZ2129" t="s">
        <v>6281</v>
      </c>
      <c r="CA2129" s="13" t="s">
        <v>6422</v>
      </c>
    </row>
    <row r="2130" spans="70:79" s="1" customFormat="1" ht="15">
      <c r="BR2130" t="str">
        <f t="shared" si="167"/>
        <v>RT5MHSOP 13</v>
      </c>
      <c r="BS2130" s="11" t="s">
        <v>6423</v>
      </c>
      <c r="BT2130" s="11" t="s">
        <v>6424</v>
      </c>
      <c r="BU2130" s="11" t="s">
        <v>6423</v>
      </c>
      <c r="BV2130" s="11" t="s">
        <v>6424</v>
      </c>
      <c r="BW2130" s="11" t="s">
        <v>6045</v>
      </c>
      <c r="BX2130" s="11"/>
      <c r="BY2130" s="12"/>
      <c r="BZ2130" t="s">
        <v>6281</v>
      </c>
      <c r="CA2130" s="13" t="s">
        <v>6425</v>
      </c>
    </row>
    <row r="2131" spans="70:79" s="1" customFormat="1" ht="15">
      <c r="BR2131" t="str">
        <f t="shared" si="167"/>
        <v>RT5MHSOP 13 (EPMA)</v>
      </c>
      <c r="BS2131" s="11" t="s">
        <v>6426</v>
      </c>
      <c r="BT2131" s="11" t="s">
        <v>6427</v>
      </c>
      <c r="BU2131" s="11" t="s">
        <v>6426</v>
      </c>
      <c r="BV2131" s="11" t="s">
        <v>6427</v>
      </c>
      <c r="BW2131" s="11" t="s">
        <v>6045</v>
      </c>
      <c r="BX2131" s="11"/>
      <c r="BY2131" s="12"/>
      <c r="BZ2131" t="s">
        <v>6281</v>
      </c>
      <c r="CA2131" s="13" t="s">
        <v>6428</v>
      </c>
    </row>
    <row r="2132" spans="70:79" s="1" customFormat="1" ht="15">
      <c r="BR2132" t="str">
        <f t="shared" si="167"/>
        <v>RT5MHSOP 14</v>
      </c>
      <c r="BS2132" s="11" t="s">
        <v>6429</v>
      </c>
      <c r="BT2132" s="11" t="s">
        <v>6430</v>
      </c>
      <c r="BU2132" s="11" t="s">
        <v>6429</v>
      </c>
      <c r="BV2132" s="11" t="s">
        <v>6430</v>
      </c>
      <c r="BW2132" s="11" t="s">
        <v>6045</v>
      </c>
      <c r="BX2132" s="11"/>
      <c r="BY2132" s="12"/>
      <c r="BZ2132" t="s">
        <v>6281</v>
      </c>
      <c r="CA2132" s="13" t="s">
        <v>6431</v>
      </c>
    </row>
    <row r="2133" spans="70:79" s="1" customFormat="1" ht="15">
      <c r="BR2133" t="str">
        <f t="shared" si="167"/>
        <v>RT5MHSOP 14 (EPMA)</v>
      </c>
      <c r="BS2133" s="11" t="s">
        <v>6432</v>
      </c>
      <c r="BT2133" s="11" t="s">
        <v>6433</v>
      </c>
      <c r="BU2133" s="11" t="s">
        <v>6432</v>
      </c>
      <c r="BV2133" s="11" t="s">
        <v>6433</v>
      </c>
      <c r="BW2133" s="11" t="s">
        <v>6045</v>
      </c>
      <c r="BX2133" s="11"/>
      <c r="BY2133" s="12"/>
      <c r="BZ2133" t="s">
        <v>6281</v>
      </c>
      <c r="CA2133" s="13" t="s">
        <v>6434</v>
      </c>
    </row>
    <row r="2134" spans="70:79" s="1" customFormat="1" ht="15">
      <c r="BR2134" t="str">
        <f t="shared" si="167"/>
        <v>RT5MHSOP 15</v>
      </c>
      <c r="BS2134" s="11" t="s">
        <v>6435</v>
      </c>
      <c r="BT2134" s="11" t="s">
        <v>6436</v>
      </c>
      <c r="BU2134" s="11" t="s">
        <v>6435</v>
      </c>
      <c r="BV2134" s="11" t="s">
        <v>6436</v>
      </c>
      <c r="BW2134" s="11" t="s">
        <v>6045</v>
      </c>
      <c r="BX2134" s="11"/>
      <c r="BY2134" s="12"/>
      <c r="BZ2134" t="s">
        <v>6281</v>
      </c>
      <c r="CA2134" s="13" t="s">
        <v>6437</v>
      </c>
    </row>
    <row r="2135" spans="70:79" s="1" customFormat="1" ht="15">
      <c r="BR2135" t="str">
        <f t="shared" si="167"/>
        <v>RT5MHSOP 15 (EPMA)</v>
      </c>
      <c r="BS2135" s="11" t="s">
        <v>6438</v>
      </c>
      <c r="BT2135" s="11" t="s">
        <v>6439</v>
      </c>
      <c r="BU2135" s="11" t="s">
        <v>6438</v>
      </c>
      <c r="BV2135" s="11" t="s">
        <v>6439</v>
      </c>
      <c r="BW2135" s="11" t="s">
        <v>6045</v>
      </c>
      <c r="BX2135" s="11"/>
      <c r="BY2135" s="12"/>
      <c r="BZ2135" t="s">
        <v>6281</v>
      </c>
      <c r="CA2135" s="13" t="s">
        <v>6440</v>
      </c>
    </row>
    <row r="2136" spans="70:79" s="1" customFormat="1" ht="15">
      <c r="BR2136" t="str">
        <f t="shared" si="167"/>
        <v>RT5MHSOP 16</v>
      </c>
      <c r="BS2136" s="11" t="s">
        <v>6441</v>
      </c>
      <c r="BT2136" s="11" t="s">
        <v>6442</v>
      </c>
      <c r="BU2136" s="11" t="s">
        <v>6441</v>
      </c>
      <c r="BV2136" s="11" t="s">
        <v>6442</v>
      </c>
      <c r="BW2136" s="11" t="s">
        <v>6045</v>
      </c>
      <c r="BX2136" s="11"/>
      <c r="BY2136" s="12"/>
      <c r="BZ2136" t="s">
        <v>6281</v>
      </c>
      <c r="CA2136" s="13" t="s">
        <v>6443</v>
      </c>
    </row>
    <row r="2137" spans="70:79" s="1" customFormat="1" ht="15">
      <c r="BR2137" t="str">
        <f t="shared" si="167"/>
        <v>RT5MHSOP 16 (EPMA)</v>
      </c>
      <c r="BS2137" s="11" t="s">
        <v>6444</v>
      </c>
      <c r="BT2137" s="11" t="s">
        <v>6445</v>
      </c>
      <c r="BU2137" s="11" t="s">
        <v>6444</v>
      </c>
      <c r="BV2137" s="11" t="s">
        <v>6445</v>
      </c>
      <c r="BW2137" s="11" t="s">
        <v>6045</v>
      </c>
      <c r="BX2137" s="11"/>
      <c r="BY2137" s="12"/>
      <c r="BZ2137" t="s">
        <v>6281</v>
      </c>
      <c r="CA2137" s="13" t="s">
        <v>6446</v>
      </c>
    </row>
    <row r="2138" spans="70:79" s="1" customFormat="1" ht="15">
      <c r="BR2138" t="str">
        <f t="shared" si="167"/>
        <v>RT5MHSOP 17</v>
      </c>
      <c r="BS2138" s="11" t="s">
        <v>6447</v>
      </c>
      <c r="BT2138" s="11" t="s">
        <v>6448</v>
      </c>
      <c r="BU2138" s="11" t="s">
        <v>6447</v>
      </c>
      <c r="BV2138" s="11" t="s">
        <v>6448</v>
      </c>
      <c r="BW2138" s="11" t="s">
        <v>6045</v>
      </c>
      <c r="BX2138" s="11"/>
      <c r="BY2138" s="12"/>
      <c r="BZ2138" t="s">
        <v>6281</v>
      </c>
      <c r="CA2138" s="13" t="s">
        <v>6449</v>
      </c>
    </row>
    <row r="2139" spans="70:79" s="1" customFormat="1" ht="15">
      <c r="BR2139" t="str">
        <f t="shared" si="167"/>
        <v>RT5MHSOP 17 (EPMA)</v>
      </c>
      <c r="BS2139" s="11" t="s">
        <v>6450</v>
      </c>
      <c r="BT2139" s="11" t="s">
        <v>6451</v>
      </c>
      <c r="BU2139" s="11" t="s">
        <v>6450</v>
      </c>
      <c r="BV2139" s="11" t="s">
        <v>6451</v>
      </c>
      <c r="BW2139" s="11" t="s">
        <v>6045</v>
      </c>
      <c r="BX2139" s="11"/>
      <c r="BY2139" s="12"/>
      <c r="BZ2139" t="s">
        <v>6281</v>
      </c>
      <c r="CA2139" s="13" t="s">
        <v>6452</v>
      </c>
    </row>
    <row r="2140" spans="70:79" s="1" customFormat="1" ht="15">
      <c r="BR2140" t="str">
        <f t="shared" si="167"/>
        <v>RT5MHSOP 18</v>
      </c>
      <c r="BS2140" s="11" t="s">
        <v>6453</v>
      </c>
      <c r="BT2140" s="11" t="s">
        <v>6454</v>
      </c>
      <c r="BU2140" s="11" t="s">
        <v>6453</v>
      </c>
      <c r="BV2140" s="11" t="s">
        <v>6454</v>
      </c>
      <c r="BW2140" s="11" t="s">
        <v>6045</v>
      </c>
      <c r="BX2140" s="11"/>
      <c r="BY2140" s="12"/>
      <c r="BZ2140" t="s">
        <v>6281</v>
      </c>
      <c r="CA2140" s="13" t="s">
        <v>6455</v>
      </c>
    </row>
    <row r="2141" spans="70:79" s="1" customFormat="1" ht="15">
      <c r="BR2141" t="str">
        <f t="shared" si="167"/>
        <v>RT5MHSOP 18 (EPMA)</v>
      </c>
      <c r="BS2141" s="11" t="s">
        <v>6456</v>
      </c>
      <c r="BT2141" s="11" t="s">
        <v>6457</v>
      </c>
      <c r="BU2141" s="11" t="s">
        <v>6456</v>
      </c>
      <c r="BV2141" s="11" t="s">
        <v>6457</v>
      </c>
      <c r="BW2141" s="11" t="s">
        <v>6045</v>
      </c>
      <c r="BX2141" s="11"/>
      <c r="BY2141" s="12"/>
      <c r="BZ2141" t="s">
        <v>6281</v>
      </c>
      <c r="CA2141" s="13" t="s">
        <v>6458</v>
      </c>
    </row>
    <row r="2142" spans="70:79" s="1" customFormat="1" ht="15">
      <c r="BR2142" t="str">
        <f t="shared" si="167"/>
        <v>RT5MHSOP 2</v>
      </c>
      <c r="BS2142" s="11" t="s">
        <v>6459</v>
      </c>
      <c r="BT2142" s="11" t="s">
        <v>6460</v>
      </c>
      <c r="BU2142" s="11" t="s">
        <v>6459</v>
      </c>
      <c r="BV2142" s="11" t="s">
        <v>6460</v>
      </c>
      <c r="BW2142" s="11" t="s">
        <v>6045</v>
      </c>
      <c r="BX2142" s="11"/>
      <c r="BY2142" s="12"/>
      <c r="BZ2142" t="s">
        <v>6281</v>
      </c>
      <c r="CA2142" s="13" t="s">
        <v>6461</v>
      </c>
    </row>
    <row r="2143" spans="70:79" s="1" customFormat="1" ht="15">
      <c r="BR2143" t="str">
        <f t="shared" si="167"/>
        <v>RT5MHSOP 2 (EPMA)</v>
      </c>
      <c r="BS2143" s="11" t="s">
        <v>6462</v>
      </c>
      <c r="BT2143" s="11" t="s">
        <v>6463</v>
      </c>
      <c r="BU2143" s="11" t="s">
        <v>6462</v>
      </c>
      <c r="BV2143" s="11" t="s">
        <v>6463</v>
      </c>
      <c r="BW2143" s="11" t="s">
        <v>6045</v>
      </c>
      <c r="BX2143" s="11"/>
      <c r="BY2143" s="12"/>
      <c r="BZ2143" t="s">
        <v>6281</v>
      </c>
      <c r="CA2143" s="13" t="s">
        <v>6464</v>
      </c>
    </row>
    <row r="2144" spans="70:79" s="1" customFormat="1" ht="15">
      <c r="BR2144" t="str">
        <f t="shared" si="167"/>
        <v>RT5MHSOP 3</v>
      </c>
      <c r="BS2144" s="11" t="s">
        <v>6465</v>
      </c>
      <c r="BT2144" s="11" t="s">
        <v>6466</v>
      </c>
      <c r="BU2144" s="11" t="s">
        <v>6465</v>
      </c>
      <c r="BV2144" s="11" t="s">
        <v>6466</v>
      </c>
      <c r="BW2144" s="11" t="s">
        <v>6045</v>
      </c>
      <c r="BX2144" s="11"/>
      <c r="BY2144" s="12"/>
      <c r="BZ2144" t="s">
        <v>6281</v>
      </c>
      <c r="CA2144" s="13" t="s">
        <v>712</v>
      </c>
    </row>
    <row r="2145" spans="70:79" s="1" customFormat="1" ht="15">
      <c r="BR2145" t="str">
        <f t="shared" si="167"/>
        <v>RT5MHSOP 3 (EPMA)</v>
      </c>
      <c r="BS2145" s="11" t="s">
        <v>6467</v>
      </c>
      <c r="BT2145" s="11" t="s">
        <v>6468</v>
      </c>
      <c r="BU2145" s="11" t="s">
        <v>6467</v>
      </c>
      <c r="BV2145" s="11" t="s">
        <v>6468</v>
      </c>
      <c r="BW2145" s="11" t="s">
        <v>6045</v>
      </c>
      <c r="BX2145" s="11"/>
      <c r="BY2145" s="12"/>
      <c r="BZ2145" t="s">
        <v>6281</v>
      </c>
      <c r="CA2145" s="13" t="s">
        <v>6469</v>
      </c>
    </row>
    <row r="2146" spans="70:79" s="1" customFormat="1" ht="15">
      <c r="BR2146" t="str">
        <f t="shared" si="167"/>
        <v>RT5MHSOP 4</v>
      </c>
      <c r="BS2146" s="11" t="s">
        <v>6470</v>
      </c>
      <c r="BT2146" s="11" t="s">
        <v>6471</v>
      </c>
      <c r="BU2146" s="11" t="s">
        <v>6470</v>
      </c>
      <c r="BV2146" s="11" t="s">
        <v>6471</v>
      </c>
      <c r="BW2146" s="11" t="s">
        <v>6045</v>
      </c>
      <c r="BX2146" s="11"/>
      <c r="BY2146" s="12"/>
      <c r="BZ2146" t="s">
        <v>6281</v>
      </c>
      <c r="CA2146" s="13" t="s">
        <v>6472</v>
      </c>
    </row>
    <row r="2147" spans="70:79" s="1" customFormat="1" ht="15">
      <c r="BR2147" t="str">
        <f t="shared" si="167"/>
        <v>RT5MHSOP 4 (EPMA)</v>
      </c>
      <c r="BS2147" s="11" t="s">
        <v>6473</v>
      </c>
      <c r="BT2147" s="11" t="s">
        <v>6474</v>
      </c>
      <c r="BU2147" s="11" t="s">
        <v>6473</v>
      </c>
      <c r="BV2147" s="11" t="s">
        <v>6474</v>
      </c>
      <c r="BW2147" s="11" t="s">
        <v>6045</v>
      </c>
      <c r="BX2147" s="11"/>
      <c r="BY2147" s="12"/>
      <c r="BZ2147" t="s">
        <v>6281</v>
      </c>
      <c r="CA2147" s="13" t="s">
        <v>6475</v>
      </c>
    </row>
    <row r="2148" spans="70:79" s="1" customFormat="1" ht="15">
      <c r="BR2148" t="str">
        <f t="shared" si="167"/>
        <v>RT5MHSOP 5</v>
      </c>
      <c r="BS2148" s="11" t="s">
        <v>6476</v>
      </c>
      <c r="BT2148" s="11" t="s">
        <v>6477</v>
      </c>
      <c r="BU2148" s="11" t="s">
        <v>6476</v>
      </c>
      <c r="BV2148" s="11" t="s">
        <v>6477</v>
      </c>
      <c r="BW2148" s="11" t="s">
        <v>6045</v>
      </c>
      <c r="BX2148" s="11"/>
      <c r="BY2148" s="12"/>
      <c r="BZ2148" t="s">
        <v>6281</v>
      </c>
      <c r="CA2148" s="13" t="s">
        <v>6478</v>
      </c>
    </row>
    <row r="2149" spans="70:79" s="1" customFormat="1" ht="15">
      <c r="BR2149" t="str">
        <f t="shared" si="167"/>
        <v>RT5MHSOP 5 (EPMA)</v>
      </c>
      <c r="BS2149" s="11" t="s">
        <v>6479</v>
      </c>
      <c r="BT2149" s="11" t="s">
        <v>6480</v>
      </c>
      <c r="BU2149" s="11" t="s">
        <v>6479</v>
      </c>
      <c r="BV2149" s="11" t="s">
        <v>6480</v>
      </c>
      <c r="BW2149" s="11" t="s">
        <v>6045</v>
      </c>
      <c r="BX2149" s="11"/>
      <c r="BY2149" s="12"/>
      <c r="BZ2149" t="s">
        <v>6281</v>
      </c>
      <c r="CA2149" s="13" t="s">
        <v>6481</v>
      </c>
    </row>
    <row r="2150" spans="70:79" s="1" customFormat="1" ht="15">
      <c r="BR2150" t="str">
        <f t="shared" si="167"/>
        <v>RT5MHSOP 6</v>
      </c>
      <c r="BS2150" s="11" t="s">
        <v>6482</v>
      </c>
      <c r="BT2150" s="11" t="s">
        <v>6483</v>
      </c>
      <c r="BU2150" s="11" t="s">
        <v>6482</v>
      </c>
      <c r="BV2150" s="11" t="s">
        <v>6483</v>
      </c>
      <c r="BW2150" s="11" t="s">
        <v>6045</v>
      </c>
      <c r="BX2150" s="11"/>
      <c r="BY2150" s="12"/>
      <c r="BZ2150" t="s">
        <v>6281</v>
      </c>
      <c r="CA2150" s="13" t="s">
        <v>6484</v>
      </c>
    </row>
    <row r="2151" spans="70:79" s="1" customFormat="1" ht="15">
      <c r="BR2151" t="str">
        <f t="shared" si="167"/>
        <v>RT5MHSOP 6 (EPMA)</v>
      </c>
      <c r="BS2151" s="11" t="s">
        <v>6485</v>
      </c>
      <c r="BT2151" s="11" t="s">
        <v>6486</v>
      </c>
      <c r="BU2151" s="11" t="s">
        <v>6485</v>
      </c>
      <c r="BV2151" s="11" t="s">
        <v>6486</v>
      </c>
      <c r="BW2151" s="11" t="s">
        <v>6045</v>
      </c>
      <c r="BX2151" s="11"/>
      <c r="BY2151" s="12"/>
      <c r="BZ2151" t="s">
        <v>6281</v>
      </c>
      <c r="CA2151" s="13" t="s">
        <v>6487</v>
      </c>
    </row>
    <row r="2152" spans="70:79" s="1" customFormat="1" ht="15">
      <c r="BR2152" t="str">
        <f t="shared" si="167"/>
        <v>RT5MHSOP 7</v>
      </c>
      <c r="BS2152" s="11" t="s">
        <v>6488</v>
      </c>
      <c r="BT2152" s="11" t="s">
        <v>6489</v>
      </c>
      <c r="BU2152" s="11" t="s">
        <v>6488</v>
      </c>
      <c r="BV2152" s="11" t="s">
        <v>6489</v>
      </c>
      <c r="BW2152" s="11" t="s">
        <v>6045</v>
      </c>
      <c r="BX2152" s="11"/>
      <c r="BY2152" s="12"/>
      <c r="BZ2152" t="s">
        <v>6281</v>
      </c>
      <c r="CA2152" s="13" t="s">
        <v>6490</v>
      </c>
    </row>
    <row r="2153" spans="70:79" s="1" customFormat="1" ht="15">
      <c r="BR2153" t="str">
        <f t="shared" si="167"/>
        <v>RT5MHSOP 7 (EPMA)</v>
      </c>
      <c r="BS2153" s="11" t="s">
        <v>6491</v>
      </c>
      <c r="BT2153" s="11" t="s">
        <v>6492</v>
      </c>
      <c r="BU2153" s="11" t="s">
        <v>6491</v>
      </c>
      <c r="BV2153" s="11" t="s">
        <v>6492</v>
      </c>
      <c r="BW2153" s="11" t="s">
        <v>6045</v>
      </c>
      <c r="BX2153" s="11"/>
      <c r="BY2153" s="12"/>
      <c r="BZ2153" t="s">
        <v>6281</v>
      </c>
      <c r="CA2153" s="13" t="s">
        <v>6493</v>
      </c>
    </row>
    <row r="2154" spans="70:79" s="1" customFormat="1" ht="15">
      <c r="BR2154" t="str">
        <f t="shared" si="167"/>
        <v>RT5MHSOP 8</v>
      </c>
      <c r="BS2154" s="11" t="s">
        <v>6494</v>
      </c>
      <c r="BT2154" s="11" t="s">
        <v>6495</v>
      </c>
      <c r="BU2154" s="11" t="s">
        <v>6494</v>
      </c>
      <c r="BV2154" s="11" t="s">
        <v>6495</v>
      </c>
      <c r="BW2154" s="11" t="s">
        <v>6045</v>
      </c>
      <c r="BX2154" s="11"/>
      <c r="BY2154" s="12"/>
      <c r="BZ2154" t="s">
        <v>6281</v>
      </c>
      <c r="CA2154" s="13" t="s">
        <v>6496</v>
      </c>
    </row>
    <row r="2155" spans="70:79" s="1" customFormat="1" ht="15">
      <c r="BR2155" t="str">
        <f t="shared" si="167"/>
        <v>RT5MHSOP 8 (EPMA)</v>
      </c>
      <c r="BS2155" s="11" t="s">
        <v>6497</v>
      </c>
      <c r="BT2155" s="11" t="s">
        <v>6498</v>
      </c>
      <c r="BU2155" s="11" t="s">
        <v>6497</v>
      </c>
      <c r="BV2155" s="11" t="s">
        <v>6498</v>
      </c>
      <c r="BW2155" s="11" t="s">
        <v>6045</v>
      </c>
      <c r="BX2155" s="11"/>
      <c r="BY2155" s="12"/>
      <c r="BZ2155" t="s">
        <v>6281</v>
      </c>
      <c r="CA2155" s="13" t="s">
        <v>6499</v>
      </c>
    </row>
    <row r="2156" spans="70:79" s="1" customFormat="1" ht="15">
      <c r="BR2156" t="str">
        <f t="shared" si="167"/>
        <v>RT5MHSOP 9</v>
      </c>
      <c r="BS2156" s="11" t="s">
        <v>6500</v>
      </c>
      <c r="BT2156" s="11" t="s">
        <v>6501</v>
      </c>
      <c r="BU2156" s="11" t="s">
        <v>6500</v>
      </c>
      <c r="BV2156" s="11" t="s">
        <v>6501</v>
      </c>
      <c r="BW2156" s="11" t="s">
        <v>6045</v>
      </c>
      <c r="BX2156" s="11"/>
      <c r="BY2156" s="12"/>
      <c r="BZ2156" t="s">
        <v>6281</v>
      </c>
      <c r="CA2156" s="13" t="s">
        <v>6502</v>
      </c>
    </row>
    <row r="2157" spans="70:79" s="1" customFormat="1" ht="15">
      <c r="BR2157" t="str">
        <f t="shared" si="167"/>
        <v>RT5MHSOP 9 (EPMA)</v>
      </c>
      <c r="BS2157" s="11" t="s">
        <v>6503</v>
      </c>
      <c r="BT2157" s="11" t="s">
        <v>6504</v>
      </c>
      <c r="BU2157" s="11" t="s">
        <v>6503</v>
      </c>
      <c r="BV2157" s="11" t="s">
        <v>6504</v>
      </c>
      <c r="BW2157" s="11" t="s">
        <v>6045</v>
      </c>
      <c r="BX2157" s="11"/>
      <c r="BY2157" s="12"/>
      <c r="BZ2157" t="s">
        <v>6281</v>
      </c>
      <c r="CA2157" s="13" t="s">
        <v>6505</v>
      </c>
    </row>
    <row r="2158" spans="70:79" s="1" customFormat="1" ht="15">
      <c r="BR2158" t="str">
        <f t="shared" si="167"/>
        <v>RT5MHSOP BEECHWOOD</v>
      </c>
      <c r="BS2158" s="11" t="s">
        <v>6506</v>
      </c>
      <c r="BT2158" s="11" t="s">
        <v>6507</v>
      </c>
      <c r="BU2158" s="11" t="s">
        <v>6506</v>
      </c>
      <c r="BV2158" s="11" t="s">
        <v>6507</v>
      </c>
      <c r="BW2158" s="11" t="s">
        <v>6045</v>
      </c>
      <c r="BX2158" s="11"/>
      <c r="BY2158" s="12"/>
      <c r="BZ2158" t="s">
        <v>6281</v>
      </c>
      <c r="CA2158" s="13" t="s">
        <v>6508</v>
      </c>
    </row>
    <row r="2159" spans="70:79" s="1" customFormat="1" ht="15">
      <c r="BR2159" t="str">
        <f t="shared" si="167"/>
        <v>RT5MHSOP BENNION</v>
      </c>
      <c r="BS2159" s="11" t="s">
        <v>6509</v>
      </c>
      <c r="BT2159" s="11" t="s">
        <v>6510</v>
      </c>
      <c r="BU2159" s="11" t="s">
        <v>6509</v>
      </c>
      <c r="BV2159" s="11" t="s">
        <v>6510</v>
      </c>
      <c r="BW2159" s="11" t="s">
        <v>6045</v>
      </c>
      <c r="BX2159" s="11"/>
      <c r="BY2159" s="12"/>
      <c r="BZ2159" t="s">
        <v>6281</v>
      </c>
      <c r="CA2159" s="13" t="s">
        <v>6511</v>
      </c>
    </row>
    <row r="2160" spans="70:79" s="1" customFormat="1" ht="15">
      <c r="BR2160" t="str">
        <f t="shared" si="167"/>
        <v>RT5MILL LODGE</v>
      </c>
      <c r="BS2160" s="11" t="s">
        <v>6512</v>
      </c>
      <c r="BT2160" s="11" t="s">
        <v>6513</v>
      </c>
      <c r="BU2160" s="11" t="s">
        <v>6512</v>
      </c>
      <c r="BV2160" s="11" t="s">
        <v>6513</v>
      </c>
      <c r="BW2160" s="11" t="s">
        <v>6045</v>
      </c>
      <c r="BX2160" s="11"/>
      <c r="BY2160" s="12"/>
      <c r="BZ2160" t="s">
        <v>6281</v>
      </c>
      <c r="CA2160" s="13" t="s">
        <v>6514</v>
      </c>
    </row>
    <row r="2161" spans="70:79" s="1" customFormat="1" ht="15">
      <c r="BR2161" t="str">
        <f t="shared" si="167"/>
        <v>RT5MMH DALGLEISH WARD</v>
      </c>
      <c r="BS2161" s="11" t="s">
        <v>6515</v>
      </c>
      <c r="BT2161" s="11" t="s">
        <v>6516</v>
      </c>
      <c r="BU2161" s="11" t="s">
        <v>6515</v>
      </c>
      <c r="BV2161" s="11" t="s">
        <v>6516</v>
      </c>
      <c r="BW2161" s="11" t="s">
        <v>6045</v>
      </c>
      <c r="BX2161" s="11"/>
      <c r="BY2161" s="12"/>
      <c r="BZ2161" t="s">
        <v>6281</v>
      </c>
      <c r="CA2161" s="13" t="s">
        <v>6517</v>
      </c>
    </row>
    <row r="2162" spans="70:79" s="1" customFormat="1" ht="15">
      <c r="BR2162" t="str">
        <f t="shared" si="167"/>
        <v>RT5MRH ADULT MENTAL HEALTH (EPMA)</v>
      </c>
      <c r="BS2162" s="11" t="s">
        <v>6518</v>
      </c>
      <c r="BT2162" s="11" t="s">
        <v>6519</v>
      </c>
      <c r="BU2162" s="11" t="s">
        <v>6518</v>
      </c>
      <c r="BV2162" s="11" t="s">
        <v>6519</v>
      </c>
      <c r="BW2162" s="11" t="s">
        <v>6045</v>
      </c>
      <c r="BX2162" s="11"/>
      <c r="BY2162" s="12"/>
      <c r="BZ2162" t="s">
        <v>6281</v>
      </c>
      <c r="CA2162" s="13" t="s">
        <v>6520</v>
      </c>
    </row>
    <row r="2163" spans="70:79" s="1" customFormat="1" ht="15">
      <c r="BR2163" t="str">
        <f t="shared" si="167"/>
        <v>RT5NW LEICESTERSHIRE 1</v>
      </c>
      <c r="BS2163" s="11" t="s">
        <v>6521</v>
      </c>
      <c r="BT2163" s="11" t="s">
        <v>6522</v>
      </c>
      <c r="BU2163" s="11" t="s">
        <v>6521</v>
      </c>
      <c r="BV2163" s="11" t="s">
        <v>6522</v>
      </c>
      <c r="BW2163" s="11" t="s">
        <v>6045</v>
      </c>
      <c r="BX2163" s="11"/>
      <c r="BY2163" s="12"/>
      <c r="BZ2163" t="s">
        <v>6281</v>
      </c>
      <c r="CA2163" s="13" t="s">
        <v>6523</v>
      </c>
    </row>
    <row r="2164" spans="70:79" s="1" customFormat="1" ht="15">
      <c r="BR2164" t="str">
        <f t="shared" si="167"/>
        <v>RT5NW LEICESTERSHIRE 1 (EPMA)</v>
      </c>
      <c r="BS2164" s="11" t="s">
        <v>6524</v>
      </c>
      <c r="BT2164" s="11" t="s">
        <v>6525</v>
      </c>
      <c r="BU2164" s="11" t="s">
        <v>6524</v>
      </c>
      <c r="BV2164" s="11" t="s">
        <v>6525</v>
      </c>
      <c r="BW2164" s="11" t="s">
        <v>6045</v>
      </c>
      <c r="BX2164" s="11"/>
      <c r="BY2164" s="12"/>
      <c r="BZ2164" t="s">
        <v>6281</v>
      </c>
      <c r="CA2164" s="13" t="s">
        <v>6526</v>
      </c>
    </row>
    <row r="2165" spans="70:79" s="1" customFormat="1" ht="15">
      <c r="BR2165" t="str">
        <f t="shared" si="167"/>
        <v>RT5NW LEICESTERSHIRE 2</v>
      </c>
      <c r="BS2165" s="11" t="s">
        <v>6527</v>
      </c>
      <c r="BT2165" s="11" t="s">
        <v>6528</v>
      </c>
      <c r="BU2165" s="11" t="s">
        <v>6527</v>
      </c>
      <c r="BV2165" s="11" t="s">
        <v>6528</v>
      </c>
      <c r="BW2165" s="11" t="s">
        <v>6045</v>
      </c>
      <c r="BX2165" s="11"/>
      <c r="BY2165" s="12"/>
      <c r="BZ2165" t="s">
        <v>6281</v>
      </c>
      <c r="CA2165" s="13" t="s">
        <v>6529</v>
      </c>
    </row>
    <row r="2166" spans="70:79" s="1" customFormat="1" ht="15">
      <c r="BR2166" t="str">
        <f t="shared" si="167"/>
        <v>RT5NW LEICESTERSHIRE 2 (EPMA)</v>
      </c>
      <c r="BS2166" s="11" t="s">
        <v>6530</v>
      </c>
      <c r="BT2166" s="11" t="s">
        <v>6531</v>
      </c>
      <c r="BU2166" s="11" t="s">
        <v>6530</v>
      </c>
      <c r="BV2166" s="11" t="s">
        <v>6531</v>
      </c>
      <c r="BW2166" s="11" t="s">
        <v>6045</v>
      </c>
      <c r="BX2166" s="11"/>
      <c r="BY2166" s="12"/>
      <c r="BZ2166" t="s">
        <v>6281</v>
      </c>
      <c r="CA2166" s="13" t="s">
        <v>6532</v>
      </c>
    </row>
    <row r="2167" spans="70:79" s="1" customFormat="1" ht="15">
      <c r="BR2167" t="str">
        <f t="shared" si="167"/>
        <v>RT5NW LEICESTERSHIRE 3</v>
      </c>
      <c r="BS2167" s="11" t="s">
        <v>6533</v>
      </c>
      <c r="BT2167" s="11" t="s">
        <v>6534</v>
      </c>
      <c r="BU2167" s="11" t="s">
        <v>6533</v>
      </c>
      <c r="BV2167" s="11" t="s">
        <v>6534</v>
      </c>
      <c r="BW2167" s="11" t="s">
        <v>6045</v>
      </c>
      <c r="BX2167" s="11"/>
      <c r="BY2167" s="12"/>
      <c r="BZ2167" t="s">
        <v>6281</v>
      </c>
      <c r="CA2167" s="13" t="s">
        <v>6535</v>
      </c>
    </row>
    <row r="2168" spans="70:79" s="1" customFormat="1" ht="15">
      <c r="BR2168" t="str">
        <f t="shared" si="167"/>
        <v>RT5NW LEICESTERSHIRE 3 (EPMA)</v>
      </c>
      <c r="BS2168" s="11" t="s">
        <v>6536</v>
      </c>
      <c r="BT2168" s="11" t="s">
        <v>6537</v>
      </c>
      <c r="BU2168" s="11" t="s">
        <v>6536</v>
      </c>
      <c r="BV2168" s="11" t="s">
        <v>6537</v>
      </c>
      <c r="BW2168" s="11" t="s">
        <v>6045</v>
      </c>
      <c r="BX2168" s="11"/>
      <c r="BY2168" s="12"/>
      <c r="BZ2168" t="s">
        <v>6281</v>
      </c>
      <c r="CA2168" s="13" t="s">
        <v>6538</v>
      </c>
    </row>
    <row r="2169" spans="70:79" s="1" customFormat="1" ht="15">
      <c r="BR2169" t="str">
        <f t="shared" si="167"/>
        <v>RT5NW LEICESTERSHIRE 4</v>
      </c>
      <c r="BS2169" s="11" t="s">
        <v>6539</v>
      </c>
      <c r="BT2169" s="11" t="s">
        <v>6540</v>
      </c>
      <c r="BU2169" s="11" t="s">
        <v>6539</v>
      </c>
      <c r="BV2169" s="11" t="s">
        <v>6540</v>
      </c>
      <c r="BW2169" s="11" t="s">
        <v>6045</v>
      </c>
      <c r="BX2169" s="11"/>
      <c r="BY2169" s="12"/>
      <c r="BZ2169" t="s">
        <v>6281</v>
      </c>
      <c r="CA2169" s="13" t="s">
        <v>6541</v>
      </c>
    </row>
    <row r="2170" spans="70:79" s="1" customFormat="1" ht="15">
      <c r="BR2170" t="str">
        <f t="shared" si="167"/>
        <v>RT5NW LEICESTERSHIRE 4 (EPMA)</v>
      </c>
      <c r="BS2170" s="11" t="s">
        <v>6542</v>
      </c>
      <c r="BT2170" s="11" t="s">
        <v>6543</v>
      </c>
      <c r="BU2170" s="11" t="s">
        <v>6542</v>
      </c>
      <c r="BV2170" s="11" t="s">
        <v>6543</v>
      </c>
      <c r="BW2170" s="11" t="s">
        <v>6045</v>
      </c>
      <c r="BX2170" s="11"/>
      <c r="BY2170" s="12"/>
      <c r="BZ2170" t="s">
        <v>6281</v>
      </c>
      <c r="CA2170" s="13" t="s">
        <v>6544</v>
      </c>
    </row>
    <row r="2171" spans="70:79" s="1" customFormat="1" ht="15">
      <c r="BR2171" t="str">
        <f t="shared" si="167"/>
        <v>RT5PARKSIDE</v>
      </c>
      <c r="BS2171" s="11" t="s">
        <v>6545</v>
      </c>
      <c r="BT2171" s="11" t="s">
        <v>6546</v>
      </c>
      <c r="BU2171" s="11" t="s">
        <v>6545</v>
      </c>
      <c r="BV2171" s="11" t="s">
        <v>6546</v>
      </c>
      <c r="BW2171" s="11" t="s">
        <v>6045</v>
      </c>
      <c r="BX2171" s="11"/>
      <c r="BY2171" s="12"/>
      <c r="BZ2171" t="s">
        <v>6281</v>
      </c>
      <c r="CA2171" s="13" t="s">
        <v>490</v>
      </c>
    </row>
    <row r="2172" spans="70:79" s="1" customFormat="1" ht="15">
      <c r="BR2172" t="str">
        <f t="shared" si="167"/>
        <v>RT5PSYCHO-ONCOLOGY 1</v>
      </c>
      <c r="BS2172" s="11" t="s">
        <v>6547</v>
      </c>
      <c r="BT2172" s="11" t="s">
        <v>6548</v>
      </c>
      <c r="BU2172" s="11" t="s">
        <v>6547</v>
      </c>
      <c r="BV2172" s="11" t="s">
        <v>6548</v>
      </c>
      <c r="BW2172" s="11" t="s">
        <v>6045</v>
      </c>
      <c r="BX2172" s="11"/>
      <c r="BY2172" s="12"/>
      <c r="BZ2172" t="s">
        <v>6281</v>
      </c>
      <c r="CA2172" s="13" t="s">
        <v>6549</v>
      </c>
    </row>
    <row r="2173" spans="70:79" s="1" customFormat="1" ht="15">
      <c r="BR2173" t="str">
        <f t="shared" si="167"/>
        <v>RT5PSYCHO-ONCOLOGY 1 (EPMA)</v>
      </c>
      <c r="BS2173" s="11" t="s">
        <v>6550</v>
      </c>
      <c r="BT2173" s="11" t="s">
        <v>6551</v>
      </c>
      <c r="BU2173" s="11" t="s">
        <v>6550</v>
      </c>
      <c r="BV2173" s="11" t="s">
        <v>6551</v>
      </c>
      <c r="BW2173" s="11" t="s">
        <v>6045</v>
      </c>
      <c r="BX2173" s="11"/>
      <c r="BY2173" s="12"/>
      <c r="BZ2173" t="s">
        <v>6281</v>
      </c>
      <c r="CA2173" s="13" t="s">
        <v>6552</v>
      </c>
    </row>
    <row r="2174" spans="70:79" s="1" customFormat="1" ht="15">
      <c r="BR2174" t="str">
        <f t="shared" si="167"/>
        <v>RT5PSYCHOTHERAPY 1</v>
      </c>
      <c r="BS2174" s="11" t="s">
        <v>6553</v>
      </c>
      <c r="BT2174" s="11" t="s">
        <v>6554</v>
      </c>
      <c r="BU2174" s="11" t="s">
        <v>6553</v>
      </c>
      <c r="BV2174" s="11" t="s">
        <v>6554</v>
      </c>
      <c r="BW2174" s="11" t="s">
        <v>6045</v>
      </c>
      <c r="BX2174" s="11"/>
      <c r="BY2174" s="12"/>
      <c r="BZ2174" t="s">
        <v>6281</v>
      </c>
      <c r="CA2174" s="13" t="s">
        <v>6555</v>
      </c>
    </row>
    <row r="2175" spans="70:79" s="1" customFormat="1" ht="15">
      <c r="BR2175" t="str">
        <f t="shared" si="167"/>
        <v>RT5PSYCHOTHERAPY 1 (EPMA)</v>
      </c>
      <c r="BS2175" s="11" t="s">
        <v>6556</v>
      </c>
      <c r="BT2175" s="11" t="s">
        <v>6557</v>
      </c>
      <c r="BU2175" s="11" t="s">
        <v>6556</v>
      </c>
      <c r="BV2175" s="11" t="s">
        <v>6557</v>
      </c>
      <c r="BW2175" s="11" t="s">
        <v>6045</v>
      </c>
      <c r="BX2175" s="11"/>
      <c r="BY2175" s="12"/>
      <c r="BZ2175" t="s">
        <v>6281</v>
      </c>
      <c r="CA2175" s="13" t="s">
        <v>6558</v>
      </c>
    </row>
    <row r="2176" spans="70:79" s="1" customFormat="1" ht="15">
      <c r="BR2176" t="str">
        <f t="shared" si="167"/>
        <v>RT5PSYCHOTHERAPY 2</v>
      </c>
      <c r="BS2176" s="11" t="s">
        <v>6559</v>
      </c>
      <c r="BT2176" s="11" t="s">
        <v>6560</v>
      </c>
      <c r="BU2176" s="11" t="s">
        <v>6559</v>
      </c>
      <c r="BV2176" s="11" t="s">
        <v>6560</v>
      </c>
      <c r="BW2176" s="11" t="s">
        <v>6045</v>
      </c>
      <c r="BX2176" s="11"/>
      <c r="BY2176" s="12"/>
      <c r="BZ2176" t="s">
        <v>6281</v>
      </c>
      <c r="CA2176" s="13" t="s">
        <v>6561</v>
      </c>
    </row>
    <row r="2177" spans="70:79" s="1" customFormat="1" ht="15">
      <c r="BR2177" t="str">
        <f t="shared" si="167"/>
        <v>RT5PSYCHOTHERAPY 2 (EPMA)</v>
      </c>
      <c r="BS2177" s="11" t="s">
        <v>6562</v>
      </c>
      <c r="BT2177" s="11" t="s">
        <v>6563</v>
      </c>
      <c r="BU2177" s="11" t="s">
        <v>6562</v>
      </c>
      <c r="BV2177" s="11" t="s">
        <v>6563</v>
      </c>
      <c r="BW2177" s="11" t="s">
        <v>6045</v>
      </c>
      <c r="BX2177" s="11"/>
      <c r="BY2177" s="12"/>
      <c r="BZ2177" t="s">
        <v>6281</v>
      </c>
      <c r="CA2177" s="13" t="s">
        <v>6564</v>
      </c>
    </row>
    <row r="2178" spans="70:79" s="1" customFormat="1" ht="15">
      <c r="BR2178" t="str">
        <f t="shared" si="167"/>
        <v>RT5PSYCHOTHERAPY 3</v>
      </c>
      <c r="BS2178" s="11" t="s">
        <v>6565</v>
      </c>
      <c r="BT2178" s="11" t="s">
        <v>6566</v>
      </c>
      <c r="BU2178" s="11" t="s">
        <v>6565</v>
      </c>
      <c r="BV2178" s="11" t="s">
        <v>6566</v>
      </c>
      <c r="BW2178" s="11" t="s">
        <v>6045</v>
      </c>
      <c r="BX2178" s="11"/>
      <c r="BY2178" s="12"/>
      <c r="BZ2178" t="s">
        <v>6281</v>
      </c>
      <c r="CA2178" s="13" t="s">
        <v>6567</v>
      </c>
    </row>
    <row r="2179" spans="70:79" s="1" customFormat="1" ht="15">
      <c r="BR2179" t="str">
        <f t="shared" ref="BR2179:BR2242" si="168">CONCATENATE(LEFT(BS2179, 3),BT2179)</f>
        <v>RT5PSYCHOTHERAPY 3 (EPMA)</v>
      </c>
      <c r="BS2179" s="11" t="s">
        <v>6568</v>
      </c>
      <c r="BT2179" s="11" t="s">
        <v>6569</v>
      </c>
      <c r="BU2179" s="11" t="s">
        <v>6568</v>
      </c>
      <c r="BV2179" s="11" t="s">
        <v>6569</v>
      </c>
      <c r="BW2179" s="11" t="s">
        <v>6045</v>
      </c>
      <c r="BX2179" s="11"/>
      <c r="BY2179" s="12"/>
      <c r="BZ2179" t="s">
        <v>6281</v>
      </c>
      <c r="CA2179" s="13" t="s">
        <v>6570</v>
      </c>
    </row>
    <row r="2180" spans="70:79" s="1" customFormat="1" ht="15">
      <c r="BR2180" t="str">
        <f t="shared" si="168"/>
        <v>RT5RATHLIN</v>
      </c>
      <c r="BS2180" s="11" t="s">
        <v>6571</v>
      </c>
      <c r="BT2180" s="11" t="s">
        <v>6572</v>
      </c>
      <c r="BU2180" s="11" t="s">
        <v>6571</v>
      </c>
      <c r="BV2180" s="11" t="s">
        <v>6572</v>
      </c>
      <c r="BW2180" s="11" t="s">
        <v>6045</v>
      </c>
      <c r="BX2180" s="11"/>
      <c r="BY2180" s="12"/>
      <c r="BZ2180" t="s">
        <v>6281</v>
      </c>
      <c r="CA2180" s="13" t="s">
        <v>6573</v>
      </c>
    </row>
    <row r="2181" spans="70:79" s="1" customFormat="1" ht="15">
      <c r="BR2181" t="str">
        <f t="shared" si="168"/>
        <v>RT5RMH RUTLAND WARD</v>
      </c>
      <c r="BS2181" s="11" t="s">
        <v>6574</v>
      </c>
      <c r="BT2181" s="11" t="s">
        <v>6575</v>
      </c>
      <c r="BU2181" s="11" t="s">
        <v>6574</v>
      </c>
      <c r="BV2181" s="11" t="s">
        <v>6575</v>
      </c>
      <c r="BW2181" s="11" t="s">
        <v>6045</v>
      </c>
      <c r="BX2181" s="11"/>
      <c r="BY2181" s="12"/>
      <c r="BZ2181" t="s">
        <v>6281</v>
      </c>
      <c r="CA2181" s="13" t="s">
        <v>6576</v>
      </c>
    </row>
    <row r="2182" spans="70:79" s="1" customFormat="1" ht="15">
      <c r="BR2182" t="str">
        <f t="shared" si="168"/>
        <v>RT5ROTHESAY</v>
      </c>
      <c r="BS2182" s="11" t="s">
        <v>6577</v>
      </c>
      <c r="BT2182" s="11" t="s">
        <v>6578</v>
      </c>
      <c r="BU2182" s="11" t="s">
        <v>6577</v>
      </c>
      <c r="BV2182" s="11" t="s">
        <v>6578</v>
      </c>
      <c r="BW2182" s="11" t="s">
        <v>6045</v>
      </c>
      <c r="BX2182" s="11"/>
      <c r="BY2182" s="12"/>
      <c r="BZ2182" t="s">
        <v>6281</v>
      </c>
      <c r="CA2182" s="13" t="s">
        <v>6579</v>
      </c>
    </row>
    <row r="2183" spans="70:79" s="1" customFormat="1" ht="15">
      <c r="BR2183" t="str">
        <f t="shared" si="168"/>
        <v>RT5RUTLAND HOSPITAL</v>
      </c>
      <c r="BS2183" s="11" t="s">
        <v>6580</v>
      </c>
      <c r="BT2183" s="11" t="s">
        <v>6581</v>
      </c>
      <c r="BU2183" s="11" t="s">
        <v>6580</v>
      </c>
      <c r="BV2183" s="11" t="s">
        <v>6581</v>
      </c>
      <c r="BW2183" s="11" t="s">
        <v>6045</v>
      </c>
      <c r="BX2183" s="11"/>
      <c r="BY2183" s="12"/>
      <c r="BZ2183" t="s">
        <v>6281</v>
      </c>
      <c r="CA2183" s="13" t="s">
        <v>6582</v>
      </c>
    </row>
    <row r="2184" spans="70:79" s="1" customFormat="1" ht="15">
      <c r="BR2184" t="str">
        <f t="shared" si="168"/>
        <v>RT5SOUTH LEICESTERSHIRE 1</v>
      </c>
      <c r="BS2184" s="11" t="s">
        <v>6583</v>
      </c>
      <c r="BT2184" s="11" t="s">
        <v>6584</v>
      </c>
      <c r="BU2184" s="11" t="s">
        <v>6583</v>
      </c>
      <c r="BV2184" s="11" t="s">
        <v>6584</v>
      </c>
      <c r="BW2184" s="11" t="s">
        <v>6045</v>
      </c>
      <c r="BX2184" s="11"/>
      <c r="BY2184" s="12"/>
      <c r="BZ2184" t="s">
        <v>6585</v>
      </c>
      <c r="CA2184" s="13" t="s">
        <v>6586</v>
      </c>
    </row>
    <row r="2185" spans="70:79" s="1" customFormat="1" ht="15">
      <c r="BR2185" t="str">
        <f t="shared" si="168"/>
        <v>RT5SOUTH LEICESTERSHIRE 1 (EPMA)</v>
      </c>
      <c r="BS2185" s="11" t="s">
        <v>6587</v>
      </c>
      <c r="BT2185" s="11" t="s">
        <v>6588</v>
      </c>
      <c r="BU2185" s="11" t="s">
        <v>6587</v>
      </c>
      <c r="BV2185" s="11" t="s">
        <v>6588</v>
      </c>
      <c r="BW2185" s="11" t="s">
        <v>6045</v>
      </c>
      <c r="BX2185" s="11"/>
      <c r="BY2185" s="12"/>
      <c r="BZ2185" t="s">
        <v>6589</v>
      </c>
      <c r="CA2185" s="13" t="s">
        <v>6590</v>
      </c>
    </row>
    <row r="2186" spans="70:79" s="1" customFormat="1" ht="15">
      <c r="BR2186" t="str">
        <f t="shared" si="168"/>
        <v>RT5SOUTH LEICESTERSHIRE 2</v>
      </c>
      <c r="BS2186" s="11" t="s">
        <v>6591</v>
      </c>
      <c r="BT2186" s="11" t="s">
        <v>6592</v>
      </c>
      <c r="BU2186" s="11" t="s">
        <v>6591</v>
      </c>
      <c r="BV2186" s="11" t="s">
        <v>6592</v>
      </c>
      <c r="BW2186" s="11" t="s">
        <v>6045</v>
      </c>
      <c r="BX2186" s="11"/>
      <c r="BY2186" s="12"/>
      <c r="BZ2186" t="s">
        <v>6593</v>
      </c>
      <c r="CA2186" s="13" t="s">
        <v>6594</v>
      </c>
    </row>
    <row r="2187" spans="70:79" s="1" customFormat="1" ht="15">
      <c r="BR2187" t="str">
        <f t="shared" si="168"/>
        <v>RT5SOUTH LEICESTERSHIRE 2 (EPMA)</v>
      </c>
      <c r="BS2187" s="11" t="s">
        <v>6595</v>
      </c>
      <c r="BT2187" s="11" t="s">
        <v>6596</v>
      </c>
      <c r="BU2187" s="11" t="s">
        <v>6595</v>
      </c>
      <c r="BV2187" s="11" t="s">
        <v>6596</v>
      </c>
      <c r="BW2187" s="11" t="s">
        <v>6045</v>
      </c>
      <c r="BX2187" s="11"/>
      <c r="BY2187" s="12"/>
      <c r="BZ2187" t="s">
        <v>6597</v>
      </c>
      <c r="CA2187" s="13" t="s">
        <v>6598</v>
      </c>
    </row>
    <row r="2188" spans="70:79" s="1" customFormat="1" ht="15">
      <c r="BR2188" t="str">
        <f t="shared" si="168"/>
        <v>RT5SOUTH LEICESTERSHIRE 3</v>
      </c>
      <c r="BS2188" s="11" t="s">
        <v>6599</v>
      </c>
      <c r="BT2188" s="11" t="s">
        <v>6600</v>
      </c>
      <c r="BU2188" s="11" t="s">
        <v>6599</v>
      </c>
      <c r="BV2188" s="11" t="s">
        <v>6600</v>
      </c>
      <c r="BW2188" s="11" t="s">
        <v>6045</v>
      </c>
      <c r="BX2188" s="11"/>
      <c r="BY2188" s="12"/>
      <c r="BZ2188" t="s">
        <v>6597</v>
      </c>
      <c r="CA2188" s="13" t="s">
        <v>6601</v>
      </c>
    </row>
    <row r="2189" spans="70:79" s="1" customFormat="1" ht="15">
      <c r="BR2189" t="str">
        <f t="shared" si="168"/>
        <v>RT5SOUTH LEICESTERSHIRE 3 (EPMA)</v>
      </c>
      <c r="BS2189" s="11" t="s">
        <v>6602</v>
      </c>
      <c r="BT2189" s="11" t="s">
        <v>6603</v>
      </c>
      <c r="BU2189" s="11" t="s">
        <v>6602</v>
      </c>
      <c r="BV2189" s="11" t="s">
        <v>6603</v>
      </c>
      <c r="BW2189" s="11" t="s">
        <v>6045</v>
      </c>
      <c r="BX2189" s="11"/>
      <c r="BY2189" s="12"/>
      <c r="BZ2189" t="s">
        <v>6597</v>
      </c>
      <c r="CA2189" s="13" t="s">
        <v>6604</v>
      </c>
    </row>
    <row r="2190" spans="70:79" s="1" customFormat="1" ht="15">
      <c r="BR2190" t="str">
        <f t="shared" si="168"/>
        <v>RT5SOUTH LEICESTERSHIRE 4</v>
      </c>
      <c r="BS2190" s="11" t="s">
        <v>6605</v>
      </c>
      <c r="BT2190" s="11" t="s">
        <v>6606</v>
      </c>
      <c r="BU2190" s="11" t="s">
        <v>6605</v>
      </c>
      <c r="BV2190" s="11" t="s">
        <v>6606</v>
      </c>
      <c r="BW2190" s="11" t="s">
        <v>6045</v>
      </c>
      <c r="BX2190" s="11"/>
      <c r="BY2190" s="12"/>
      <c r="BZ2190" t="s">
        <v>6597</v>
      </c>
      <c r="CA2190" s="13" t="s">
        <v>6607</v>
      </c>
    </row>
    <row r="2191" spans="70:79" s="1" customFormat="1" ht="15">
      <c r="BR2191" t="str">
        <f t="shared" si="168"/>
        <v>RT5SOUTH LEICESTERSHIRE 4 (EPMA)</v>
      </c>
      <c r="BS2191" s="11" t="s">
        <v>6608</v>
      </c>
      <c r="BT2191" s="11" t="s">
        <v>6609</v>
      </c>
      <c r="BU2191" s="11" t="s">
        <v>6608</v>
      </c>
      <c r="BV2191" s="11" t="s">
        <v>6609</v>
      </c>
      <c r="BW2191" s="11" t="s">
        <v>6045</v>
      </c>
      <c r="BX2191" s="11"/>
      <c r="BY2191" s="12"/>
      <c r="BZ2191" t="s">
        <v>6597</v>
      </c>
      <c r="CA2191" s="13" t="s">
        <v>6610</v>
      </c>
    </row>
    <row r="2192" spans="70:79" s="1" customFormat="1" ht="15">
      <c r="BR2192" t="str">
        <f t="shared" si="168"/>
        <v>RT5SOUTH LEICESTERSHIRE 5</v>
      </c>
      <c r="BS2192" s="11" t="s">
        <v>6611</v>
      </c>
      <c r="BT2192" s="11" t="s">
        <v>6612</v>
      </c>
      <c r="BU2192" s="11" t="s">
        <v>6611</v>
      </c>
      <c r="BV2192" s="11" t="s">
        <v>6612</v>
      </c>
      <c r="BW2192" s="11" t="s">
        <v>6045</v>
      </c>
      <c r="BX2192" s="11"/>
      <c r="BY2192" s="12"/>
      <c r="BZ2192" t="s">
        <v>6613</v>
      </c>
      <c r="CA2192" s="13" t="s">
        <v>6614</v>
      </c>
    </row>
    <row r="2193" spans="70:79" s="1" customFormat="1" ht="15">
      <c r="BR2193" t="str">
        <f t="shared" si="168"/>
        <v>RT5SOUTH LEICESTERSHIRE 5 (EPMA)</v>
      </c>
      <c r="BS2193" s="11" t="s">
        <v>6615</v>
      </c>
      <c r="BT2193" s="11" t="s">
        <v>6616</v>
      </c>
      <c r="BU2193" s="11" t="s">
        <v>6615</v>
      </c>
      <c r="BV2193" s="11" t="s">
        <v>6616</v>
      </c>
      <c r="BW2193" s="11" t="s">
        <v>6045</v>
      </c>
      <c r="BX2193" s="11"/>
      <c r="BY2193" s="12"/>
      <c r="BZ2193" t="s">
        <v>6617</v>
      </c>
      <c r="CA2193" s="13" t="s">
        <v>6618</v>
      </c>
    </row>
    <row r="2194" spans="70:79" s="1" customFormat="1" ht="15">
      <c r="BR2194" t="str">
        <f t="shared" si="168"/>
        <v>RT5ST LUKES</v>
      </c>
      <c r="BS2194" s="11" t="s">
        <v>6619</v>
      </c>
      <c r="BT2194" s="11" t="s">
        <v>6620</v>
      </c>
      <c r="BU2194" s="11" t="s">
        <v>6619</v>
      </c>
      <c r="BV2194" s="11" t="s">
        <v>6620</v>
      </c>
      <c r="BW2194" s="11" t="s">
        <v>6045</v>
      </c>
      <c r="BX2194" s="11"/>
      <c r="BY2194" s="12"/>
      <c r="BZ2194" t="s">
        <v>6621</v>
      </c>
      <c r="CA2194" s="13" t="s">
        <v>6622</v>
      </c>
    </row>
    <row r="2195" spans="70:79" s="1" customFormat="1" ht="15">
      <c r="BR2195" t="str">
        <f t="shared" si="168"/>
        <v>RT5ST LUKES HOSPITAL WARDS</v>
      </c>
      <c r="BS2195" s="11" t="s">
        <v>6619</v>
      </c>
      <c r="BT2195" s="11" t="s">
        <v>6623</v>
      </c>
      <c r="BU2195" s="11" t="s">
        <v>6619</v>
      </c>
      <c r="BV2195" s="11" t="s">
        <v>6623</v>
      </c>
      <c r="BW2195" s="11" t="s">
        <v>6045</v>
      </c>
      <c r="BX2195" s="11"/>
      <c r="BY2195" s="12"/>
      <c r="BZ2195" t="s">
        <v>6624</v>
      </c>
      <c r="CA2195" s="13" t="s">
        <v>6625</v>
      </c>
    </row>
    <row r="2196" spans="70:79" s="1" customFormat="1" ht="15">
      <c r="BR2196" t="str">
        <f t="shared" si="168"/>
        <v>RT5STEWART HOUSE</v>
      </c>
      <c r="BS2196" s="11" t="s">
        <v>6626</v>
      </c>
      <c r="BT2196" s="11" t="s">
        <v>6627</v>
      </c>
      <c r="BU2196" s="11" t="s">
        <v>6626</v>
      </c>
      <c r="BV2196" s="11" t="s">
        <v>6627</v>
      </c>
      <c r="BW2196" s="11" t="s">
        <v>6045</v>
      </c>
      <c r="BX2196" s="11"/>
      <c r="BY2196" s="12"/>
      <c r="BZ2196" t="s">
        <v>6628</v>
      </c>
      <c r="CA2196" s="13" t="s">
        <v>6629</v>
      </c>
    </row>
    <row r="2197" spans="70:79" s="1" customFormat="1" ht="15">
      <c r="BR2197" t="str">
        <f t="shared" si="168"/>
        <v>RT5SUITE P1</v>
      </c>
      <c r="BS2197" s="11" t="s">
        <v>6630</v>
      </c>
      <c r="BT2197" s="11" t="s">
        <v>6631</v>
      </c>
      <c r="BU2197" s="11" t="s">
        <v>6630</v>
      </c>
      <c r="BV2197" s="11" t="s">
        <v>6631</v>
      </c>
      <c r="BW2197" s="11" t="s">
        <v>6045</v>
      </c>
      <c r="BX2197" s="11"/>
      <c r="BY2197" s="12"/>
      <c r="BZ2197" t="s">
        <v>6632</v>
      </c>
      <c r="CA2197" s="13" t="s">
        <v>6633</v>
      </c>
    </row>
    <row r="2198" spans="70:79" s="1" customFormat="1" ht="15">
      <c r="BR2198" t="str">
        <f t="shared" si="168"/>
        <v>RT5TARRY VIEW</v>
      </c>
      <c r="BS2198" s="11" t="s">
        <v>6634</v>
      </c>
      <c r="BT2198" s="11" t="s">
        <v>6635</v>
      </c>
      <c r="BU2198" s="11" t="s">
        <v>6634</v>
      </c>
      <c r="BV2198" s="11" t="s">
        <v>6635</v>
      </c>
      <c r="BW2198" s="11" t="s">
        <v>6045</v>
      </c>
      <c r="BX2198" s="11"/>
      <c r="BY2198" s="12"/>
      <c r="BZ2198" t="s">
        <v>6636</v>
      </c>
      <c r="CA2198" s="13" t="s">
        <v>6637</v>
      </c>
    </row>
    <row r="2199" spans="70:79" s="1" customFormat="1" ht="15">
      <c r="BR2199" t="str">
        <f t="shared" si="168"/>
        <v>RT5THE AGNES UNIT</v>
      </c>
      <c r="BS2199" s="11" t="s">
        <v>6638</v>
      </c>
      <c r="BT2199" s="11" t="s">
        <v>6639</v>
      </c>
      <c r="BU2199" s="11" t="s">
        <v>6638</v>
      </c>
      <c r="BV2199" s="11" t="s">
        <v>6639</v>
      </c>
      <c r="BW2199" s="11" t="s">
        <v>6045</v>
      </c>
      <c r="BX2199" s="11"/>
      <c r="BY2199" s="12"/>
      <c r="BZ2199" t="s">
        <v>6640</v>
      </c>
      <c r="CA2199" s="13" t="s">
        <v>6641</v>
      </c>
    </row>
    <row r="2200" spans="70:79" s="1" customFormat="1" ht="15">
      <c r="BR2200" t="str">
        <f t="shared" si="168"/>
        <v>RT5THE BRADGATE MENTAL HEALTH UNIT</v>
      </c>
      <c r="BS2200" s="11" t="s">
        <v>6642</v>
      </c>
      <c r="BT2200" s="11" t="s">
        <v>6643</v>
      </c>
      <c r="BU2200" s="11" t="s">
        <v>6642</v>
      </c>
      <c r="BV2200" s="11" t="s">
        <v>6643</v>
      </c>
      <c r="BW2200" s="11" t="s">
        <v>6045</v>
      </c>
      <c r="BX2200" s="11"/>
      <c r="BY2200" s="12"/>
      <c r="BZ2200" t="s">
        <v>2806</v>
      </c>
      <c r="CA2200" s="13" t="s">
        <v>6644</v>
      </c>
    </row>
    <row r="2201" spans="70:79" s="1" customFormat="1" ht="15">
      <c r="BR2201" t="str">
        <f t="shared" si="168"/>
        <v>RT5THE FIRS</v>
      </c>
      <c r="BS2201" s="11" t="s">
        <v>6645</v>
      </c>
      <c r="BT2201" s="11" t="s">
        <v>6646</v>
      </c>
      <c r="BU2201" s="11" t="s">
        <v>6645</v>
      </c>
      <c r="BV2201" s="11" t="s">
        <v>6646</v>
      </c>
      <c r="BW2201" s="11" t="s">
        <v>6045</v>
      </c>
      <c r="BX2201" s="11"/>
      <c r="BY2201" s="12"/>
      <c r="BZ2201" t="s">
        <v>6647</v>
      </c>
      <c r="CA2201" s="13" t="s">
        <v>6648</v>
      </c>
    </row>
    <row r="2202" spans="70:79" s="1" customFormat="1" ht="15">
      <c r="BR2202" t="str">
        <f t="shared" si="168"/>
        <v>RT5THE GRANGE</v>
      </c>
      <c r="BS2202" s="11" t="s">
        <v>6649</v>
      </c>
      <c r="BT2202" s="11" t="s">
        <v>642</v>
      </c>
      <c r="BU2202" s="11" t="s">
        <v>6649</v>
      </c>
      <c r="BV2202" s="11" t="s">
        <v>642</v>
      </c>
      <c r="BW2202" s="11" t="s">
        <v>6045</v>
      </c>
      <c r="BX2202" s="11"/>
      <c r="BY2202" s="12"/>
      <c r="BZ2202" t="s">
        <v>6647</v>
      </c>
      <c r="CA2202" s="13" t="s">
        <v>6650</v>
      </c>
    </row>
    <row r="2203" spans="70:79" s="1" customFormat="1" ht="15">
      <c r="BR2203" t="str">
        <f t="shared" si="168"/>
        <v>RT5THE WILLOWS (LEICESTER)</v>
      </c>
      <c r="BS2203" s="11" t="s">
        <v>6651</v>
      </c>
      <c r="BT2203" s="11" t="s">
        <v>6652</v>
      </c>
      <c r="BU2203" s="11" t="s">
        <v>6651</v>
      </c>
      <c r="BV2203" s="11" t="s">
        <v>6652</v>
      </c>
      <c r="BW2203" s="11" t="s">
        <v>6045</v>
      </c>
      <c r="BX2203" s="11"/>
      <c r="BY2203" s="12"/>
      <c r="BZ2203" t="s">
        <v>6647</v>
      </c>
      <c r="CA2203" s="13" t="s">
        <v>6653</v>
      </c>
    </row>
    <row r="2204" spans="70:79" s="1" customFormat="1" ht="15">
      <c r="BR2204" t="str">
        <f t="shared" si="168"/>
        <v>RT5THERAPEUTIC COMMUNITY</v>
      </c>
      <c r="BS2204" s="11" t="s">
        <v>6654</v>
      </c>
      <c r="BT2204" s="11" t="s">
        <v>6655</v>
      </c>
      <c r="BU2204" s="11" t="s">
        <v>6654</v>
      </c>
      <c r="BV2204" s="11" t="s">
        <v>6655</v>
      </c>
      <c r="BW2204" s="11" t="s">
        <v>6045</v>
      </c>
      <c r="BX2204" s="11"/>
      <c r="BY2204" s="12"/>
      <c r="BZ2204" t="s">
        <v>6647</v>
      </c>
      <c r="CA2204" s="13" t="s">
        <v>6656</v>
      </c>
    </row>
    <row r="2205" spans="70:79" s="1" customFormat="1" ht="15">
      <c r="BR2205" t="str">
        <f t="shared" si="168"/>
        <v>RT5TOWERS HOSPITAL</v>
      </c>
      <c r="BS2205" s="11" t="s">
        <v>6657</v>
      </c>
      <c r="BT2205" s="11" t="s">
        <v>6658</v>
      </c>
      <c r="BU2205" s="11" t="s">
        <v>6657</v>
      </c>
      <c r="BV2205" s="11" t="s">
        <v>6658</v>
      </c>
      <c r="BW2205" s="11" t="s">
        <v>6045</v>
      </c>
      <c r="BX2205" s="11"/>
      <c r="BY2205" s="12"/>
      <c r="BZ2205" t="s">
        <v>6647</v>
      </c>
      <c r="CA2205" s="13" t="s">
        <v>6659</v>
      </c>
    </row>
    <row r="2206" spans="70:79" s="1" customFormat="1" ht="15">
      <c r="BR2206" t="str">
        <f t="shared" si="168"/>
        <v>RT5TOWERS HOSPITAL (DAISY PEAKE BUILDING)</v>
      </c>
      <c r="BS2206" s="11" t="s">
        <v>6660</v>
      </c>
      <c r="BT2206" s="11" t="s">
        <v>6661</v>
      </c>
      <c r="BU2206" s="11" t="s">
        <v>6660</v>
      </c>
      <c r="BV2206" s="11" t="s">
        <v>6661</v>
      </c>
      <c r="BW2206" s="11" t="s">
        <v>6045</v>
      </c>
      <c r="BX2206" s="11"/>
      <c r="BY2206" s="12"/>
      <c r="BZ2206" t="s">
        <v>6647</v>
      </c>
      <c r="CA2206" s="13" t="s">
        <v>6662</v>
      </c>
    </row>
    <row r="2207" spans="70:79" s="1" customFormat="1" ht="15">
      <c r="BR2207" t="str">
        <f t="shared" si="168"/>
        <v>RT5TOWERS HOSPITAL (THE CABIN)</v>
      </c>
      <c r="BS2207" s="11" t="s">
        <v>6663</v>
      </c>
      <c r="BT2207" s="11" t="s">
        <v>6664</v>
      </c>
      <c r="BU2207" s="11" t="s">
        <v>6663</v>
      </c>
      <c r="BV2207" s="11" t="s">
        <v>6664</v>
      </c>
      <c r="BW2207" s="11" t="s">
        <v>6045</v>
      </c>
      <c r="BX2207" s="11"/>
      <c r="BY2207" s="12"/>
      <c r="BZ2207" t="s">
        <v>6647</v>
      </c>
      <c r="CA2207" s="13" t="s">
        <v>6665</v>
      </c>
    </row>
    <row r="2208" spans="70:79" s="1" customFormat="1" ht="15">
      <c r="BR2208" t="str">
        <f t="shared" si="168"/>
        <v>RT5TREATMENT AND RECOVERY</v>
      </c>
      <c r="BS2208" s="11" t="s">
        <v>6666</v>
      </c>
      <c r="BT2208" s="11" t="s">
        <v>6667</v>
      </c>
      <c r="BU2208" s="11" t="s">
        <v>6666</v>
      </c>
      <c r="BV2208" s="11" t="s">
        <v>6667</v>
      </c>
      <c r="BW2208" s="11" t="s">
        <v>6045</v>
      </c>
      <c r="BX2208" s="11"/>
      <c r="BY2208" s="12"/>
      <c r="BZ2208" t="s">
        <v>6647</v>
      </c>
      <c r="CA2208" s="13" t="s">
        <v>6668</v>
      </c>
    </row>
    <row r="2209" spans="70:79" s="1" customFormat="1" ht="15">
      <c r="BR2209" t="str">
        <f t="shared" si="168"/>
        <v>RT5TREATMENT AND RECOVERY 1</v>
      </c>
      <c r="BS2209" s="11" t="s">
        <v>6669</v>
      </c>
      <c r="BT2209" s="11" t="s">
        <v>6670</v>
      </c>
      <c r="BU2209" s="11" t="s">
        <v>6669</v>
      </c>
      <c r="BV2209" s="11" t="s">
        <v>6670</v>
      </c>
      <c r="BW2209" s="11" t="s">
        <v>6045</v>
      </c>
      <c r="BX2209" s="11"/>
      <c r="BY2209" s="12"/>
      <c r="BZ2209" t="s">
        <v>6647</v>
      </c>
      <c r="CA2209" s="13" t="s">
        <v>6671</v>
      </c>
    </row>
    <row r="2210" spans="70:79" s="1" customFormat="1" ht="15">
      <c r="BR2210" t="str">
        <f t="shared" si="168"/>
        <v>RT5TREATMENT AND RECOVERY 1 (EPMA)</v>
      </c>
      <c r="BS2210" s="11" t="s">
        <v>6672</v>
      </c>
      <c r="BT2210" s="11" t="s">
        <v>6673</v>
      </c>
      <c r="BU2210" s="11" t="s">
        <v>6672</v>
      </c>
      <c r="BV2210" s="11" t="s">
        <v>6673</v>
      </c>
      <c r="BW2210" s="11" t="s">
        <v>6045</v>
      </c>
      <c r="BX2210" s="11"/>
      <c r="BY2210" s="12"/>
      <c r="BZ2210" t="s">
        <v>6647</v>
      </c>
      <c r="CA2210" s="13" t="s">
        <v>6674</v>
      </c>
    </row>
    <row r="2211" spans="70:79" s="1" customFormat="1" ht="15">
      <c r="BR2211" t="str">
        <f t="shared" si="168"/>
        <v>RT5TREATMENT AND RECOVERY 2</v>
      </c>
      <c r="BS2211" s="11" t="s">
        <v>6675</v>
      </c>
      <c r="BT2211" s="11" t="s">
        <v>6676</v>
      </c>
      <c r="BU2211" s="11" t="s">
        <v>6675</v>
      </c>
      <c r="BV2211" s="11" t="s">
        <v>6676</v>
      </c>
      <c r="BW2211" s="11" t="s">
        <v>6045</v>
      </c>
      <c r="BX2211" s="11"/>
      <c r="BY2211" s="12"/>
      <c r="BZ2211" t="s">
        <v>6647</v>
      </c>
      <c r="CA2211" s="13" t="s">
        <v>6677</v>
      </c>
    </row>
    <row r="2212" spans="70:79" s="1" customFormat="1" ht="15">
      <c r="BR2212" t="str">
        <f t="shared" si="168"/>
        <v>RT5TREATMENT AND RECOVERY 2 (EPMA)</v>
      </c>
      <c r="BS2212" s="11" t="s">
        <v>6678</v>
      </c>
      <c r="BT2212" s="11" t="s">
        <v>6679</v>
      </c>
      <c r="BU2212" s="11" t="s">
        <v>6678</v>
      </c>
      <c r="BV2212" s="11" t="s">
        <v>6679</v>
      </c>
      <c r="BW2212" s="11" t="s">
        <v>6045</v>
      </c>
      <c r="BX2212" s="11"/>
      <c r="BY2212" s="12"/>
      <c r="BZ2212" t="s">
        <v>6647</v>
      </c>
      <c r="CA2212" s="13" t="s">
        <v>6680</v>
      </c>
    </row>
    <row r="2213" spans="70:79" s="1" customFormat="1" ht="15">
      <c r="BR2213" t="str">
        <f t="shared" si="168"/>
        <v>RT5TURNER RISE</v>
      </c>
      <c r="BS2213" s="11" t="s">
        <v>6681</v>
      </c>
      <c r="BT2213" s="11" t="s">
        <v>6682</v>
      </c>
      <c r="BU2213" s="11" t="s">
        <v>6681</v>
      </c>
      <c r="BV2213" s="11" t="s">
        <v>6682</v>
      </c>
      <c r="BW2213" s="11" t="s">
        <v>6045</v>
      </c>
      <c r="BX2213" s="11"/>
      <c r="BY2213" s="12"/>
      <c r="BZ2213" t="s">
        <v>6647</v>
      </c>
      <c r="CA2213" s="13" t="s">
        <v>6683</v>
      </c>
    </row>
    <row r="2214" spans="70:79" s="1" customFormat="1" ht="15">
      <c r="BR2214" t="str">
        <f t="shared" si="168"/>
        <v>RT5WEST CITY ADULT MH (EPMA)</v>
      </c>
      <c r="BS2214" s="11" t="s">
        <v>6684</v>
      </c>
      <c r="BT2214" s="11" t="s">
        <v>6685</v>
      </c>
      <c r="BU2214" s="11" t="s">
        <v>6684</v>
      </c>
      <c r="BV2214" s="11" t="s">
        <v>6685</v>
      </c>
      <c r="BW2214" s="11" t="s">
        <v>6045</v>
      </c>
      <c r="BX2214" s="11"/>
      <c r="BY2214" s="12"/>
      <c r="BZ2214" t="s">
        <v>6647</v>
      </c>
      <c r="CA2214" s="13" t="s">
        <v>6686</v>
      </c>
    </row>
    <row r="2215" spans="70:79" s="1" customFormat="1" ht="15">
      <c r="BR2215" t="str">
        <f t="shared" si="168"/>
        <v>RT5WILLOWS</v>
      </c>
      <c r="BS2215" s="11" t="s">
        <v>6651</v>
      </c>
      <c r="BT2215" s="11" t="s">
        <v>6687</v>
      </c>
      <c r="BU2215" s="11" t="s">
        <v>6651</v>
      </c>
      <c r="BV2215" s="11" t="s">
        <v>6687</v>
      </c>
      <c r="BW2215" s="11" t="s">
        <v>6045</v>
      </c>
      <c r="BX2215" s="11"/>
      <c r="BY2215" s="12"/>
      <c r="BZ2215" t="s">
        <v>6647</v>
      </c>
      <c r="CA2215" s="13" t="s">
        <v>6688</v>
      </c>
    </row>
    <row r="2216" spans="70:79" s="1" customFormat="1" ht="15">
      <c r="BR2216" t="str">
        <f t="shared" si="168"/>
        <v>RTDFREEMAN HOSPITAL - RTD01</v>
      </c>
      <c r="BS2216" s="11" t="s">
        <v>6689</v>
      </c>
      <c r="BT2216" s="11" t="s">
        <v>6690</v>
      </c>
      <c r="BU2216" s="11" t="s">
        <v>6689</v>
      </c>
      <c r="BV2216" s="11" t="s">
        <v>6690</v>
      </c>
      <c r="BW2216" s="11" t="s">
        <v>6691</v>
      </c>
      <c r="BX2216" s="11"/>
      <c r="BY2216" s="12"/>
      <c r="BZ2216" t="s">
        <v>6647</v>
      </c>
      <c r="CA2216" s="13" t="s">
        <v>6692</v>
      </c>
    </row>
    <row r="2217" spans="70:79" s="1" customFormat="1" ht="15">
      <c r="BR2217" t="str">
        <f t="shared" si="168"/>
        <v>RTDNEWCASTLE DENTAL HOSPITAL - RTD04</v>
      </c>
      <c r="BS2217" s="11" t="s">
        <v>6693</v>
      </c>
      <c r="BT2217" s="11" t="s">
        <v>6694</v>
      </c>
      <c r="BU2217" s="11" t="s">
        <v>6693</v>
      </c>
      <c r="BV2217" s="11" t="s">
        <v>6694</v>
      </c>
      <c r="BW2217" s="11" t="s">
        <v>6691</v>
      </c>
      <c r="BX2217" s="11"/>
      <c r="BY2217" s="12"/>
      <c r="BZ2217" t="s">
        <v>6647</v>
      </c>
      <c r="CA2217" s="13" t="s">
        <v>6695</v>
      </c>
    </row>
    <row r="2218" spans="70:79" s="1" customFormat="1" ht="15">
      <c r="BR2218" t="str">
        <f t="shared" si="168"/>
        <v>RTDNEWCASTLE GENERAL HOSPITAL ACUTE SERVICES - RTD03</v>
      </c>
      <c r="BS2218" s="11" t="s">
        <v>6696</v>
      </c>
      <c r="BT2218" s="11" t="s">
        <v>6697</v>
      </c>
      <c r="BU2218" s="11" t="s">
        <v>6696</v>
      </c>
      <c r="BV2218" s="11" t="s">
        <v>6697</v>
      </c>
      <c r="BW2218" s="11" t="s">
        <v>6691</v>
      </c>
      <c r="BX2218" s="11"/>
      <c r="BY2218" s="12"/>
      <c r="BZ2218" t="s">
        <v>6647</v>
      </c>
      <c r="CA2218" s="13" t="s">
        <v>6698</v>
      </c>
    </row>
    <row r="2219" spans="70:79" s="1" customFormat="1" ht="15">
      <c r="BR2219" t="str">
        <f t="shared" si="168"/>
        <v>RTDNORTH TYNESIDE GENERAL HOSPITAL - RTDAL</v>
      </c>
      <c r="BS2219" s="11" t="s">
        <v>6699</v>
      </c>
      <c r="BT2219" s="11" t="s">
        <v>6700</v>
      </c>
      <c r="BU2219" s="11" t="s">
        <v>6699</v>
      </c>
      <c r="BV2219" s="11" t="s">
        <v>6700</v>
      </c>
      <c r="BW2219" s="11" t="s">
        <v>6691</v>
      </c>
      <c r="BX2219" s="11"/>
      <c r="BY2219" s="12"/>
      <c r="BZ2219" t="s">
        <v>6647</v>
      </c>
      <c r="CA2219" s="13" t="s">
        <v>6701</v>
      </c>
    </row>
    <row r="2220" spans="70:79" s="1" customFormat="1" ht="15">
      <c r="BR2220" t="str">
        <f t="shared" si="168"/>
        <v>RTDNORTHERN CENTRE FOR CANCER CARE - RTD06</v>
      </c>
      <c r="BS2220" s="11" t="s">
        <v>6702</v>
      </c>
      <c r="BT2220" s="11" t="s">
        <v>6703</v>
      </c>
      <c r="BU2220" s="11" t="s">
        <v>6702</v>
      </c>
      <c r="BV2220" s="11" t="s">
        <v>6703</v>
      </c>
      <c r="BW2220" s="11" t="s">
        <v>6691</v>
      </c>
      <c r="BX2220" s="11"/>
      <c r="BY2220" s="12"/>
      <c r="BZ2220" t="s">
        <v>6647</v>
      </c>
      <c r="CA2220" s="13" t="s">
        <v>6704</v>
      </c>
    </row>
    <row r="2221" spans="70:79" s="1" customFormat="1" ht="15">
      <c r="BR2221" t="str">
        <f t="shared" si="168"/>
        <v>RTDQUEEN ELIZABETH HOSPITAL - RTDAK</v>
      </c>
      <c r="BS2221" s="11" t="s">
        <v>6705</v>
      </c>
      <c r="BT2221" s="11" t="s">
        <v>6706</v>
      </c>
      <c r="BU2221" s="11" t="s">
        <v>6705</v>
      </c>
      <c r="BV2221" s="11" t="s">
        <v>6706</v>
      </c>
      <c r="BW2221" s="11" t="s">
        <v>6691</v>
      </c>
      <c r="BX2221" s="11"/>
      <c r="BY2221" s="12"/>
      <c r="BZ2221" t="s">
        <v>6647</v>
      </c>
      <c r="CA2221" s="13" t="s">
        <v>6707</v>
      </c>
    </row>
    <row r="2222" spans="70:79" s="1" customFormat="1" ht="15">
      <c r="BR2222" t="str">
        <f t="shared" si="168"/>
        <v>RTDTHE NEWCASTLE FERTILITY CENTRE - RTD08</v>
      </c>
      <c r="BS2222" s="11" t="s">
        <v>6708</v>
      </c>
      <c r="BT2222" s="11" t="s">
        <v>6709</v>
      </c>
      <c r="BU2222" s="11" t="s">
        <v>6708</v>
      </c>
      <c r="BV2222" s="11" t="s">
        <v>6709</v>
      </c>
      <c r="BW2222" s="11" t="s">
        <v>6691</v>
      </c>
      <c r="BX2222" s="11"/>
      <c r="BY2222" s="12"/>
      <c r="BZ2222" t="s">
        <v>6710</v>
      </c>
      <c r="CA2222" s="13" t="s">
        <v>6711</v>
      </c>
    </row>
    <row r="2223" spans="70:79" s="1" customFormat="1" ht="15">
      <c r="BR2223" t="str">
        <f t="shared" si="168"/>
        <v>RTDTHE ROYAL VICTORIA INFIRMARY - RTD02</v>
      </c>
      <c r="BS2223" s="11" t="s">
        <v>6712</v>
      </c>
      <c r="BT2223" s="11" t="s">
        <v>6713</v>
      </c>
      <c r="BU2223" s="11" t="s">
        <v>6712</v>
      </c>
      <c r="BV2223" s="11" t="s">
        <v>6713</v>
      </c>
      <c r="BW2223" s="11" t="s">
        <v>6691</v>
      </c>
      <c r="BX2223" s="11"/>
      <c r="BY2223" s="12"/>
      <c r="BZ2223" t="s">
        <v>6710</v>
      </c>
      <c r="CA2223" s="13" t="s">
        <v>6714</v>
      </c>
    </row>
    <row r="2224" spans="70:79" s="1" customFormat="1" ht="15">
      <c r="BR2224" t="str">
        <f t="shared" si="168"/>
        <v>RTDWALKERGATE HOSPITAL - RTD05</v>
      </c>
      <c r="BS2224" s="11" t="s">
        <v>6715</v>
      </c>
      <c r="BT2224" s="11" t="s">
        <v>6716</v>
      </c>
      <c r="BU2224" s="11" t="s">
        <v>6715</v>
      </c>
      <c r="BV2224" s="11" t="s">
        <v>6716</v>
      </c>
      <c r="BW2224" s="11" t="s">
        <v>6691</v>
      </c>
      <c r="BX2224" s="11"/>
      <c r="BY2224" s="12"/>
      <c r="BZ2224" t="s">
        <v>6710</v>
      </c>
      <c r="CA2224" s="13" t="s">
        <v>6717</v>
      </c>
    </row>
    <row r="2225" spans="70:79" s="1" customFormat="1" ht="15">
      <c r="BR2225" t="str">
        <f t="shared" si="168"/>
        <v>RTEACORN HOUSE - RTE55</v>
      </c>
      <c r="BS2225" s="11" t="s">
        <v>6718</v>
      </c>
      <c r="BT2225" s="11" t="s">
        <v>6719</v>
      </c>
      <c r="BU2225" s="11" t="s">
        <v>6718</v>
      </c>
      <c r="BV2225" s="11" t="s">
        <v>6719</v>
      </c>
      <c r="BW2225" s="11" t="s">
        <v>6720</v>
      </c>
      <c r="BX2225" s="11"/>
      <c r="BY2225" s="12"/>
      <c r="BZ2225" t="s">
        <v>6710</v>
      </c>
      <c r="CA2225" s="13" t="s">
        <v>6721</v>
      </c>
    </row>
    <row r="2226" spans="70:79" s="1" customFormat="1" ht="15">
      <c r="BR2226" t="str">
        <f t="shared" si="168"/>
        <v>RTEBERKELEY HOSPITAL - RTE21</v>
      </c>
      <c r="BS2226" s="11" t="s">
        <v>6722</v>
      </c>
      <c r="BT2226" s="11" t="s">
        <v>6723</v>
      </c>
      <c r="BU2226" s="11" t="s">
        <v>6722</v>
      </c>
      <c r="BV2226" s="11" t="s">
        <v>6723</v>
      </c>
      <c r="BW2226" s="11" t="s">
        <v>6720</v>
      </c>
      <c r="BX2226" s="11"/>
      <c r="BY2226" s="12"/>
      <c r="BZ2226" t="s">
        <v>6710</v>
      </c>
      <c r="CA2226" s="13" t="s">
        <v>6724</v>
      </c>
    </row>
    <row r="2227" spans="70:79" s="1" customFormat="1" ht="15">
      <c r="BR2227" t="str">
        <f t="shared" si="168"/>
        <v>RTECHELTENHAM GENERAL HOSPITAL - RTE01</v>
      </c>
      <c r="BS2227" s="11" t="s">
        <v>6725</v>
      </c>
      <c r="BT2227" s="11" t="s">
        <v>5266</v>
      </c>
      <c r="BU2227" s="11" t="s">
        <v>6725</v>
      </c>
      <c r="BV2227" s="11" t="s">
        <v>5266</v>
      </c>
      <c r="BW2227" s="11" t="s">
        <v>6720</v>
      </c>
      <c r="BX2227" s="11"/>
      <c r="BY2227" s="12"/>
      <c r="BZ2227" t="s">
        <v>6710</v>
      </c>
      <c r="CA2227" s="13" t="s">
        <v>6726</v>
      </c>
    </row>
    <row r="2228" spans="70:79" s="1" customFormat="1" ht="15">
      <c r="BR2228" t="str">
        <f t="shared" si="168"/>
        <v>RTECINDERFORD HEALTH CENTRE - RTE37</v>
      </c>
      <c r="BS2228" s="11" t="s">
        <v>6727</v>
      </c>
      <c r="BT2228" s="11" t="s">
        <v>6728</v>
      </c>
      <c r="BU2228" s="11" t="s">
        <v>6727</v>
      </c>
      <c r="BV2228" s="11" t="s">
        <v>6728</v>
      </c>
      <c r="BW2228" s="11" t="s">
        <v>6720</v>
      </c>
      <c r="BX2228" s="11"/>
      <c r="BY2228" s="12"/>
      <c r="BZ2228" t="s">
        <v>6710</v>
      </c>
      <c r="CA2228" s="13" t="s">
        <v>6729</v>
      </c>
    </row>
    <row r="2229" spans="70:79" s="1" customFormat="1" ht="15">
      <c r="BR2229" t="str">
        <f t="shared" si="168"/>
        <v>RTECIRENCESTER HOSPITAL - RTE23</v>
      </c>
      <c r="BS2229" s="11" t="s">
        <v>6730</v>
      </c>
      <c r="BT2229" s="11" t="s">
        <v>6731</v>
      </c>
      <c r="BU2229" s="11" t="s">
        <v>6730</v>
      </c>
      <c r="BV2229" s="11" t="s">
        <v>6731</v>
      </c>
      <c r="BW2229" s="11" t="s">
        <v>6720</v>
      </c>
      <c r="BX2229" s="11"/>
      <c r="BY2229" s="12"/>
      <c r="BZ2229" t="s">
        <v>6710</v>
      </c>
      <c r="CA2229" s="13" t="s">
        <v>6732</v>
      </c>
    </row>
    <row r="2230" spans="70:79" s="1" customFormat="1" ht="15">
      <c r="BR2230" t="str">
        <f t="shared" si="168"/>
        <v>RTECOLEFORD HEALTH CENTRE - RTE35</v>
      </c>
      <c r="BS2230" s="11" t="s">
        <v>6733</v>
      </c>
      <c r="BT2230" s="11" t="s">
        <v>6734</v>
      </c>
      <c r="BU2230" s="11" t="s">
        <v>6733</v>
      </c>
      <c r="BV2230" s="11" t="s">
        <v>6734</v>
      </c>
      <c r="BW2230" s="11" t="s">
        <v>6720</v>
      </c>
      <c r="BX2230" s="11"/>
      <c r="BY2230" s="12"/>
      <c r="BZ2230" t="s">
        <v>6710</v>
      </c>
      <c r="CA2230" s="13" t="s">
        <v>6735</v>
      </c>
    </row>
    <row r="2231" spans="70:79" s="1" customFormat="1" ht="15">
      <c r="BR2231" t="str">
        <f t="shared" si="168"/>
        <v>RTECOLEFORD HOUSE - RTE52</v>
      </c>
      <c r="BS2231" s="11" t="s">
        <v>6736</v>
      </c>
      <c r="BT2231" s="11" t="s">
        <v>6737</v>
      </c>
      <c r="BU2231" s="11" t="s">
        <v>6736</v>
      </c>
      <c r="BV2231" s="11" t="s">
        <v>6737</v>
      </c>
      <c r="BW2231" s="11" t="s">
        <v>6720</v>
      </c>
      <c r="BX2231" s="11"/>
      <c r="BY2231" s="12"/>
      <c r="BZ2231" t="s">
        <v>6710</v>
      </c>
      <c r="CA2231" s="13" t="s">
        <v>6738</v>
      </c>
    </row>
    <row r="2232" spans="70:79" s="1" customFormat="1" ht="15">
      <c r="BR2232" t="str">
        <f t="shared" si="168"/>
        <v>RTEDELANCEY HOSPITAL - RTE02</v>
      </c>
      <c r="BS2232" s="11" t="s">
        <v>6739</v>
      </c>
      <c r="BT2232" s="11" t="s">
        <v>6740</v>
      </c>
      <c r="BU2232" s="11" t="s">
        <v>6739</v>
      </c>
      <c r="BV2232" s="11" t="s">
        <v>6740</v>
      </c>
      <c r="BW2232" s="11" t="s">
        <v>6720</v>
      </c>
      <c r="BX2232" s="11"/>
      <c r="BY2232" s="12"/>
      <c r="BZ2232" t="s">
        <v>6710</v>
      </c>
      <c r="CA2232" s="13" t="s">
        <v>6741</v>
      </c>
    </row>
    <row r="2233" spans="70:79" s="1" customFormat="1" ht="15">
      <c r="BR2233" t="str">
        <f t="shared" si="168"/>
        <v>RTEDILKE MEMORIAL HOSPITAL - RTE31</v>
      </c>
      <c r="BS2233" s="11" t="s">
        <v>6742</v>
      </c>
      <c r="BT2233" s="11" t="s">
        <v>6743</v>
      </c>
      <c r="BU2233" s="11" t="s">
        <v>6742</v>
      </c>
      <c r="BV2233" s="11" t="s">
        <v>6743</v>
      </c>
      <c r="BW2233" s="11" t="s">
        <v>6720</v>
      </c>
      <c r="BX2233" s="11"/>
      <c r="BY2233" s="12"/>
      <c r="BZ2233" t="s">
        <v>6710</v>
      </c>
      <c r="CA2233" s="13" t="s">
        <v>6744</v>
      </c>
    </row>
    <row r="2234" spans="70:79" s="1" customFormat="1" ht="15">
      <c r="BR2234" t="str">
        <f t="shared" si="168"/>
        <v>RTEDURSLEY CLINIC - RTE48</v>
      </c>
      <c r="BS2234" s="11" t="s">
        <v>6745</v>
      </c>
      <c r="BT2234" s="11" t="s">
        <v>6746</v>
      </c>
      <c r="BU2234" s="11" t="s">
        <v>6745</v>
      </c>
      <c r="BV2234" s="11" t="s">
        <v>6746</v>
      </c>
      <c r="BW2234" s="11" t="s">
        <v>6720</v>
      </c>
      <c r="BX2234" s="11"/>
      <c r="BY2234" s="12"/>
      <c r="BZ2234" t="s">
        <v>6710</v>
      </c>
      <c r="CA2234" s="13" t="s">
        <v>6747</v>
      </c>
    </row>
    <row r="2235" spans="70:79" s="1" customFormat="1" ht="15">
      <c r="BR2235" t="str">
        <f t="shared" si="168"/>
        <v>RTEFAIRFORD HOSPITAL - RTE24</v>
      </c>
      <c r="BS2235" s="11" t="s">
        <v>6748</v>
      </c>
      <c r="BT2235" s="11" t="s">
        <v>6749</v>
      </c>
      <c r="BU2235" s="11" t="s">
        <v>6748</v>
      </c>
      <c r="BV2235" s="11" t="s">
        <v>6749</v>
      </c>
      <c r="BW2235" s="11" t="s">
        <v>6720</v>
      </c>
      <c r="BX2235" s="11"/>
      <c r="BY2235" s="12"/>
      <c r="BZ2235" t="s">
        <v>6710</v>
      </c>
      <c r="CA2235" s="13" t="s">
        <v>6750</v>
      </c>
    </row>
    <row r="2236" spans="70:79" s="1" customFormat="1" ht="15">
      <c r="BR2236" t="str">
        <f t="shared" si="168"/>
        <v>RTEFOREST OF DEAN CHILDREN'S OPPORTUNITY CENTRE - RTE34</v>
      </c>
      <c r="BS2236" s="11" t="s">
        <v>6751</v>
      </c>
      <c r="BT2236" s="11" t="s">
        <v>6752</v>
      </c>
      <c r="BU2236" s="11" t="s">
        <v>6751</v>
      </c>
      <c r="BV2236" s="11" t="s">
        <v>6752</v>
      </c>
      <c r="BW2236" s="11" t="s">
        <v>6720</v>
      </c>
      <c r="BX2236" s="11"/>
      <c r="BY2236" s="12"/>
      <c r="BZ2236" t="s">
        <v>6710</v>
      </c>
      <c r="CA2236" s="13" t="s">
        <v>6753</v>
      </c>
    </row>
    <row r="2237" spans="70:79" s="1" customFormat="1" ht="15">
      <c r="BR2237" t="str">
        <f t="shared" si="168"/>
        <v>RTEFOREST VIEW EARLY YEARS CENTRE - RTE40</v>
      </c>
      <c r="BS2237" s="11" t="s">
        <v>6754</v>
      </c>
      <c r="BT2237" s="11" t="s">
        <v>6755</v>
      </c>
      <c r="BU2237" s="11" t="s">
        <v>6754</v>
      </c>
      <c r="BV2237" s="11" t="s">
        <v>6755</v>
      </c>
      <c r="BW2237" s="11" t="s">
        <v>6720</v>
      </c>
      <c r="BX2237" s="11"/>
      <c r="BY2237" s="12"/>
      <c r="BZ2237" t="s">
        <v>6756</v>
      </c>
      <c r="CA2237" s="13" t="s">
        <v>6757</v>
      </c>
    </row>
    <row r="2238" spans="70:79" s="1" customFormat="1" ht="15">
      <c r="BR2238" t="str">
        <f t="shared" si="168"/>
        <v>RTEGL1 GLOUCESTER LEISURE CENTRE - RTE53</v>
      </c>
      <c r="BS2238" s="11" t="s">
        <v>6758</v>
      </c>
      <c r="BT2238" s="11" t="s">
        <v>6759</v>
      </c>
      <c r="BU2238" s="11" t="s">
        <v>6758</v>
      </c>
      <c r="BV2238" s="11" t="s">
        <v>6759</v>
      </c>
      <c r="BW2238" s="11" t="s">
        <v>6720</v>
      </c>
      <c r="BX2238" s="11"/>
      <c r="BY2238" s="12"/>
      <c r="BZ2238" t="s">
        <v>6756</v>
      </c>
      <c r="CA2238" s="13" t="s">
        <v>6760</v>
      </c>
    </row>
    <row r="2239" spans="70:79" s="1" customFormat="1" ht="15">
      <c r="BR2239" t="str">
        <f t="shared" si="168"/>
        <v>RTEGLOUCESTERSHIRE ROYAL HOSPITAL - RTE03</v>
      </c>
      <c r="BS2239" s="11" t="s">
        <v>6761</v>
      </c>
      <c r="BT2239" s="11" t="s">
        <v>5315</v>
      </c>
      <c r="BU2239" s="11" t="s">
        <v>6761</v>
      </c>
      <c r="BV2239" s="11" t="s">
        <v>5315</v>
      </c>
      <c r="BW2239" s="11" t="s">
        <v>6720</v>
      </c>
      <c r="BX2239" s="11"/>
      <c r="BY2239" s="12"/>
      <c r="BZ2239" t="s">
        <v>6756</v>
      </c>
      <c r="CA2239" s="13" t="s">
        <v>6762</v>
      </c>
    </row>
    <row r="2240" spans="70:79" s="1" customFormat="1" ht="15">
      <c r="BR2240" t="str">
        <f t="shared" si="168"/>
        <v>RTEHEALTHY LIVING CENTRE - RTE10</v>
      </c>
      <c r="BS2240" s="11" t="s">
        <v>6763</v>
      </c>
      <c r="BT2240" s="11" t="s">
        <v>6764</v>
      </c>
      <c r="BU2240" s="11" t="s">
        <v>6763</v>
      </c>
      <c r="BV2240" s="11" t="s">
        <v>6764</v>
      </c>
      <c r="BW2240" s="11" t="s">
        <v>6720</v>
      </c>
      <c r="BX2240" s="11"/>
      <c r="BY2240" s="12"/>
      <c r="BZ2240" t="s">
        <v>6756</v>
      </c>
      <c r="CA2240" s="13" t="s">
        <v>6765</v>
      </c>
    </row>
    <row r="2241" spans="70:79" s="1" customFormat="1" ht="15">
      <c r="BR2241" t="str">
        <f t="shared" si="168"/>
        <v>RTEHEART OF THE FOREST COMMUNITY SCHOOL - RTE42</v>
      </c>
      <c r="BS2241" s="11" t="s">
        <v>6766</v>
      </c>
      <c r="BT2241" s="11" t="s">
        <v>6767</v>
      </c>
      <c r="BU2241" s="11" t="s">
        <v>6766</v>
      </c>
      <c r="BV2241" s="11" t="s">
        <v>6767</v>
      </c>
      <c r="BW2241" s="11" t="s">
        <v>6720</v>
      </c>
      <c r="BX2241" s="11"/>
      <c r="BY2241" s="12"/>
      <c r="BZ2241" t="s">
        <v>6756</v>
      </c>
      <c r="CA2241" s="13" t="s">
        <v>6768</v>
      </c>
    </row>
    <row r="2242" spans="70:79" s="1" customFormat="1" ht="15">
      <c r="BR2242" t="str">
        <f t="shared" si="168"/>
        <v>RTEHEREFORD COUNTY HOSPITAL - RTE83</v>
      </c>
      <c r="BS2242" s="11" t="s">
        <v>6769</v>
      </c>
      <c r="BT2242" s="11" t="s">
        <v>6770</v>
      </c>
      <c r="BU2242" s="11" t="s">
        <v>6769</v>
      </c>
      <c r="BV2242" s="11" t="s">
        <v>6770</v>
      </c>
      <c r="BW2242" s="11" t="s">
        <v>6720</v>
      </c>
      <c r="BX2242" s="11"/>
      <c r="BY2242" s="12"/>
      <c r="BZ2242" t="s">
        <v>6756</v>
      </c>
      <c r="CA2242" s="13" t="s">
        <v>6771</v>
      </c>
    </row>
    <row r="2243" spans="70:79" s="1" customFormat="1" ht="15">
      <c r="BR2243" t="str">
        <f t="shared" ref="BR2243:BR2306" si="169">CONCATENATE(LEFT(BS2243, 3),BT2243)</f>
        <v>RTELINTON HOUSE - RTE63</v>
      </c>
      <c r="BS2243" s="11" t="s">
        <v>6772</v>
      </c>
      <c r="BT2243" s="11" t="s">
        <v>6773</v>
      </c>
      <c r="BU2243" s="11" t="s">
        <v>6772</v>
      </c>
      <c r="BV2243" s="11" t="s">
        <v>6773</v>
      </c>
      <c r="BW2243" s="11" t="s">
        <v>6720</v>
      </c>
      <c r="BX2243" s="11"/>
      <c r="BY2243" s="12"/>
      <c r="BZ2243" t="s">
        <v>6774</v>
      </c>
      <c r="CA2243" s="13" t="s">
        <v>6775</v>
      </c>
    </row>
    <row r="2244" spans="70:79" s="1" customFormat="1" ht="15">
      <c r="BR2244" t="str">
        <f t="shared" si="169"/>
        <v>RTELYDNEY AND DISTRICT HOSPITAL SITE - RTE32</v>
      </c>
      <c r="BS2244" s="11" t="s">
        <v>6776</v>
      </c>
      <c r="BT2244" s="11" t="s">
        <v>6777</v>
      </c>
      <c r="BU2244" s="11" t="s">
        <v>6776</v>
      </c>
      <c r="BV2244" s="11" t="s">
        <v>6777</v>
      </c>
      <c r="BW2244" s="11" t="s">
        <v>6720</v>
      </c>
      <c r="BX2244" s="11"/>
      <c r="BY2244" s="12"/>
      <c r="BZ2244" t="s">
        <v>6774</v>
      </c>
      <c r="CA2244" s="13" t="s">
        <v>6778</v>
      </c>
    </row>
    <row r="2245" spans="70:79" s="1" customFormat="1" ht="15">
      <c r="BR2245" t="str">
        <f t="shared" si="169"/>
        <v>RTEMAY LANE SURGERY - RTE49</v>
      </c>
      <c r="BS2245" s="11" t="s">
        <v>6779</v>
      </c>
      <c r="BT2245" s="11" t="s">
        <v>6780</v>
      </c>
      <c r="BU2245" s="11" t="s">
        <v>6779</v>
      </c>
      <c r="BV2245" s="11" t="s">
        <v>6780</v>
      </c>
      <c r="BW2245" s="11" t="s">
        <v>6720</v>
      </c>
      <c r="BX2245" s="11"/>
      <c r="BY2245" s="12"/>
      <c r="BZ2245" t="s">
        <v>6774</v>
      </c>
      <c r="CA2245" s="13" t="s">
        <v>6781</v>
      </c>
    </row>
    <row r="2246" spans="70:79" s="1" customFormat="1" ht="15">
      <c r="BR2246" t="str">
        <f t="shared" si="169"/>
        <v>RTEMOBILE CHEMOTHERAPY UNIT - RTE08</v>
      </c>
      <c r="BS2246" s="11" t="s">
        <v>6782</v>
      </c>
      <c r="BT2246" s="11" t="s">
        <v>6783</v>
      </c>
      <c r="BU2246" s="11" t="s">
        <v>6782</v>
      </c>
      <c r="BV2246" s="11" t="s">
        <v>6783</v>
      </c>
      <c r="BW2246" s="11" t="s">
        <v>6720</v>
      </c>
      <c r="BX2246" s="11"/>
      <c r="BY2246" s="12"/>
      <c r="BZ2246" t="s">
        <v>6774</v>
      </c>
      <c r="CA2246" s="13" t="s">
        <v>147</v>
      </c>
    </row>
    <row r="2247" spans="70:79" s="1" customFormat="1" ht="15">
      <c r="BR2247" t="str">
        <f t="shared" si="169"/>
        <v>RTEMOORE COTTAGE HOSPITAL - RTE22</v>
      </c>
      <c r="BS2247" s="11" t="s">
        <v>6784</v>
      </c>
      <c r="BT2247" s="11" t="s">
        <v>6785</v>
      </c>
      <c r="BU2247" s="11" t="s">
        <v>6784</v>
      </c>
      <c r="BV2247" s="11" t="s">
        <v>6785</v>
      </c>
      <c r="BW2247" s="11" t="s">
        <v>6720</v>
      </c>
      <c r="BX2247" s="11"/>
      <c r="BY2247" s="12"/>
      <c r="BZ2247" t="s">
        <v>6774</v>
      </c>
      <c r="CA2247" s="13" t="s">
        <v>6786</v>
      </c>
    </row>
    <row r="2248" spans="70:79" s="1" customFormat="1" ht="15">
      <c r="BR2248" t="str">
        <f t="shared" si="169"/>
        <v>RTEMORETON-IN-MARSH HOSPITAL SITE - RTE25</v>
      </c>
      <c r="BS2248" s="11" t="s">
        <v>6787</v>
      </c>
      <c r="BT2248" s="11" t="s">
        <v>6788</v>
      </c>
      <c r="BU2248" s="11" t="s">
        <v>6787</v>
      </c>
      <c r="BV2248" s="11" t="s">
        <v>6788</v>
      </c>
      <c r="BW2248" s="11" t="s">
        <v>6720</v>
      </c>
      <c r="BX2248" s="11"/>
      <c r="BY2248" s="12"/>
      <c r="BZ2248" t="s">
        <v>6774</v>
      </c>
      <c r="CA2248" s="13" t="s">
        <v>6789</v>
      </c>
    </row>
    <row r="2249" spans="70:79" s="1" customFormat="1" ht="15">
      <c r="BR2249" t="str">
        <f t="shared" si="169"/>
        <v>RTENEWENT DOCTORS PRACTICE - RTE33</v>
      </c>
      <c r="BS2249" s="11" t="s">
        <v>6790</v>
      </c>
      <c r="BT2249" s="11" t="s">
        <v>6791</v>
      </c>
      <c r="BU2249" s="11" t="s">
        <v>6790</v>
      </c>
      <c r="BV2249" s="11" t="s">
        <v>6791</v>
      </c>
      <c r="BW2249" s="11" t="s">
        <v>6720</v>
      </c>
      <c r="BX2249" s="11"/>
      <c r="BY2249" s="12"/>
      <c r="BZ2249" t="s">
        <v>6774</v>
      </c>
      <c r="CA2249" s="13" t="s">
        <v>6792</v>
      </c>
    </row>
    <row r="2250" spans="70:79" s="1" customFormat="1" ht="15">
      <c r="BR2250" t="str">
        <f t="shared" si="169"/>
        <v>RTENEWENT EARLY YEARS CENTRE - RTE41</v>
      </c>
      <c r="BS2250" s="11" t="s">
        <v>6793</v>
      </c>
      <c r="BT2250" s="11" t="s">
        <v>6794</v>
      </c>
      <c r="BU2250" s="11" t="s">
        <v>6793</v>
      </c>
      <c r="BV2250" s="11" t="s">
        <v>6794</v>
      </c>
      <c r="BW2250" s="11" t="s">
        <v>6720</v>
      </c>
      <c r="BX2250" s="11"/>
      <c r="BY2250" s="12"/>
      <c r="BZ2250" t="s">
        <v>6774</v>
      </c>
      <c r="CA2250" s="13" t="s">
        <v>6795</v>
      </c>
    </row>
    <row r="2251" spans="70:79" s="1" customFormat="1" ht="15">
      <c r="BR2251" t="str">
        <f t="shared" si="169"/>
        <v>RTEORCHARD MEDICAL CENTRE - RTE44</v>
      </c>
      <c r="BS2251" s="11" t="s">
        <v>6796</v>
      </c>
      <c r="BT2251" s="11" t="s">
        <v>6797</v>
      </c>
      <c r="BU2251" s="11" t="s">
        <v>6796</v>
      </c>
      <c r="BV2251" s="11" t="s">
        <v>6797</v>
      </c>
      <c r="BW2251" s="11" t="s">
        <v>6720</v>
      </c>
      <c r="BX2251" s="11"/>
      <c r="BY2251" s="12"/>
      <c r="BZ2251" t="s">
        <v>6774</v>
      </c>
      <c r="CA2251" s="13" t="s">
        <v>6798</v>
      </c>
    </row>
    <row r="2252" spans="70:79" s="1" customFormat="1" ht="15">
      <c r="BR2252" t="str">
        <f t="shared" si="169"/>
        <v>RTEROSS COMMUNITY HOSPITAL - RTE85</v>
      </c>
      <c r="BS2252" s="11" t="s">
        <v>6799</v>
      </c>
      <c r="BT2252" s="11" t="s">
        <v>6800</v>
      </c>
      <c r="BU2252" s="11" t="s">
        <v>6799</v>
      </c>
      <c r="BV2252" s="11" t="s">
        <v>6800</v>
      </c>
      <c r="BW2252" s="11" t="s">
        <v>6720</v>
      </c>
      <c r="BX2252" s="11"/>
      <c r="BY2252" s="12"/>
      <c r="BZ2252" t="s">
        <v>6774</v>
      </c>
      <c r="CA2252" s="13" t="s">
        <v>6801</v>
      </c>
    </row>
    <row r="2253" spans="70:79" s="1" customFormat="1" ht="15">
      <c r="BR2253" t="str">
        <f t="shared" si="169"/>
        <v>RTEST JAMES' CLINIC - RTE36</v>
      </c>
      <c r="BS2253" s="11" t="s">
        <v>6802</v>
      </c>
      <c r="BT2253" s="11" t="s">
        <v>6803</v>
      </c>
      <c r="BU2253" s="11" t="s">
        <v>6802</v>
      </c>
      <c r="BV2253" s="11" t="s">
        <v>6803</v>
      </c>
      <c r="BW2253" s="11" t="s">
        <v>6720</v>
      </c>
      <c r="BX2253" s="11"/>
      <c r="BY2253" s="12"/>
      <c r="BZ2253" t="s">
        <v>6774</v>
      </c>
      <c r="CA2253" s="13" t="s">
        <v>6804</v>
      </c>
    </row>
    <row r="2254" spans="70:79" s="1" customFormat="1" ht="15">
      <c r="BR2254" t="str">
        <f t="shared" si="169"/>
        <v>RTEST ROSES SPECIAL SCHOOL - RTE45</v>
      </c>
      <c r="BS2254" s="11" t="s">
        <v>6805</v>
      </c>
      <c r="BT2254" s="11" t="s">
        <v>6806</v>
      </c>
      <c r="BU2254" s="11" t="s">
        <v>6805</v>
      </c>
      <c r="BV2254" s="11" t="s">
        <v>6806</v>
      </c>
      <c r="BW2254" s="11" t="s">
        <v>6720</v>
      </c>
      <c r="BX2254" s="11"/>
      <c r="BY2254" s="12"/>
      <c r="BZ2254" t="s">
        <v>6774</v>
      </c>
      <c r="CA2254" s="13" t="s">
        <v>6807</v>
      </c>
    </row>
    <row r="2255" spans="70:79" s="1" customFormat="1" ht="15">
      <c r="BR2255" t="str">
        <f t="shared" si="169"/>
        <v>RTESTANDISH HOSPITAL SITE - RTE04</v>
      </c>
      <c r="BS2255" s="11" t="s">
        <v>6808</v>
      </c>
      <c r="BT2255" s="11" t="s">
        <v>6809</v>
      </c>
      <c r="BU2255" s="11" t="s">
        <v>6808</v>
      </c>
      <c r="BV2255" s="11" t="s">
        <v>6809</v>
      </c>
      <c r="BW2255" s="11" t="s">
        <v>6720</v>
      </c>
      <c r="BX2255" s="11"/>
      <c r="BY2255" s="12"/>
      <c r="BZ2255" t="s">
        <v>6774</v>
      </c>
      <c r="CA2255" s="13" t="s">
        <v>6810</v>
      </c>
    </row>
    <row r="2256" spans="70:79" s="1" customFormat="1" ht="15">
      <c r="BR2256" t="str">
        <f t="shared" si="169"/>
        <v>RTESTONEHOUSE HEALTH CENTRE - RTE47</v>
      </c>
      <c r="BS2256" s="11" t="s">
        <v>6811</v>
      </c>
      <c r="BT2256" s="11" t="s">
        <v>6812</v>
      </c>
      <c r="BU2256" s="11" t="s">
        <v>6811</v>
      </c>
      <c r="BV2256" s="11" t="s">
        <v>6812</v>
      </c>
      <c r="BW2256" s="11" t="s">
        <v>6720</v>
      </c>
      <c r="BX2256" s="11"/>
      <c r="BY2256" s="12"/>
      <c r="BZ2256" t="s">
        <v>6774</v>
      </c>
      <c r="CA2256" s="13" t="s">
        <v>6813</v>
      </c>
    </row>
    <row r="2257" spans="70:79" s="1" customFormat="1" ht="15">
      <c r="BR2257" t="str">
        <f t="shared" si="169"/>
        <v>RTESTROUD GENERAL HOSPITAL - RTE26</v>
      </c>
      <c r="BS2257" s="11" t="s">
        <v>6814</v>
      </c>
      <c r="BT2257" s="11" t="s">
        <v>6815</v>
      </c>
      <c r="BU2257" s="11" t="s">
        <v>6814</v>
      </c>
      <c r="BV2257" s="11" t="s">
        <v>6815</v>
      </c>
      <c r="BW2257" s="11" t="s">
        <v>6720</v>
      </c>
      <c r="BX2257" s="11"/>
      <c r="BY2257" s="12"/>
      <c r="BZ2257" t="s">
        <v>6774</v>
      </c>
      <c r="CA2257" s="13" t="s">
        <v>6816</v>
      </c>
    </row>
    <row r="2258" spans="70:79" s="1" customFormat="1" ht="15">
      <c r="BR2258" t="str">
        <f t="shared" si="169"/>
        <v>RTESTROUD HEALTH CENTRE - RTE39</v>
      </c>
      <c r="BS2258" s="11" t="s">
        <v>6817</v>
      </c>
      <c r="BT2258" s="11" t="s">
        <v>6818</v>
      </c>
      <c r="BU2258" s="11" t="s">
        <v>6817</v>
      </c>
      <c r="BV2258" s="11" t="s">
        <v>6818</v>
      </c>
      <c r="BW2258" s="11" t="s">
        <v>6720</v>
      </c>
      <c r="BX2258" s="11"/>
      <c r="BY2258" s="12"/>
      <c r="BZ2258" t="s">
        <v>6774</v>
      </c>
      <c r="CA2258" s="13" t="s">
        <v>6819</v>
      </c>
    </row>
    <row r="2259" spans="70:79" s="1" customFormat="1" ht="15">
      <c r="BR2259" t="str">
        <f t="shared" si="169"/>
        <v>RTESTROUD LEISURE CENTRE - RTE54</v>
      </c>
      <c r="BS2259" s="11" t="s">
        <v>6820</v>
      </c>
      <c r="BT2259" s="11" t="s">
        <v>6821</v>
      </c>
      <c r="BU2259" s="11" t="s">
        <v>6820</v>
      </c>
      <c r="BV2259" s="11" t="s">
        <v>6821</v>
      </c>
      <c r="BW2259" s="11" t="s">
        <v>6720</v>
      </c>
      <c r="BX2259" s="11"/>
      <c r="BY2259" s="12"/>
      <c r="BZ2259" t="s">
        <v>6774</v>
      </c>
      <c r="CA2259" s="13" t="s">
        <v>490</v>
      </c>
    </row>
    <row r="2260" spans="70:79" s="1" customFormat="1" ht="15">
      <c r="BR2260" t="str">
        <f t="shared" si="169"/>
        <v>RTESTROUD MATERNITY HOSPITAL - RTE27</v>
      </c>
      <c r="BS2260" s="11" t="s">
        <v>6822</v>
      </c>
      <c r="BT2260" s="11" t="s">
        <v>6823</v>
      </c>
      <c r="BU2260" s="11" t="s">
        <v>6822</v>
      </c>
      <c r="BV2260" s="11" t="s">
        <v>6823</v>
      </c>
      <c r="BW2260" s="11" t="s">
        <v>6720</v>
      </c>
      <c r="BX2260" s="11"/>
      <c r="BY2260" s="12"/>
      <c r="BZ2260" t="s">
        <v>6774</v>
      </c>
      <c r="CA2260" s="13" t="s">
        <v>6824</v>
      </c>
    </row>
    <row r="2261" spans="70:79" s="1" customFormat="1" ht="15">
      <c r="BR2261" t="str">
        <f t="shared" si="169"/>
        <v>RTETEWKESBURY GENERAL HOSPITAL - RTE14</v>
      </c>
      <c r="BS2261" s="11" t="s">
        <v>6825</v>
      </c>
      <c r="BT2261" s="11" t="s">
        <v>6826</v>
      </c>
      <c r="BU2261" s="11" t="s">
        <v>6825</v>
      </c>
      <c r="BV2261" s="11" t="s">
        <v>6826</v>
      </c>
      <c r="BW2261" s="11" t="s">
        <v>6720</v>
      </c>
      <c r="BX2261" s="11"/>
      <c r="BY2261" s="12"/>
      <c r="BZ2261" t="s">
        <v>6774</v>
      </c>
      <c r="CA2261" s="13" t="s">
        <v>1543</v>
      </c>
    </row>
    <row r="2262" spans="70:79" s="1" customFormat="1" ht="15">
      <c r="BR2262" t="str">
        <f t="shared" si="169"/>
        <v>RTETHE MILESTONE SCHOOL - RTE38</v>
      </c>
      <c r="BS2262" s="11" t="s">
        <v>6827</v>
      </c>
      <c r="BT2262" s="11" t="s">
        <v>6828</v>
      </c>
      <c r="BU2262" s="11" t="s">
        <v>6827</v>
      </c>
      <c r="BV2262" s="11" t="s">
        <v>6828</v>
      </c>
      <c r="BW2262" s="11" t="s">
        <v>6720</v>
      </c>
      <c r="BX2262" s="11"/>
      <c r="BY2262" s="12"/>
      <c r="BZ2262" t="s">
        <v>6774</v>
      </c>
      <c r="CA2262" s="13" t="s">
        <v>6829</v>
      </c>
    </row>
    <row r="2263" spans="70:79" s="1" customFormat="1" ht="15">
      <c r="BR2263" t="str">
        <f t="shared" si="169"/>
        <v>RTETHE SHRUBBERIES SCHOOL - RTE43</v>
      </c>
      <c r="BS2263" s="11" t="s">
        <v>6830</v>
      </c>
      <c r="BT2263" s="11" t="s">
        <v>6831</v>
      </c>
      <c r="BU2263" s="11" t="s">
        <v>6830</v>
      </c>
      <c r="BV2263" s="11" t="s">
        <v>6831</v>
      </c>
      <c r="BW2263" s="11" t="s">
        <v>6720</v>
      </c>
      <c r="BX2263" s="11"/>
      <c r="BY2263" s="12"/>
      <c r="BZ2263" t="s">
        <v>6774</v>
      </c>
      <c r="CA2263" s="13" t="s">
        <v>6832</v>
      </c>
    </row>
    <row r="2264" spans="70:79" s="1" customFormat="1" ht="15">
      <c r="BR2264" t="str">
        <f t="shared" si="169"/>
        <v>RTETHE SURGERY (ABBOTSWOOD ROAD) - RTE50</v>
      </c>
      <c r="BS2264" s="11" t="s">
        <v>6833</v>
      </c>
      <c r="BT2264" s="11" t="s">
        <v>6834</v>
      </c>
      <c r="BU2264" s="11" t="s">
        <v>6833</v>
      </c>
      <c r="BV2264" s="11" t="s">
        <v>6834</v>
      </c>
      <c r="BW2264" s="11" t="s">
        <v>6720</v>
      </c>
      <c r="BX2264" s="11"/>
      <c r="BY2264" s="12"/>
      <c r="BZ2264" t="s">
        <v>6774</v>
      </c>
      <c r="CA2264" s="13" t="s">
        <v>6835</v>
      </c>
    </row>
    <row r="2265" spans="70:79" s="1" customFormat="1" ht="15">
      <c r="BR2265" t="str">
        <f t="shared" si="169"/>
        <v>RTETHE SURGERY (BROOKFIELD ROAD) - RTE51</v>
      </c>
      <c r="BS2265" s="11" t="s">
        <v>6836</v>
      </c>
      <c r="BT2265" s="11" t="s">
        <v>6837</v>
      </c>
      <c r="BU2265" s="11" t="s">
        <v>6836</v>
      </c>
      <c r="BV2265" s="11" t="s">
        <v>6837</v>
      </c>
      <c r="BW2265" s="11" t="s">
        <v>6720</v>
      </c>
      <c r="BX2265" s="11"/>
      <c r="BY2265" s="12"/>
      <c r="BZ2265" t="s">
        <v>6774</v>
      </c>
      <c r="CA2265" s="13" t="s">
        <v>6838</v>
      </c>
    </row>
    <row r="2266" spans="70:79" s="1" customFormat="1" ht="15">
      <c r="BR2266" t="str">
        <f t="shared" si="169"/>
        <v>RTEWINCHCOMBE HOSPITAL - RTE15</v>
      </c>
      <c r="BS2266" s="11" t="s">
        <v>6839</v>
      </c>
      <c r="BT2266" s="11" t="s">
        <v>6840</v>
      </c>
      <c r="BU2266" s="11" t="s">
        <v>6839</v>
      </c>
      <c r="BV2266" s="11" t="s">
        <v>6840</v>
      </c>
      <c r="BW2266" s="11" t="s">
        <v>6720</v>
      </c>
      <c r="BX2266" s="11"/>
      <c r="BY2266" s="12"/>
      <c r="BZ2266" t="s">
        <v>6841</v>
      </c>
      <c r="CA2266" s="13" t="s">
        <v>6842</v>
      </c>
    </row>
    <row r="2267" spans="70:79" s="1" customFormat="1" ht="15">
      <c r="BR2267" t="str">
        <f t="shared" si="169"/>
        <v>RTEWORCESTER ROYAL INFIRMARY - RTE84</v>
      </c>
      <c r="BS2267" s="11" t="s">
        <v>6843</v>
      </c>
      <c r="BT2267" s="11" t="s">
        <v>6844</v>
      </c>
      <c r="BU2267" s="11" t="s">
        <v>6843</v>
      </c>
      <c r="BV2267" s="11" t="s">
        <v>6844</v>
      </c>
      <c r="BW2267" s="11" t="s">
        <v>6720</v>
      </c>
      <c r="BX2267" s="11"/>
      <c r="BY2267" s="12"/>
      <c r="BZ2267" t="s">
        <v>345</v>
      </c>
      <c r="CA2267" s="13" t="s">
        <v>6845</v>
      </c>
    </row>
    <row r="2268" spans="70:79" s="1" customFormat="1" ht="15">
      <c r="BR2268" t="str">
        <f t="shared" si="169"/>
        <v>RTEWOTTON-UNDER-EDGE CLINIC - RTE46</v>
      </c>
      <c r="BS2268" s="11" t="s">
        <v>6846</v>
      </c>
      <c r="BT2268" s="11" t="s">
        <v>6847</v>
      </c>
      <c r="BU2268" s="11" t="s">
        <v>6846</v>
      </c>
      <c r="BV2268" s="11" t="s">
        <v>6847</v>
      </c>
      <c r="BW2268" s="11" t="s">
        <v>6720</v>
      </c>
      <c r="BX2268" s="11"/>
      <c r="BY2268" s="12"/>
      <c r="BZ2268" t="s">
        <v>345</v>
      </c>
      <c r="CA2268" s="13" t="s">
        <v>6848</v>
      </c>
    </row>
    <row r="2269" spans="70:79" s="1" customFormat="1" ht="15">
      <c r="BR2269" t="str">
        <f t="shared" si="169"/>
        <v>RTFALNWICK INFIRMARY - RTFDJ</v>
      </c>
      <c r="BS2269" s="11" t="s">
        <v>6849</v>
      </c>
      <c r="BT2269" s="11" t="s">
        <v>6850</v>
      </c>
      <c r="BU2269" s="11" t="s">
        <v>6849</v>
      </c>
      <c r="BV2269" s="11" t="s">
        <v>6850</v>
      </c>
      <c r="BW2269" s="11" t="s">
        <v>6851</v>
      </c>
      <c r="BX2269" s="11"/>
      <c r="BY2269" s="12"/>
      <c r="BZ2269" t="s">
        <v>345</v>
      </c>
      <c r="CA2269" s="13" t="s">
        <v>6852</v>
      </c>
    </row>
    <row r="2270" spans="70:79" s="1" customFormat="1" ht="15">
      <c r="BR2270" t="str">
        <f t="shared" si="169"/>
        <v>RTFBALLIOL SCHOOL - RTFDP</v>
      </c>
      <c r="BS2270" s="11" t="s">
        <v>6853</v>
      </c>
      <c r="BT2270" s="11" t="s">
        <v>6854</v>
      </c>
      <c r="BU2270" s="11" t="s">
        <v>6853</v>
      </c>
      <c r="BV2270" s="11" t="s">
        <v>6854</v>
      </c>
      <c r="BW2270" s="11" t="s">
        <v>6851</v>
      </c>
      <c r="BX2270" s="11"/>
      <c r="BY2270" s="12"/>
      <c r="BZ2270" t="s">
        <v>345</v>
      </c>
      <c r="CA2270" s="13" t="s">
        <v>6855</v>
      </c>
    </row>
    <row r="2271" spans="70:79" s="1" customFormat="1" ht="15">
      <c r="BR2271" t="str">
        <f t="shared" si="169"/>
        <v>RTFBERWICK INFIRMARY - RTFDH</v>
      </c>
      <c r="BS2271" s="11" t="s">
        <v>6856</v>
      </c>
      <c r="BT2271" s="11" t="s">
        <v>6857</v>
      </c>
      <c r="BU2271" s="11" t="s">
        <v>6856</v>
      </c>
      <c r="BV2271" s="11" t="s">
        <v>6857</v>
      </c>
      <c r="BW2271" s="11" t="s">
        <v>6851</v>
      </c>
      <c r="BX2271" s="11"/>
      <c r="BY2271" s="12"/>
      <c r="BZ2271" t="s">
        <v>345</v>
      </c>
      <c r="CA2271" s="13" t="s">
        <v>6858</v>
      </c>
    </row>
    <row r="2272" spans="70:79" s="1" customFormat="1" ht="15">
      <c r="BR2272" t="str">
        <f t="shared" si="169"/>
        <v>RTFBLYTH COMMUNITY HOSPITAL - RTFDX</v>
      </c>
      <c r="BS2272" s="11" t="s">
        <v>6859</v>
      </c>
      <c r="BT2272" s="11" t="s">
        <v>6860</v>
      </c>
      <c r="BU2272" s="11" t="s">
        <v>6859</v>
      </c>
      <c r="BV2272" s="11" t="s">
        <v>6860</v>
      </c>
      <c r="BW2272" s="11" t="s">
        <v>6851</v>
      </c>
      <c r="BX2272" s="11"/>
      <c r="BY2272" s="12"/>
      <c r="BZ2272" t="s">
        <v>345</v>
      </c>
      <c r="CA2272" s="13" t="s">
        <v>1758</v>
      </c>
    </row>
    <row r="2273" spans="70:79" s="1" customFormat="1" ht="15">
      <c r="BR2273" t="str">
        <f t="shared" si="169"/>
        <v>RTFCHEVIOT AND WANSBECK UNIT - RTF01</v>
      </c>
      <c r="BS2273" s="11" t="s">
        <v>6861</v>
      </c>
      <c r="BT2273" s="11" t="s">
        <v>6862</v>
      </c>
      <c r="BU2273" s="11" t="s">
        <v>6861</v>
      </c>
      <c r="BV2273" s="11" t="s">
        <v>6862</v>
      </c>
      <c r="BW2273" s="11" t="s">
        <v>6851</v>
      </c>
      <c r="BX2273" s="11"/>
      <c r="BY2273" s="12"/>
      <c r="BZ2273" t="s">
        <v>345</v>
      </c>
      <c r="CA2273" s="13" t="s">
        <v>6863</v>
      </c>
    </row>
    <row r="2274" spans="70:79" s="1" customFormat="1" ht="15">
      <c r="BR2274" t="str">
        <f t="shared" si="169"/>
        <v>RTFCOQUETDALE COTTAGE HOSPITAL - RTFDK</v>
      </c>
      <c r="BS2274" s="11" t="s">
        <v>6864</v>
      </c>
      <c r="BT2274" s="11" t="s">
        <v>6865</v>
      </c>
      <c r="BU2274" s="11" t="s">
        <v>6864</v>
      </c>
      <c r="BV2274" s="11" t="s">
        <v>6865</v>
      </c>
      <c r="BW2274" s="11" t="s">
        <v>6851</v>
      </c>
      <c r="BX2274" s="11"/>
      <c r="BY2274" s="12"/>
      <c r="BZ2274" t="s">
        <v>345</v>
      </c>
      <c r="CA2274" s="13" t="s">
        <v>6866</v>
      </c>
    </row>
    <row r="2275" spans="70:79" s="1" customFormat="1" ht="15">
      <c r="BR2275" t="str">
        <f t="shared" si="169"/>
        <v>RTFDENE WARD - RTFDD</v>
      </c>
      <c r="BS2275" s="11" t="s">
        <v>6867</v>
      </c>
      <c r="BT2275" s="11" t="s">
        <v>6868</v>
      </c>
      <c r="BU2275" s="11" t="s">
        <v>6867</v>
      </c>
      <c r="BV2275" s="11" t="s">
        <v>6868</v>
      </c>
      <c r="BW2275" s="11" t="s">
        <v>6851</v>
      </c>
      <c r="BX2275" s="11"/>
      <c r="BY2275" s="12"/>
      <c r="BZ2275" t="s">
        <v>345</v>
      </c>
      <c r="CA2275" s="13" t="s">
        <v>6869</v>
      </c>
    </row>
    <row r="2276" spans="70:79" s="1" customFormat="1" ht="15">
      <c r="BR2276" t="str">
        <f t="shared" si="169"/>
        <v>RTFHALTWHISTLE WAR MEMORIAL HOSPITAL - RTFDU</v>
      </c>
      <c r="BS2276" s="11" t="s">
        <v>6870</v>
      </c>
      <c r="BT2276" s="11" t="s">
        <v>6871</v>
      </c>
      <c r="BU2276" s="11" t="s">
        <v>6870</v>
      </c>
      <c r="BV2276" s="11" t="s">
        <v>6871</v>
      </c>
      <c r="BW2276" s="11" t="s">
        <v>6851</v>
      </c>
      <c r="BX2276" s="11"/>
      <c r="BY2276" s="12"/>
      <c r="BZ2276" t="s">
        <v>345</v>
      </c>
      <c r="CA2276" s="13" t="s">
        <v>6872</v>
      </c>
    </row>
    <row r="2277" spans="70:79" s="1" customFormat="1" ht="15">
      <c r="BR2277" t="str">
        <f t="shared" si="169"/>
        <v>RTFHEALTH SUITE, RIVERSIDE PRIMARY SCHOOL - RTFDA</v>
      </c>
      <c r="BS2277" s="11" t="s">
        <v>6873</v>
      </c>
      <c r="BT2277" s="11" t="s">
        <v>6874</v>
      </c>
      <c r="BU2277" s="11" t="s">
        <v>6873</v>
      </c>
      <c r="BV2277" s="11" t="s">
        <v>6874</v>
      </c>
      <c r="BW2277" s="11" t="s">
        <v>6851</v>
      </c>
      <c r="BX2277" s="11"/>
      <c r="BY2277" s="12"/>
      <c r="BZ2277" t="s">
        <v>345</v>
      </c>
      <c r="CA2277" s="13" t="s">
        <v>6875</v>
      </c>
    </row>
    <row r="2278" spans="70:79" s="1" customFormat="1" ht="15">
      <c r="BR2278" t="str">
        <f t="shared" si="169"/>
        <v>RTFHEXHAM (CLEARNET DATA) - RTF04</v>
      </c>
      <c r="BS2278" s="11" t="s">
        <v>6876</v>
      </c>
      <c r="BT2278" s="11" t="s">
        <v>6877</v>
      </c>
      <c r="BU2278" s="11" t="s">
        <v>6876</v>
      </c>
      <c r="BV2278" s="11" t="s">
        <v>6877</v>
      </c>
      <c r="BW2278" s="11" t="s">
        <v>6851</v>
      </c>
      <c r="BX2278" s="11"/>
      <c r="BY2278" s="12"/>
      <c r="BZ2278" t="s">
        <v>345</v>
      </c>
      <c r="CA2278" s="13" t="s">
        <v>6878</v>
      </c>
    </row>
    <row r="2279" spans="70:79" s="1" customFormat="1" ht="15">
      <c r="BR2279" t="str">
        <f t="shared" si="169"/>
        <v>RTFHEXHAM GENERAL HOSPITAL - RTFDR</v>
      </c>
      <c r="BS2279" s="11" t="s">
        <v>6879</v>
      </c>
      <c r="BT2279" s="11" t="s">
        <v>6880</v>
      </c>
      <c r="BU2279" s="11" t="s">
        <v>6879</v>
      </c>
      <c r="BV2279" s="11" t="s">
        <v>6880</v>
      </c>
      <c r="BW2279" s="11" t="s">
        <v>6851</v>
      </c>
      <c r="BX2279" s="11"/>
      <c r="BY2279" s="12"/>
      <c r="BZ2279" t="s">
        <v>345</v>
      </c>
      <c r="CA2279" s="13" t="s">
        <v>6881</v>
      </c>
    </row>
    <row r="2280" spans="70:79" s="1" customFormat="1" ht="15">
      <c r="BR2280" t="str">
        <f t="shared" si="169"/>
        <v>RTFMORPETH COTTAGE HOSPITAL - RTFDM</v>
      </c>
      <c r="BS2280" s="11" t="s">
        <v>6882</v>
      </c>
      <c r="BT2280" s="11" t="s">
        <v>6883</v>
      </c>
      <c r="BU2280" s="11" t="s">
        <v>6882</v>
      </c>
      <c r="BV2280" s="11" t="s">
        <v>6883</v>
      </c>
      <c r="BW2280" s="11" t="s">
        <v>6851</v>
      </c>
      <c r="BX2280" s="11"/>
      <c r="BY2280" s="12"/>
      <c r="BZ2280" t="s">
        <v>345</v>
      </c>
      <c r="CA2280" s="13" t="s">
        <v>6884</v>
      </c>
    </row>
    <row r="2281" spans="70:79" s="1" customFormat="1" ht="15">
      <c r="BR2281" t="str">
        <f t="shared" si="169"/>
        <v>RTFNORTH TYNESIDE (CLEARNET DATA) - RTF02</v>
      </c>
      <c r="BS2281" s="11" t="s">
        <v>6885</v>
      </c>
      <c r="BT2281" s="11" t="s">
        <v>6886</v>
      </c>
      <c r="BU2281" s="11" t="s">
        <v>6885</v>
      </c>
      <c r="BV2281" s="11" t="s">
        <v>6886</v>
      </c>
      <c r="BW2281" s="11" t="s">
        <v>6851</v>
      </c>
      <c r="BX2281" s="11"/>
      <c r="BY2281" s="12"/>
      <c r="BZ2281" t="s">
        <v>345</v>
      </c>
      <c r="CA2281" s="13" t="s">
        <v>6887</v>
      </c>
    </row>
    <row r="2282" spans="70:79" s="1" customFormat="1" ht="15">
      <c r="BR2282" t="str">
        <f t="shared" si="169"/>
        <v>RTFNORTH TYNESIDE GENERAL HOSPITAL - RTFFS</v>
      </c>
      <c r="BS2282" s="11" t="s">
        <v>6888</v>
      </c>
      <c r="BT2282" s="11" t="s">
        <v>6889</v>
      </c>
      <c r="BU2282" s="11" t="s">
        <v>6888</v>
      </c>
      <c r="BV2282" s="11" t="s">
        <v>6889</v>
      </c>
      <c r="BW2282" s="11" t="s">
        <v>6851</v>
      </c>
      <c r="BX2282" s="11"/>
      <c r="BY2282" s="12"/>
      <c r="BZ2282" t="s">
        <v>345</v>
      </c>
      <c r="CA2282" s="13" t="s">
        <v>6890</v>
      </c>
    </row>
    <row r="2283" spans="70:79" s="1" customFormat="1" ht="15">
      <c r="BR2283" t="str">
        <f t="shared" si="169"/>
        <v>RTFNORTHUMBRIA HEALTHCARE NHS FOUNDATION TRUST - RTFDY</v>
      </c>
      <c r="BS2283" s="11" t="s">
        <v>6891</v>
      </c>
      <c r="BT2283" s="11" t="s">
        <v>6892</v>
      </c>
      <c r="BU2283" s="11" t="s">
        <v>6891</v>
      </c>
      <c r="BV2283" s="11" t="s">
        <v>6892</v>
      </c>
      <c r="BW2283" s="11" t="s">
        <v>6851</v>
      </c>
      <c r="BX2283" s="11"/>
      <c r="BY2283" s="12"/>
      <c r="BZ2283" t="s">
        <v>345</v>
      </c>
      <c r="CA2283" s="13" t="s">
        <v>3773</v>
      </c>
    </row>
    <row r="2284" spans="70:79" s="1" customFormat="1" ht="15">
      <c r="BR2284" t="str">
        <f t="shared" si="169"/>
        <v>RTFNORTHUMBRIA HEALTHCARE NHS FOUNDATION TRUST (HEADQUARTERS) - RTFHQ</v>
      </c>
      <c r="BS2284" s="11" t="s">
        <v>6893</v>
      </c>
      <c r="BT2284" s="11" t="s">
        <v>6894</v>
      </c>
      <c r="BU2284" s="11" t="s">
        <v>6893</v>
      </c>
      <c r="BV2284" s="11" t="s">
        <v>6894</v>
      </c>
      <c r="BW2284" s="11" t="s">
        <v>6851</v>
      </c>
      <c r="BX2284" s="11"/>
      <c r="BY2284" s="12"/>
      <c r="BZ2284" t="s">
        <v>345</v>
      </c>
      <c r="CA2284" s="13" t="s">
        <v>6895</v>
      </c>
    </row>
    <row r="2285" spans="70:79" s="1" customFormat="1" ht="15">
      <c r="BR2285" t="str">
        <f t="shared" si="169"/>
        <v>RTFNORTHUMBRIA SPECIALIST EMERGENCY CARE HOSPITAL</v>
      </c>
      <c r="BS2285" t="s">
        <v>6896</v>
      </c>
      <c r="BT2285" t="s">
        <v>6897</v>
      </c>
      <c r="BU2285" t="s">
        <v>6896</v>
      </c>
      <c r="BV2285" t="s">
        <v>6897</v>
      </c>
      <c r="BW2285" s="11" t="s">
        <v>6851</v>
      </c>
      <c r="BX2285" s="11"/>
      <c r="BY2285" s="12"/>
      <c r="BZ2285" t="s">
        <v>345</v>
      </c>
      <c r="CA2285" s="13" t="s">
        <v>5966</v>
      </c>
    </row>
    <row r="2286" spans="70:79" s="1" customFormat="1" ht="15">
      <c r="BR2286" t="str">
        <f t="shared" si="169"/>
        <v>RTFONE TO ONE CENTRE - RTFDE</v>
      </c>
      <c r="BS2286" s="11" t="s">
        <v>6898</v>
      </c>
      <c r="BT2286" s="11" t="s">
        <v>6899</v>
      </c>
      <c r="BU2286" s="11" t="s">
        <v>6898</v>
      </c>
      <c r="BV2286" s="11" t="s">
        <v>6899</v>
      </c>
      <c r="BW2286" s="11" t="s">
        <v>6851</v>
      </c>
      <c r="BX2286" s="11"/>
      <c r="BY2286" s="12"/>
      <c r="BZ2286" t="s">
        <v>2840</v>
      </c>
      <c r="CA2286" s="13" t="s">
        <v>6900</v>
      </c>
    </row>
    <row r="2287" spans="70:79" s="1" customFormat="1" ht="15">
      <c r="BR2287" t="str">
        <f t="shared" si="169"/>
        <v>RTFOXFORD CENTRE - RTFDN</v>
      </c>
      <c r="BS2287" s="11" t="s">
        <v>6901</v>
      </c>
      <c r="BT2287" s="11" t="s">
        <v>6902</v>
      </c>
      <c r="BU2287" s="11" t="s">
        <v>6901</v>
      </c>
      <c r="BV2287" s="11" t="s">
        <v>6902</v>
      </c>
      <c r="BW2287" s="11" t="s">
        <v>6851</v>
      </c>
      <c r="BX2287" s="11"/>
      <c r="BY2287" s="12"/>
      <c r="BZ2287" t="s">
        <v>2840</v>
      </c>
      <c r="CA2287" s="13" t="s">
        <v>6903</v>
      </c>
    </row>
    <row r="2288" spans="70:79" s="1" customFormat="1" ht="15">
      <c r="BR2288" t="str">
        <f t="shared" si="169"/>
        <v>RTFROTHBURY COMMUNITY HOSPITAL - RTFEF</v>
      </c>
      <c r="BS2288" s="11" t="s">
        <v>6904</v>
      </c>
      <c r="BT2288" s="11" t="s">
        <v>6905</v>
      </c>
      <c r="BU2288" s="11" t="s">
        <v>6904</v>
      </c>
      <c r="BV2288" s="11" t="s">
        <v>6905</v>
      </c>
      <c r="BW2288" s="11" t="s">
        <v>6851</v>
      </c>
      <c r="BX2288" s="11"/>
      <c r="BY2288" s="12"/>
      <c r="BZ2288" t="s">
        <v>2840</v>
      </c>
      <c r="CA2288" s="13" t="s">
        <v>6906</v>
      </c>
    </row>
    <row r="2289" spans="70:79" s="1" customFormat="1" ht="15">
      <c r="BR2289" t="str">
        <f t="shared" si="169"/>
        <v>RTFSHIREMOOR HEALTH CENTRE - RTFDG</v>
      </c>
      <c r="BS2289" s="11" t="s">
        <v>6907</v>
      </c>
      <c r="BT2289" s="11" t="s">
        <v>6908</v>
      </c>
      <c r="BU2289" s="11" t="s">
        <v>6907</v>
      </c>
      <c r="BV2289" s="11" t="s">
        <v>6908</v>
      </c>
      <c r="BW2289" s="11" t="s">
        <v>6851</v>
      </c>
      <c r="BX2289" s="11"/>
      <c r="BY2289" s="12"/>
      <c r="BZ2289" t="s">
        <v>2840</v>
      </c>
      <c r="CA2289" s="13" t="s">
        <v>6909</v>
      </c>
    </row>
    <row r="2290" spans="70:79" s="1" customFormat="1" ht="15">
      <c r="BR2290" t="str">
        <f t="shared" si="169"/>
        <v>RTFSIR G B HUNTER MEMORIAL HOSPITAL - RTFFQ</v>
      </c>
      <c r="BS2290" s="11" t="s">
        <v>6910</v>
      </c>
      <c r="BT2290" s="11" t="s">
        <v>6911</v>
      </c>
      <c r="BU2290" s="11" t="s">
        <v>6910</v>
      </c>
      <c r="BV2290" s="11" t="s">
        <v>6911</v>
      </c>
      <c r="BW2290" s="11" t="s">
        <v>6851</v>
      </c>
      <c r="BX2290" s="11"/>
      <c r="BY2290" s="12"/>
      <c r="BZ2290" t="s">
        <v>2840</v>
      </c>
      <c r="CA2290" s="13" t="s">
        <v>6912</v>
      </c>
    </row>
    <row r="2291" spans="70:79" s="1" customFormat="1" ht="15">
      <c r="BR2291" t="str">
        <f t="shared" si="169"/>
        <v>RTFTHE CEDARS - RTFDF</v>
      </c>
      <c r="BS2291" s="11" t="s">
        <v>6913</v>
      </c>
      <c r="BT2291" s="11" t="s">
        <v>6914</v>
      </c>
      <c r="BU2291" s="11" t="s">
        <v>6913</v>
      </c>
      <c r="BV2291" s="11" t="s">
        <v>6914</v>
      </c>
      <c r="BW2291" s="11" t="s">
        <v>6851</v>
      </c>
      <c r="BX2291" s="11"/>
      <c r="BY2291" s="12"/>
      <c r="BZ2291" t="s">
        <v>2840</v>
      </c>
      <c r="CA2291" s="13" t="s">
        <v>6915</v>
      </c>
    </row>
    <row r="2292" spans="70:79" s="1" customFormat="1" ht="15">
      <c r="BR2292" t="str">
        <f t="shared" si="169"/>
        <v>RTFTYNEMOUTH COURT - RTFDC</v>
      </c>
      <c r="BS2292" s="11" t="s">
        <v>6916</v>
      </c>
      <c r="BT2292" s="11" t="s">
        <v>6917</v>
      </c>
      <c r="BU2292" s="11" t="s">
        <v>6916</v>
      </c>
      <c r="BV2292" s="11" t="s">
        <v>6917</v>
      </c>
      <c r="BW2292" s="11" t="s">
        <v>6851</v>
      </c>
      <c r="BX2292" s="11"/>
      <c r="BY2292" s="12"/>
      <c r="BZ2292" t="s">
        <v>2840</v>
      </c>
      <c r="CA2292" s="13" t="s">
        <v>6918</v>
      </c>
    </row>
    <row r="2293" spans="70:79" s="1" customFormat="1" ht="15">
      <c r="BR2293" t="str">
        <f t="shared" si="169"/>
        <v>RTFWANSBECK HOSPITAL - RTFED</v>
      </c>
      <c r="BS2293" s="11" t="s">
        <v>6919</v>
      </c>
      <c r="BT2293" s="11" t="s">
        <v>6920</v>
      </c>
      <c r="BU2293" s="11" t="s">
        <v>6919</v>
      </c>
      <c r="BV2293" s="11" t="s">
        <v>6920</v>
      </c>
      <c r="BW2293" s="11" t="s">
        <v>6851</v>
      </c>
      <c r="BX2293" s="11"/>
      <c r="BY2293" s="12"/>
      <c r="BZ2293" t="s">
        <v>2840</v>
      </c>
      <c r="CA2293" s="13" t="s">
        <v>6921</v>
      </c>
    </row>
    <row r="2294" spans="70:79" s="1" customFormat="1" ht="15">
      <c r="BR2294" t="str">
        <f t="shared" si="169"/>
        <v>RTGBURTON HOSPITAL - RTG02</v>
      </c>
      <c r="BS2294" s="11" t="s">
        <v>6922</v>
      </c>
      <c r="BT2294" s="11" t="s">
        <v>6923</v>
      </c>
      <c r="BU2294" s="11" t="s">
        <v>6922</v>
      </c>
      <c r="BV2294" s="11" t="s">
        <v>6923</v>
      </c>
      <c r="BW2294" s="11" t="s">
        <v>6924</v>
      </c>
      <c r="BX2294" s="11"/>
      <c r="BY2294" s="12"/>
      <c r="BZ2294" t="s">
        <v>2840</v>
      </c>
      <c r="CA2294" s="13" t="s">
        <v>6925</v>
      </c>
    </row>
    <row r="2295" spans="70:79" s="1" customFormat="1" ht="15">
      <c r="BR2295" t="str">
        <f t="shared" si="169"/>
        <v>RTGILKESTON COMMUNITY HOSPITAL - RTG07</v>
      </c>
      <c r="BS2295" s="11" t="s">
        <v>6926</v>
      </c>
      <c r="BT2295" s="11" t="s">
        <v>6927</v>
      </c>
      <c r="BU2295" s="11" t="s">
        <v>6926</v>
      </c>
      <c r="BV2295" s="11" t="s">
        <v>6927</v>
      </c>
      <c r="BW2295" s="11" t="s">
        <v>6924</v>
      </c>
      <c r="BX2295" s="11"/>
      <c r="BY2295" s="12"/>
      <c r="BZ2295" t="s">
        <v>2840</v>
      </c>
      <c r="CA2295" s="13" t="s">
        <v>6928</v>
      </c>
    </row>
    <row r="2296" spans="70:79" s="1" customFormat="1" ht="15">
      <c r="BR2296" t="str">
        <f t="shared" si="169"/>
        <v>RTGLONDON ROAD COMMUNITY HOSPITAL - RTGFA</v>
      </c>
      <c r="BS2296" s="11" t="s">
        <v>6929</v>
      </c>
      <c r="BT2296" s="11" t="s">
        <v>6930</v>
      </c>
      <c r="BU2296" s="11" t="s">
        <v>6929</v>
      </c>
      <c r="BV2296" s="11" t="s">
        <v>6930</v>
      </c>
      <c r="BW2296" s="11" t="s">
        <v>6924</v>
      </c>
      <c r="BX2296" s="11"/>
      <c r="BY2296" s="12"/>
      <c r="BZ2296" t="s">
        <v>2840</v>
      </c>
      <c r="CA2296" s="13" t="s">
        <v>6931</v>
      </c>
    </row>
    <row r="2297" spans="70:79" s="1" customFormat="1" ht="15">
      <c r="BR2297" t="str">
        <f t="shared" si="169"/>
        <v>RTGROYAL DERBY HOSPITAL - RTGFG</v>
      </c>
      <c r="BS2297" s="11" t="s">
        <v>6932</v>
      </c>
      <c r="BT2297" s="11" t="s">
        <v>6933</v>
      </c>
      <c r="BU2297" s="11" t="s">
        <v>6932</v>
      </c>
      <c r="BV2297" s="11" t="s">
        <v>6933</v>
      </c>
      <c r="BW2297" s="11" t="s">
        <v>6924</v>
      </c>
      <c r="BX2297" s="11"/>
      <c r="BY2297" s="12"/>
      <c r="BZ2297" t="s">
        <v>2840</v>
      </c>
      <c r="CA2297" s="13" t="s">
        <v>6934</v>
      </c>
    </row>
    <row r="2298" spans="70:79" s="1" customFormat="1" ht="15">
      <c r="BR2298" t="str">
        <f t="shared" si="169"/>
        <v>RTGSAMUEL JOHNSON COMMUNITY HOSPITAL - RTG54</v>
      </c>
      <c r="BS2298" s="11" t="s">
        <v>6935</v>
      </c>
      <c r="BT2298" s="11" t="s">
        <v>6936</v>
      </c>
      <c r="BU2298" s="11" t="s">
        <v>6935</v>
      </c>
      <c r="BV2298" s="11" t="s">
        <v>6936</v>
      </c>
      <c r="BW2298" s="11" t="s">
        <v>6924</v>
      </c>
      <c r="BX2298" s="11"/>
      <c r="BY2298" s="12"/>
      <c r="BZ2298" t="s">
        <v>2840</v>
      </c>
      <c r="CA2298" s="13" t="s">
        <v>6937</v>
      </c>
    </row>
    <row r="2299" spans="70:79" s="1" customFormat="1" ht="15">
      <c r="BR2299" t="str">
        <f t="shared" si="169"/>
        <v>RTGSIR ROBERT PEEL COMMUNITY HOSPITAL - RTG50</v>
      </c>
      <c r="BS2299" s="11" t="s">
        <v>6938</v>
      </c>
      <c r="BT2299" s="11" t="s">
        <v>6939</v>
      </c>
      <c r="BU2299" s="11" t="s">
        <v>6938</v>
      </c>
      <c r="BV2299" s="11" t="s">
        <v>6939</v>
      </c>
      <c r="BW2299" s="11" t="s">
        <v>6924</v>
      </c>
      <c r="BX2299" s="11"/>
      <c r="BY2299" s="12"/>
      <c r="BZ2299" t="s">
        <v>2840</v>
      </c>
      <c r="CA2299" s="13" t="s">
        <v>6940</v>
      </c>
    </row>
    <row r="2300" spans="70:79" s="1" customFormat="1" ht="15">
      <c r="BR2300" t="str">
        <f t="shared" si="169"/>
        <v>RTGST OSWALDS HOSPITAL - RTG05</v>
      </c>
      <c r="BS2300" s="11" t="s">
        <v>6941</v>
      </c>
      <c r="BT2300" s="11" t="s">
        <v>6942</v>
      </c>
      <c r="BU2300" s="11" t="s">
        <v>6941</v>
      </c>
      <c r="BV2300" s="11" t="s">
        <v>6942</v>
      </c>
      <c r="BW2300" s="11" t="s">
        <v>6924</v>
      </c>
      <c r="BX2300" s="11"/>
      <c r="BY2300" s="12"/>
      <c r="BZ2300" t="s">
        <v>2840</v>
      </c>
      <c r="CA2300" s="13" t="s">
        <v>6943</v>
      </c>
    </row>
    <row r="2301" spans="70:79" s="1" customFormat="1" ht="15">
      <c r="BR2301" t="str">
        <f t="shared" si="169"/>
        <v>RTHBARDWELL SCHOOL - RTHE1</v>
      </c>
      <c r="BS2301" s="11" t="s">
        <v>6944</v>
      </c>
      <c r="BT2301" s="11" t="s">
        <v>6945</v>
      </c>
      <c r="BU2301" s="11" t="s">
        <v>6944</v>
      </c>
      <c r="BV2301" s="11" t="s">
        <v>6945</v>
      </c>
      <c r="BW2301" s="11" t="s">
        <v>6946</v>
      </c>
      <c r="BX2301" s="11"/>
      <c r="BY2301" s="12"/>
      <c r="BZ2301" t="s">
        <v>2840</v>
      </c>
      <c r="CA2301" s="13" t="s">
        <v>6947</v>
      </c>
    </row>
    <row r="2302" spans="70:79" s="1" customFormat="1" ht="15">
      <c r="BR2302" t="str">
        <f t="shared" si="169"/>
        <v>RTHBISHOPSWOOD SCHOOL CLINIC, SONNING COMMON - RTHE9</v>
      </c>
      <c r="BS2302" s="11" t="s">
        <v>6948</v>
      </c>
      <c r="BT2302" s="11" t="s">
        <v>6949</v>
      </c>
      <c r="BU2302" s="11" t="s">
        <v>6948</v>
      </c>
      <c r="BV2302" s="11" t="s">
        <v>6949</v>
      </c>
      <c r="BW2302" s="11" t="s">
        <v>6946</v>
      </c>
      <c r="BX2302" s="11"/>
      <c r="BY2302" s="12"/>
      <c r="BZ2302" t="s">
        <v>2840</v>
      </c>
      <c r="CA2302" s="13" t="s">
        <v>6950</v>
      </c>
    </row>
    <row r="2303" spans="70:79" s="1" customFormat="1" ht="15">
      <c r="BR2303" t="str">
        <f t="shared" si="169"/>
        <v>RTHBLACKBIRD LEYS LEISURE CENTRE - RTHF5</v>
      </c>
      <c r="BS2303" s="11" t="s">
        <v>6951</v>
      </c>
      <c r="BT2303" s="11" t="s">
        <v>6952</v>
      </c>
      <c r="BU2303" s="11" t="s">
        <v>6951</v>
      </c>
      <c r="BV2303" s="11" t="s">
        <v>6952</v>
      </c>
      <c r="BW2303" s="11" t="s">
        <v>6946</v>
      </c>
      <c r="BX2303" s="11"/>
      <c r="BY2303" s="12"/>
      <c r="BZ2303" t="s">
        <v>2840</v>
      </c>
      <c r="CA2303" s="13" t="s">
        <v>6953</v>
      </c>
    </row>
    <row r="2304" spans="70:79" s="1" customFormat="1" ht="15">
      <c r="BR2304" t="str">
        <f t="shared" si="169"/>
        <v>RTHBOUNDARY BROOK HOUSE - RTH37</v>
      </c>
      <c r="BS2304" s="11" t="s">
        <v>6954</v>
      </c>
      <c r="BT2304" s="11" t="s">
        <v>6955</v>
      </c>
      <c r="BU2304" s="11" t="s">
        <v>6954</v>
      </c>
      <c r="BV2304" s="11" t="s">
        <v>6955</v>
      </c>
      <c r="BW2304" s="11" t="s">
        <v>6946</v>
      </c>
      <c r="BX2304" s="11"/>
      <c r="BY2304" s="12"/>
      <c r="BZ2304" t="s">
        <v>2840</v>
      </c>
      <c r="CA2304" s="13" t="s">
        <v>6956</v>
      </c>
    </row>
    <row r="2305" spans="70:79" s="1" customFormat="1" ht="15">
      <c r="BR2305" t="str">
        <f t="shared" si="169"/>
        <v>RTHBPAS BLACKDOWN CLINIC - RTHF3</v>
      </c>
      <c r="BS2305" s="11" t="s">
        <v>6957</v>
      </c>
      <c r="BT2305" s="11" t="s">
        <v>6958</v>
      </c>
      <c r="BU2305" s="11" t="s">
        <v>6957</v>
      </c>
      <c r="BV2305" s="11" t="s">
        <v>6958</v>
      </c>
      <c r="BW2305" s="11" t="s">
        <v>6946</v>
      </c>
      <c r="BX2305" s="11"/>
      <c r="BY2305" s="12"/>
      <c r="BZ2305" t="s">
        <v>2840</v>
      </c>
      <c r="CA2305" s="13" t="s">
        <v>6959</v>
      </c>
    </row>
    <row r="2306" spans="70:79" s="1" customFormat="1" ht="15">
      <c r="BR2306" t="str">
        <f t="shared" si="169"/>
        <v>RTHBRISTOL RENAL - RTHC8</v>
      </c>
      <c r="BS2306" s="11" t="s">
        <v>6960</v>
      </c>
      <c r="BT2306" s="11" t="s">
        <v>6961</v>
      </c>
      <c r="BU2306" s="11" t="s">
        <v>6960</v>
      </c>
      <c r="BV2306" s="11" t="s">
        <v>6961</v>
      </c>
      <c r="BW2306" s="11" t="s">
        <v>6946</v>
      </c>
      <c r="BX2306" s="11"/>
      <c r="BY2306" s="12"/>
      <c r="BZ2306" t="s">
        <v>2840</v>
      </c>
      <c r="CA2306" s="13" t="s">
        <v>6962</v>
      </c>
    </row>
    <row r="2307" spans="70:79" s="1" customFormat="1" ht="15">
      <c r="BR2307" t="str">
        <f t="shared" ref="BR2307:BR2370" si="170">CONCATENATE(LEFT(BS2307, 3),BT2307)</f>
        <v>RTHCHIPPING NORTON COMMUNITY HOSPITAL - RTH19</v>
      </c>
      <c r="BS2307" s="11" t="s">
        <v>6963</v>
      </c>
      <c r="BT2307" s="11" t="s">
        <v>6964</v>
      </c>
      <c r="BU2307" s="11" t="s">
        <v>6963</v>
      </c>
      <c r="BV2307" s="11" t="s">
        <v>6964</v>
      </c>
      <c r="BW2307" s="11" t="s">
        <v>6946</v>
      </c>
      <c r="BX2307" s="11"/>
      <c r="BY2307" s="12"/>
      <c r="BZ2307" t="s">
        <v>6965</v>
      </c>
      <c r="CA2307" s="13" t="s">
        <v>6966</v>
      </c>
    </row>
    <row r="2308" spans="70:79" s="1" customFormat="1" ht="15">
      <c r="BR2308" t="str">
        <f t="shared" si="170"/>
        <v>RTHCHURCHILL HOSPITAL - RTH02</v>
      </c>
      <c r="BS2308" s="11" t="s">
        <v>6967</v>
      </c>
      <c r="BT2308" s="11" t="s">
        <v>6968</v>
      </c>
      <c r="BU2308" s="11" t="s">
        <v>6967</v>
      </c>
      <c r="BV2308" s="11" t="s">
        <v>6968</v>
      </c>
      <c r="BW2308" s="11" t="s">
        <v>6946</v>
      </c>
      <c r="BX2308" s="11"/>
      <c r="BY2308" s="12"/>
      <c r="BZ2308" t="s">
        <v>3426</v>
      </c>
      <c r="CA2308" s="13" t="s">
        <v>6969</v>
      </c>
    </row>
    <row r="2309" spans="70:79" s="1" customFormat="1" ht="15">
      <c r="BR2309" t="str">
        <f t="shared" si="170"/>
        <v>RTHDORSET RENAL - RTHC9</v>
      </c>
      <c r="BS2309" s="11" t="s">
        <v>6970</v>
      </c>
      <c r="BT2309" s="11" t="s">
        <v>6971</v>
      </c>
      <c r="BU2309" s="11" t="s">
        <v>6970</v>
      </c>
      <c r="BV2309" s="11" t="s">
        <v>6971</v>
      </c>
      <c r="BW2309" s="11" t="s">
        <v>6946</v>
      </c>
      <c r="BX2309" s="11"/>
      <c r="BY2309" s="12"/>
      <c r="BZ2309" t="s">
        <v>6972</v>
      </c>
      <c r="CA2309" s="13" t="s">
        <v>6973</v>
      </c>
    </row>
    <row r="2310" spans="70:79" s="1" customFormat="1" ht="15">
      <c r="BR2310" t="str">
        <f t="shared" si="170"/>
        <v>RTHEAST OXFORD HEALTH CENTRE - RTHA6</v>
      </c>
      <c r="BS2310" s="11" t="s">
        <v>6974</v>
      </c>
      <c r="BT2310" s="11" t="s">
        <v>6975</v>
      </c>
      <c r="BU2310" s="11" t="s">
        <v>6974</v>
      </c>
      <c r="BV2310" s="11" t="s">
        <v>6975</v>
      </c>
      <c r="BW2310" s="11" t="s">
        <v>6946</v>
      </c>
      <c r="BX2310" s="11"/>
      <c r="BY2310" s="12"/>
      <c r="BZ2310" t="s">
        <v>6976</v>
      </c>
      <c r="CA2310" s="13" t="s">
        <v>6977</v>
      </c>
    </row>
    <row r="2311" spans="70:79" s="1" customFormat="1" ht="15">
      <c r="BR2311" t="str">
        <f t="shared" si="170"/>
        <v>RTHFITZWARYN SCHOOL - RTHE8</v>
      </c>
      <c r="BS2311" s="11" t="s">
        <v>6978</v>
      </c>
      <c r="BT2311" s="11" t="s">
        <v>6979</v>
      </c>
      <c r="BU2311" s="11" t="s">
        <v>6978</v>
      </c>
      <c r="BV2311" s="11" t="s">
        <v>6979</v>
      </c>
      <c r="BW2311" s="11" t="s">
        <v>6946</v>
      </c>
      <c r="BX2311" s="11"/>
      <c r="BY2311" s="12"/>
      <c r="BZ2311" t="s">
        <v>6976</v>
      </c>
      <c r="CA2311" s="13" t="s">
        <v>6980</v>
      </c>
    </row>
    <row r="2312" spans="70:79" s="1" customFormat="1" ht="15">
      <c r="BR2312" t="str">
        <f t="shared" si="170"/>
        <v>RTHFRANK WISE SCHOOL</v>
      </c>
      <c r="BS2312" s="11" t="s">
        <v>6981</v>
      </c>
      <c r="BT2312" s="11" t="s">
        <v>6982</v>
      </c>
      <c r="BU2312" s="11" t="s">
        <v>6981</v>
      </c>
      <c r="BV2312" s="11" t="s">
        <v>6982</v>
      </c>
      <c r="BW2312" s="11" t="s">
        <v>6946</v>
      </c>
      <c r="BX2312" s="11"/>
      <c r="BY2312" s="12"/>
      <c r="BZ2312" t="s">
        <v>6976</v>
      </c>
      <c r="CA2312" s="13" t="s">
        <v>6983</v>
      </c>
    </row>
    <row r="2313" spans="70:79" s="1" customFormat="1" ht="15">
      <c r="BR2313" t="str">
        <f t="shared" si="170"/>
        <v>RTHHORTON GENERAL HOSPITAL</v>
      </c>
      <c r="BS2313" s="11" t="s">
        <v>6984</v>
      </c>
      <c r="BT2313" s="11" t="s">
        <v>6985</v>
      </c>
      <c r="BU2313" s="11" t="s">
        <v>6984</v>
      </c>
      <c r="BV2313" s="11" t="s">
        <v>6985</v>
      </c>
      <c r="BW2313" s="11" t="s">
        <v>6946</v>
      </c>
      <c r="BX2313" s="11"/>
      <c r="BY2313" s="12"/>
      <c r="BZ2313" t="s">
        <v>6976</v>
      </c>
      <c r="CA2313" s="13" t="s">
        <v>6986</v>
      </c>
    </row>
    <row r="2314" spans="70:79" s="1" customFormat="1" ht="15">
      <c r="BR2314" t="str">
        <f t="shared" si="170"/>
        <v>RTHJOHN RADCLIFFE HOSPITAL</v>
      </c>
      <c r="BS2314" s="11" t="s">
        <v>6987</v>
      </c>
      <c r="BT2314" s="11" t="s">
        <v>3452</v>
      </c>
      <c r="BU2314" s="11" t="s">
        <v>6987</v>
      </c>
      <c r="BV2314" s="11" t="s">
        <v>3452</v>
      </c>
      <c r="BW2314" s="11" t="s">
        <v>6946</v>
      </c>
      <c r="BX2314" s="11"/>
      <c r="BY2314" s="12"/>
      <c r="BZ2314" t="s">
        <v>6976</v>
      </c>
      <c r="CA2314" s="13" t="s">
        <v>6988</v>
      </c>
    </row>
    <row r="2315" spans="70:79" s="1" customFormat="1" ht="15">
      <c r="BR2315" t="str">
        <f t="shared" si="170"/>
        <v>RTHJOHN WATSON SCHOOL</v>
      </c>
      <c r="BS2315" s="11" t="s">
        <v>6989</v>
      </c>
      <c r="BT2315" s="11" t="s">
        <v>6990</v>
      </c>
      <c r="BU2315" s="11" t="s">
        <v>6989</v>
      </c>
      <c r="BV2315" s="11" t="s">
        <v>6990</v>
      </c>
      <c r="BW2315" s="11" t="s">
        <v>6946</v>
      </c>
      <c r="BX2315" s="11"/>
      <c r="BY2315" s="12"/>
      <c r="BZ2315" t="s">
        <v>6991</v>
      </c>
      <c r="CA2315" s="13" t="s">
        <v>6992</v>
      </c>
    </row>
    <row r="2316" spans="70:79" s="1" customFormat="1" ht="15">
      <c r="BR2316" t="str">
        <f t="shared" si="170"/>
        <v>RTHKINGFISHER SCHOOL</v>
      </c>
      <c r="BS2316" s="11" t="s">
        <v>6993</v>
      </c>
      <c r="BT2316" s="11" t="s">
        <v>6994</v>
      </c>
      <c r="BU2316" s="11" t="s">
        <v>6993</v>
      </c>
      <c r="BV2316" s="11" t="s">
        <v>6994</v>
      </c>
      <c r="BW2316" s="11" t="s">
        <v>6946</v>
      </c>
      <c r="BX2316" s="11"/>
      <c r="BY2316" s="12"/>
      <c r="BZ2316" t="s">
        <v>6995</v>
      </c>
      <c r="CA2316" s="13" t="s">
        <v>6996</v>
      </c>
    </row>
    <row r="2317" spans="70:79" s="1" customFormat="1" ht="15">
      <c r="BR2317" t="str">
        <f t="shared" si="170"/>
        <v>RTHMABEL PRITCHARD SCHOOL</v>
      </c>
      <c r="BS2317" s="11" t="s">
        <v>6997</v>
      </c>
      <c r="BT2317" s="11" t="s">
        <v>6998</v>
      </c>
      <c r="BU2317" s="11" t="s">
        <v>6997</v>
      </c>
      <c r="BV2317" s="11" t="s">
        <v>6998</v>
      </c>
      <c r="BW2317" s="11" t="s">
        <v>6946</v>
      </c>
      <c r="BX2317" s="11"/>
      <c r="BY2317" s="12"/>
      <c r="BZ2317" t="s">
        <v>6995</v>
      </c>
      <c r="CA2317" s="13" t="s">
        <v>6999</v>
      </c>
    </row>
    <row r="2318" spans="70:79" s="1" customFormat="1" ht="15">
      <c r="BR2318" t="str">
        <f t="shared" si="170"/>
        <v>RTHMARIE STOPES CENTRE - EALING</v>
      </c>
      <c r="BS2318" s="11" t="s">
        <v>7000</v>
      </c>
      <c r="BT2318" s="11" t="s">
        <v>7001</v>
      </c>
      <c r="BU2318" s="11" t="s">
        <v>7000</v>
      </c>
      <c r="BV2318" s="11" t="s">
        <v>7001</v>
      </c>
      <c r="BW2318" s="11" t="s">
        <v>6946</v>
      </c>
      <c r="BX2318" s="11"/>
      <c r="BY2318" s="12"/>
      <c r="BZ2318" t="s">
        <v>6995</v>
      </c>
      <c r="CA2318" s="13" t="s">
        <v>7002</v>
      </c>
    </row>
    <row r="2319" spans="70:79" s="1" customFormat="1" ht="15">
      <c r="BR2319" t="str">
        <f t="shared" si="170"/>
        <v>RTHMARIE STOPES CENTRE - READING</v>
      </c>
      <c r="BS2319" s="11" t="s">
        <v>7003</v>
      </c>
      <c r="BT2319" s="11" t="s">
        <v>7004</v>
      </c>
      <c r="BU2319" s="11" t="s">
        <v>7003</v>
      </c>
      <c r="BV2319" s="11" t="s">
        <v>7004</v>
      </c>
      <c r="BW2319" s="11" t="s">
        <v>6946</v>
      </c>
      <c r="BX2319" s="11"/>
      <c r="BY2319" s="12"/>
      <c r="BZ2319" t="s">
        <v>6995</v>
      </c>
      <c r="CA2319" s="13" t="s">
        <v>7005</v>
      </c>
    </row>
    <row r="2320" spans="70:79" s="1" customFormat="1" ht="15">
      <c r="BR2320" t="str">
        <f t="shared" si="170"/>
        <v>RTHMARLBOROUGH SCHOOL</v>
      </c>
      <c r="BS2320" s="11" t="s">
        <v>7006</v>
      </c>
      <c r="BT2320" s="11" t="s">
        <v>7007</v>
      </c>
      <c r="BU2320" s="11" t="s">
        <v>7006</v>
      </c>
      <c r="BV2320" s="11" t="s">
        <v>7007</v>
      </c>
      <c r="BW2320" s="11" t="s">
        <v>6946</v>
      </c>
      <c r="BX2320" s="11"/>
      <c r="BY2320" s="12"/>
      <c r="BZ2320" t="s">
        <v>6995</v>
      </c>
      <c r="CA2320" s="13" t="s">
        <v>7008</v>
      </c>
    </row>
    <row r="2321" spans="70:79" s="1" customFormat="1" ht="15">
      <c r="BR2321" t="str">
        <f t="shared" si="170"/>
        <v>RTHNUFFIELD ORTHOPAEDIC CENTRE</v>
      </c>
      <c r="BS2321" s="11" t="s">
        <v>7009</v>
      </c>
      <c r="BT2321" s="11" t="s">
        <v>7010</v>
      </c>
      <c r="BU2321" s="11" t="s">
        <v>7009</v>
      </c>
      <c r="BV2321" s="11" t="s">
        <v>7010</v>
      </c>
      <c r="BW2321" s="11" t="s">
        <v>6946</v>
      </c>
      <c r="BX2321" s="11"/>
      <c r="BY2321" s="12"/>
      <c r="BZ2321" t="s">
        <v>7011</v>
      </c>
      <c r="CA2321" s="13" t="s">
        <v>7012</v>
      </c>
    </row>
    <row r="2322" spans="70:79" s="1" customFormat="1" ht="15">
      <c r="BR2322" t="str">
        <f t="shared" si="170"/>
        <v>RTHORCHARD HEALTH CENTRE</v>
      </c>
      <c r="BS2322" s="11" t="s">
        <v>7013</v>
      </c>
      <c r="BT2322" s="11" t="s">
        <v>7014</v>
      </c>
      <c r="BU2322" s="11" t="s">
        <v>7013</v>
      </c>
      <c r="BV2322" s="11" t="s">
        <v>7014</v>
      </c>
      <c r="BW2322" s="11" t="s">
        <v>6946</v>
      </c>
      <c r="BX2322" s="11"/>
      <c r="BY2322" s="12"/>
      <c r="BZ2322" t="s">
        <v>7015</v>
      </c>
      <c r="CA2322" s="13" t="s">
        <v>7016</v>
      </c>
    </row>
    <row r="2323" spans="70:79" s="1" customFormat="1" ht="15">
      <c r="BR2323" t="str">
        <f t="shared" si="170"/>
        <v>RTHPORTSMOUTH RENAL</v>
      </c>
      <c r="BS2323" s="11" t="s">
        <v>7017</v>
      </c>
      <c r="BT2323" s="11" t="s">
        <v>7018</v>
      </c>
      <c r="BU2323" s="11" t="s">
        <v>7017</v>
      </c>
      <c r="BV2323" s="11" t="s">
        <v>7018</v>
      </c>
      <c r="BW2323" s="11" t="s">
        <v>6946</v>
      </c>
      <c r="BX2323" s="11"/>
      <c r="BY2323" s="12"/>
      <c r="BZ2323" t="s">
        <v>7015</v>
      </c>
      <c r="CA2323" s="13" t="s">
        <v>7019</v>
      </c>
    </row>
    <row r="2324" spans="70:79" s="1" customFormat="1" ht="15">
      <c r="BR2324" t="str">
        <f t="shared" si="170"/>
        <v>RTHRENAL CLINIC - ROYAL FREE HOSPITAL</v>
      </c>
      <c r="BS2324" s="11" t="s">
        <v>7020</v>
      </c>
      <c r="BT2324" s="11" t="s">
        <v>7021</v>
      </c>
      <c r="BU2324" s="11" t="s">
        <v>7020</v>
      </c>
      <c r="BV2324" s="11" t="s">
        <v>7021</v>
      </c>
      <c r="BW2324" s="11" t="s">
        <v>6946</v>
      </c>
      <c r="BX2324" s="11"/>
      <c r="BY2324" s="12"/>
      <c r="BZ2324" t="s">
        <v>7015</v>
      </c>
      <c r="CA2324" s="13" t="s">
        <v>7022</v>
      </c>
    </row>
    <row r="2325" spans="70:79" s="1" customFormat="1" ht="15">
      <c r="BR2325" t="str">
        <f t="shared" si="170"/>
        <v>RTHSPRINGFIELD SCHOOL</v>
      </c>
      <c r="BS2325" s="11" t="s">
        <v>7023</v>
      </c>
      <c r="BT2325" s="11" t="s">
        <v>7024</v>
      </c>
      <c r="BU2325" s="11" t="s">
        <v>7023</v>
      </c>
      <c r="BV2325" s="11" t="s">
        <v>7024</v>
      </c>
      <c r="BW2325" s="11" t="s">
        <v>6946</v>
      </c>
      <c r="BX2325" s="11"/>
      <c r="BY2325" s="12"/>
      <c r="BZ2325" t="s">
        <v>7025</v>
      </c>
      <c r="CA2325" s="13" t="s">
        <v>7026</v>
      </c>
    </row>
    <row r="2326" spans="70:79" s="1" customFormat="1" ht="15">
      <c r="BR2326" t="str">
        <f t="shared" si="170"/>
        <v>RTHWALLINGFORD COMMUNITY HOSPITAL</v>
      </c>
      <c r="BS2326" s="11" t="s">
        <v>7027</v>
      </c>
      <c r="BT2326" s="11" t="s">
        <v>3482</v>
      </c>
      <c r="BU2326" s="11" t="s">
        <v>7027</v>
      </c>
      <c r="BV2326" s="11" t="s">
        <v>3482</v>
      </c>
      <c r="BW2326" s="11" t="s">
        <v>6946</v>
      </c>
      <c r="BX2326" s="11"/>
      <c r="BY2326" s="12"/>
      <c r="BZ2326" t="s">
        <v>7025</v>
      </c>
      <c r="CA2326" s="13" t="s">
        <v>7028</v>
      </c>
    </row>
    <row r="2327" spans="70:79" s="1" customFormat="1" ht="15">
      <c r="BR2327" t="str">
        <f t="shared" si="170"/>
        <v>RTHWANTAGE COMMUNITY HOSPITAL</v>
      </c>
      <c r="BS2327" s="11" t="s">
        <v>7029</v>
      </c>
      <c r="BT2327" s="11" t="s">
        <v>3486</v>
      </c>
      <c r="BU2327" s="11" t="s">
        <v>7029</v>
      </c>
      <c r="BV2327" s="11" t="s">
        <v>3486</v>
      </c>
      <c r="BW2327" s="11" t="s">
        <v>6946</v>
      </c>
      <c r="BX2327" s="11"/>
      <c r="BY2327" s="12"/>
      <c r="BZ2327" t="s">
        <v>7025</v>
      </c>
      <c r="CA2327" s="13" t="s">
        <v>7030</v>
      </c>
    </row>
    <row r="2328" spans="70:79" s="1" customFormat="1" ht="15">
      <c r="BR2328" t="str">
        <f t="shared" si="170"/>
        <v>RTHWEST BAR SURGERY, BANBURY</v>
      </c>
      <c r="BS2328" s="11" t="s">
        <v>7031</v>
      </c>
      <c r="BT2328" s="11" t="s">
        <v>7032</v>
      </c>
      <c r="BU2328" s="11" t="s">
        <v>7031</v>
      </c>
      <c r="BV2328" s="11" t="s">
        <v>7032</v>
      </c>
      <c r="BW2328" s="11" t="s">
        <v>6946</v>
      </c>
      <c r="BX2328" s="11"/>
      <c r="BY2328" s="12"/>
      <c r="BZ2328" t="s">
        <v>7025</v>
      </c>
      <c r="CA2328" s="13" t="s">
        <v>7033</v>
      </c>
    </row>
    <row r="2329" spans="70:79" s="1" customFormat="1" ht="15">
      <c r="BR2329" t="str">
        <f t="shared" si="170"/>
        <v>RTKASHFORD HOSPITAL</v>
      </c>
      <c r="BS2329" s="11" t="s">
        <v>7034</v>
      </c>
      <c r="BT2329" s="11" t="s">
        <v>415</v>
      </c>
      <c r="BU2329" s="11" t="s">
        <v>7034</v>
      </c>
      <c r="BV2329" s="11" t="s">
        <v>415</v>
      </c>
      <c r="BW2329" s="11" t="s">
        <v>7035</v>
      </c>
      <c r="BX2329" s="11"/>
      <c r="BY2329" s="12"/>
      <c r="BZ2329" t="s">
        <v>7036</v>
      </c>
      <c r="CA2329" s="13" t="s">
        <v>7036</v>
      </c>
    </row>
    <row r="2330" spans="70:79" s="1" customFormat="1" ht="15">
      <c r="BR2330" t="str">
        <f t="shared" si="170"/>
        <v>RTKASHLEY MEDICAL PRACTICE</v>
      </c>
      <c r="BS2330" s="11" t="s">
        <v>7037</v>
      </c>
      <c r="BT2330" s="11" t="s">
        <v>7038</v>
      </c>
      <c r="BU2330" s="11" t="s">
        <v>7037</v>
      </c>
      <c r="BV2330" s="11" t="s">
        <v>7038</v>
      </c>
      <c r="BW2330" s="11" t="s">
        <v>7035</v>
      </c>
      <c r="BX2330" s="11"/>
      <c r="BY2330" s="12"/>
      <c r="BZ2330" t="s">
        <v>7039</v>
      </c>
      <c r="CA2330" s="13" t="s">
        <v>2559</v>
      </c>
    </row>
    <row r="2331" spans="70:79" s="1" customFormat="1" ht="15">
      <c r="BR2331" t="str">
        <f t="shared" si="170"/>
        <v>RTKBREWERY ROAD</v>
      </c>
      <c r="BS2331" s="11" t="s">
        <v>7040</v>
      </c>
      <c r="BT2331" s="11" t="s">
        <v>7041</v>
      </c>
      <c r="BU2331" s="11" t="s">
        <v>7040</v>
      </c>
      <c r="BV2331" s="11" t="s">
        <v>7041</v>
      </c>
      <c r="BW2331" s="11" t="s">
        <v>7035</v>
      </c>
      <c r="BX2331" s="11"/>
      <c r="BY2331" s="12"/>
      <c r="BZ2331" t="s">
        <v>603</v>
      </c>
      <c r="CA2331" s="13" t="s">
        <v>7042</v>
      </c>
    </row>
    <row r="2332" spans="70:79" s="1" customFormat="1" ht="15">
      <c r="BR2332" t="str">
        <f t="shared" si="170"/>
        <v>RTKCHERTSEY LANE</v>
      </c>
      <c r="BS2332" s="11" t="s">
        <v>7043</v>
      </c>
      <c r="BT2332" s="11" t="s">
        <v>7044</v>
      </c>
      <c r="BU2332" s="11" t="s">
        <v>7043</v>
      </c>
      <c r="BV2332" s="11" t="s">
        <v>7044</v>
      </c>
      <c r="BW2332" s="11" t="s">
        <v>7035</v>
      </c>
      <c r="BX2332" s="11"/>
      <c r="BY2332" s="12"/>
      <c r="BZ2332" t="s">
        <v>132</v>
      </c>
      <c r="CA2332" s="13" t="s">
        <v>7045</v>
      </c>
    </row>
    <row r="2333" spans="70:79" s="1" customFormat="1" ht="15">
      <c r="BR2333" t="str">
        <f t="shared" si="170"/>
        <v>RTKCLAREMONT AVENUE</v>
      </c>
      <c r="BS2333" s="11" t="s">
        <v>7046</v>
      </c>
      <c r="BT2333" s="11" t="s">
        <v>7047</v>
      </c>
      <c r="BU2333" s="11" t="s">
        <v>7046</v>
      </c>
      <c r="BV2333" s="11" t="s">
        <v>7047</v>
      </c>
      <c r="BW2333" s="11" t="s">
        <v>7035</v>
      </c>
      <c r="BX2333" s="11"/>
      <c r="BY2333" s="12"/>
      <c r="BZ2333" t="s">
        <v>132</v>
      </c>
      <c r="CA2333" s="13" t="s">
        <v>7048</v>
      </c>
    </row>
    <row r="2334" spans="70:79" s="1" customFormat="1" ht="15">
      <c r="BR2334" t="str">
        <f t="shared" si="170"/>
        <v>RTKCOLLEGE ROAD</v>
      </c>
      <c r="BS2334" s="11" t="s">
        <v>7049</v>
      </c>
      <c r="BT2334" s="11" t="s">
        <v>7050</v>
      </c>
      <c r="BU2334" s="11" t="s">
        <v>7049</v>
      </c>
      <c r="BV2334" s="11" t="s">
        <v>7050</v>
      </c>
      <c r="BW2334" s="11" t="s">
        <v>7035</v>
      </c>
      <c r="BX2334" s="11"/>
      <c r="BY2334" s="12"/>
      <c r="BZ2334" t="s">
        <v>132</v>
      </c>
      <c r="CA2334" s="13" t="s">
        <v>7051</v>
      </c>
    </row>
    <row r="2335" spans="70:79" s="1" customFormat="1" ht="15">
      <c r="BR2335" t="str">
        <f t="shared" si="170"/>
        <v>RTKCRANFORD HEALTH CENTRE</v>
      </c>
      <c r="BS2335" s="11" t="s">
        <v>7052</v>
      </c>
      <c r="BT2335" s="11" t="s">
        <v>7053</v>
      </c>
      <c r="BU2335" s="11" t="s">
        <v>7052</v>
      </c>
      <c r="BV2335" s="11" t="s">
        <v>7053</v>
      </c>
      <c r="BW2335" s="11" t="s">
        <v>7035</v>
      </c>
      <c r="BX2335" s="11"/>
      <c r="BY2335" s="12"/>
      <c r="BZ2335" t="s">
        <v>7054</v>
      </c>
      <c r="CA2335" s="13" t="s">
        <v>161</v>
      </c>
    </row>
    <row r="2336" spans="70:79" s="1" customFormat="1" ht="15">
      <c r="BR2336" t="str">
        <f t="shared" si="170"/>
        <v>RTKFELTHAM HILL ROAD</v>
      </c>
      <c r="BS2336" s="11" t="s">
        <v>7055</v>
      </c>
      <c r="BT2336" s="11" t="s">
        <v>7056</v>
      </c>
      <c r="BU2336" s="11" t="s">
        <v>7055</v>
      </c>
      <c r="BV2336" s="11" t="s">
        <v>7056</v>
      </c>
      <c r="BW2336" s="11" t="s">
        <v>7035</v>
      </c>
      <c r="BX2336" s="11"/>
      <c r="BY2336" s="12"/>
      <c r="BZ2336" t="s">
        <v>7054</v>
      </c>
      <c r="CA2336" s="13" t="s">
        <v>652</v>
      </c>
    </row>
    <row r="2337" spans="70:79" s="1" customFormat="1" ht="15">
      <c r="BR2337" t="str">
        <f t="shared" si="170"/>
        <v>RTKHEATHCOTE PRACTICE</v>
      </c>
      <c r="BS2337" s="11" t="s">
        <v>7057</v>
      </c>
      <c r="BT2337" s="11" t="s">
        <v>7058</v>
      </c>
      <c r="BU2337" s="11" t="s">
        <v>7057</v>
      </c>
      <c r="BV2337" s="11" t="s">
        <v>7058</v>
      </c>
      <c r="BW2337" s="11" t="s">
        <v>7035</v>
      </c>
      <c r="BX2337" s="11"/>
      <c r="BY2337" s="12"/>
      <c r="BZ2337" t="s">
        <v>7059</v>
      </c>
      <c r="CA2337" s="13" t="s">
        <v>7060</v>
      </c>
    </row>
    <row r="2338" spans="70:79" s="1" customFormat="1" ht="15">
      <c r="BR2338" t="str">
        <f t="shared" si="170"/>
        <v>RTKHERSHAM SURGERY</v>
      </c>
      <c r="BS2338" s="11" t="s">
        <v>7061</v>
      </c>
      <c r="BT2338" s="11" t="s">
        <v>7062</v>
      </c>
      <c r="BU2338" s="11" t="s">
        <v>7061</v>
      </c>
      <c r="BV2338" s="11" t="s">
        <v>7062</v>
      </c>
      <c r="BW2338" s="11" t="s">
        <v>7035</v>
      </c>
      <c r="BX2338" s="11"/>
      <c r="BY2338" s="12"/>
      <c r="BZ2338" t="s">
        <v>7059</v>
      </c>
      <c r="CA2338" s="13" t="s">
        <v>7063</v>
      </c>
    </row>
    <row r="2339" spans="70:79" s="1" customFormat="1" ht="15">
      <c r="BR2339" t="str">
        <f t="shared" si="170"/>
        <v>RTKHILLVIEW MEDICAL CENTRE</v>
      </c>
      <c r="BS2339" s="11" t="s">
        <v>7064</v>
      </c>
      <c r="BT2339" s="11" t="s">
        <v>7065</v>
      </c>
      <c r="BU2339" s="11" t="s">
        <v>7064</v>
      </c>
      <c r="BV2339" s="11" t="s">
        <v>7065</v>
      </c>
      <c r="BW2339" s="11" t="s">
        <v>7035</v>
      </c>
      <c r="BX2339" s="11"/>
      <c r="BY2339" s="12"/>
      <c r="BZ2339" t="s">
        <v>7066</v>
      </c>
      <c r="CA2339" s="13" t="s">
        <v>7067</v>
      </c>
    </row>
    <row r="2340" spans="70:79" s="1" customFormat="1" ht="15">
      <c r="BR2340" t="str">
        <f t="shared" si="170"/>
        <v>RTKHOMEWATERS</v>
      </c>
      <c r="BS2340" s="11" t="s">
        <v>7068</v>
      </c>
      <c r="BT2340" s="11" t="s">
        <v>7069</v>
      </c>
      <c r="BU2340" s="11" t="s">
        <v>7068</v>
      </c>
      <c r="BV2340" s="11" t="s">
        <v>7069</v>
      </c>
      <c r="BW2340" s="11" t="s">
        <v>7035</v>
      </c>
      <c r="BX2340" s="11"/>
      <c r="BY2340" s="12"/>
      <c r="BZ2340" t="s">
        <v>7070</v>
      </c>
      <c r="CA2340" s="13" t="s">
        <v>7071</v>
      </c>
    </row>
    <row r="2341" spans="70:79" s="1" customFormat="1" ht="15">
      <c r="BR2341" t="str">
        <f t="shared" si="170"/>
        <v>RTKMOUNT ALVERNIA HOSPITAL</v>
      </c>
      <c r="BS2341" s="11" t="s">
        <v>7072</v>
      </c>
      <c r="BT2341" s="11" t="s">
        <v>7073</v>
      </c>
      <c r="BU2341" s="11" t="s">
        <v>7072</v>
      </c>
      <c r="BV2341" s="11" t="s">
        <v>7073</v>
      </c>
      <c r="BW2341" s="11" t="s">
        <v>7035</v>
      </c>
      <c r="BX2341" s="11"/>
      <c r="BY2341" s="12"/>
      <c r="BZ2341" t="s">
        <v>7074</v>
      </c>
      <c r="CA2341" s="13" t="s">
        <v>7075</v>
      </c>
    </row>
    <row r="2342" spans="70:79" s="1" customFormat="1" ht="15">
      <c r="BR2342" t="str">
        <f t="shared" si="170"/>
        <v>RTKNEW OTTERSHAW SURGERY</v>
      </c>
      <c r="BS2342" s="11" t="s">
        <v>7076</v>
      </c>
      <c r="BT2342" s="11" t="s">
        <v>7077</v>
      </c>
      <c r="BU2342" s="11" t="s">
        <v>7076</v>
      </c>
      <c r="BV2342" s="11" t="s">
        <v>7077</v>
      </c>
      <c r="BW2342" s="11" t="s">
        <v>7035</v>
      </c>
      <c r="BX2342" s="11"/>
      <c r="BY2342" s="12"/>
      <c r="BZ2342" t="s">
        <v>7078</v>
      </c>
      <c r="CA2342" s="13" t="s">
        <v>7079</v>
      </c>
    </row>
    <row r="2343" spans="70:79" s="1" customFormat="1" ht="15">
      <c r="BR2343" t="str">
        <f t="shared" si="170"/>
        <v>RTKPACKERS</v>
      </c>
      <c r="BS2343" s="11" t="s">
        <v>7080</v>
      </c>
      <c r="BT2343" s="11" t="s">
        <v>7081</v>
      </c>
      <c r="BU2343" s="11" t="s">
        <v>7080</v>
      </c>
      <c r="BV2343" s="11" t="s">
        <v>7081</v>
      </c>
      <c r="BW2343" s="11" t="s">
        <v>7035</v>
      </c>
      <c r="BX2343" s="11"/>
      <c r="BY2343" s="12"/>
      <c r="BZ2343" t="s">
        <v>7082</v>
      </c>
      <c r="CA2343" s="13" t="s">
        <v>7083</v>
      </c>
    </row>
    <row r="2344" spans="70:79" s="1" customFormat="1" ht="15">
      <c r="BR2344" t="str">
        <f t="shared" si="170"/>
        <v>RTKPRINCESS MARGARET HOSPITAL</v>
      </c>
      <c r="BS2344" s="11" t="s">
        <v>7084</v>
      </c>
      <c r="BT2344" s="11" t="s">
        <v>7085</v>
      </c>
      <c r="BU2344" s="11" t="s">
        <v>7084</v>
      </c>
      <c r="BV2344" s="11" t="s">
        <v>7085</v>
      </c>
      <c r="BW2344" s="11" t="s">
        <v>7035</v>
      </c>
      <c r="BX2344" s="11"/>
      <c r="BY2344" s="12"/>
      <c r="BZ2344" t="s">
        <v>6000</v>
      </c>
      <c r="CA2344" s="13" t="s">
        <v>460</v>
      </c>
    </row>
    <row r="2345" spans="70:79" s="1" customFormat="1" ht="15">
      <c r="BR2345" t="str">
        <f t="shared" si="170"/>
        <v>RTKRUNNYMEDE HOSPITAL</v>
      </c>
      <c r="BS2345" s="11" t="s">
        <v>7086</v>
      </c>
      <c r="BT2345" s="11" t="s">
        <v>7087</v>
      </c>
      <c r="BU2345" s="11" t="s">
        <v>7086</v>
      </c>
      <c r="BV2345" s="11" t="s">
        <v>7087</v>
      </c>
      <c r="BW2345" s="11" t="s">
        <v>7035</v>
      </c>
      <c r="BX2345" s="11"/>
      <c r="BY2345" s="12"/>
      <c r="BZ2345" t="s">
        <v>7088</v>
      </c>
      <c r="CA2345" s="13" t="s">
        <v>7089</v>
      </c>
    </row>
    <row r="2346" spans="70:79" s="1" customFormat="1" ht="15">
      <c r="BR2346" t="str">
        <f t="shared" si="170"/>
        <v>RTKSHEERWATER HEALTH CENTRE</v>
      </c>
      <c r="BS2346" s="11" t="s">
        <v>7090</v>
      </c>
      <c r="BT2346" s="11" t="s">
        <v>7091</v>
      </c>
      <c r="BU2346" s="11" t="s">
        <v>7090</v>
      </c>
      <c r="BV2346" s="11" t="s">
        <v>7091</v>
      </c>
      <c r="BW2346" s="11" t="s">
        <v>7035</v>
      </c>
      <c r="BX2346" s="11"/>
      <c r="BY2346" s="12"/>
      <c r="BZ2346" t="s">
        <v>7092</v>
      </c>
      <c r="CA2346" s="13" t="s">
        <v>7093</v>
      </c>
    </row>
    <row r="2347" spans="70:79" s="1" customFormat="1" ht="15">
      <c r="BR2347" t="str">
        <f t="shared" si="170"/>
        <v>RTKSOUTHVIEW SURGERY</v>
      </c>
      <c r="BS2347" s="11" t="s">
        <v>7094</v>
      </c>
      <c r="BT2347" s="11" t="s">
        <v>7095</v>
      </c>
      <c r="BU2347" s="11" t="s">
        <v>7094</v>
      </c>
      <c r="BV2347" s="11" t="s">
        <v>7095</v>
      </c>
      <c r="BW2347" s="11" t="s">
        <v>7035</v>
      </c>
      <c r="BX2347" s="11"/>
      <c r="BY2347" s="12"/>
      <c r="BZ2347" t="s">
        <v>7092</v>
      </c>
      <c r="CA2347" s="13" t="s">
        <v>7096</v>
      </c>
    </row>
    <row r="2348" spans="70:79" s="1" customFormat="1" ht="15">
      <c r="BR2348" t="str">
        <f t="shared" si="170"/>
        <v>RTKST DAVID'S HEALTH CENTRE</v>
      </c>
      <c r="BS2348" s="11" t="s">
        <v>7097</v>
      </c>
      <c r="BT2348" s="11" t="s">
        <v>7098</v>
      </c>
      <c r="BU2348" s="11" t="s">
        <v>7097</v>
      </c>
      <c r="BV2348" s="11" t="s">
        <v>7098</v>
      </c>
      <c r="BW2348" s="11" t="s">
        <v>7035</v>
      </c>
      <c r="BX2348" s="11"/>
      <c r="BY2348" s="12"/>
      <c r="BZ2348" t="s">
        <v>7099</v>
      </c>
      <c r="CA2348" s="13" t="s">
        <v>7100</v>
      </c>
    </row>
    <row r="2349" spans="70:79" s="1" customFormat="1" ht="15">
      <c r="BR2349" t="str">
        <f t="shared" si="170"/>
        <v>RTKST JOHNS HEALTH CENTRE</v>
      </c>
      <c r="BS2349" s="11" t="s">
        <v>7101</v>
      </c>
      <c r="BT2349" s="11" t="s">
        <v>7102</v>
      </c>
      <c r="BU2349" s="11" t="s">
        <v>7101</v>
      </c>
      <c r="BV2349" s="11" t="s">
        <v>7102</v>
      </c>
      <c r="BW2349" s="11" t="s">
        <v>7035</v>
      </c>
      <c r="BX2349" s="11"/>
      <c r="BY2349" s="12"/>
      <c r="BZ2349" t="s">
        <v>7103</v>
      </c>
      <c r="CA2349" s="13" t="s">
        <v>7104</v>
      </c>
    </row>
    <row r="2350" spans="70:79" s="1" customFormat="1" ht="15">
      <c r="BR2350" t="str">
        <f t="shared" si="170"/>
        <v>RTKST PETER'S HOSPITAL</v>
      </c>
      <c r="BS2350" s="11" t="s">
        <v>7105</v>
      </c>
      <c r="BT2350" s="11" t="s">
        <v>420</v>
      </c>
      <c r="BU2350" s="11" t="s">
        <v>7105</v>
      </c>
      <c r="BV2350" s="11" t="s">
        <v>420</v>
      </c>
      <c r="BW2350" s="11" t="s">
        <v>7035</v>
      </c>
      <c r="BX2350" s="11"/>
      <c r="BY2350" s="12"/>
      <c r="BZ2350" t="s">
        <v>4477</v>
      </c>
      <c r="CA2350" s="13" t="s">
        <v>7106</v>
      </c>
    </row>
    <row r="2351" spans="70:79" s="1" customFormat="1" ht="15">
      <c r="BR2351" t="str">
        <f t="shared" si="170"/>
        <v>RTKSTAINES HEALTH CENTRE</v>
      </c>
      <c r="BS2351" s="11" t="s">
        <v>7107</v>
      </c>
      <c r="BT2351" s="11" t="s">
        <v>7108</v>
      </c>
      <c r="BU2351" s="11" t="s">
        <v>7107</v>
      </c>
      <c r="BV2351" s="11" t="s">
        <v>7108</v>
      </c>
      <c r="BW2351" s="11" t="s">
        <v>7035</v>
      </c>
      <c r="BX2351" s="11"/>
      <c r="BY2351" s="12"/>
      <c r="BZ2351" t="s">
        <v>4477</v>
      </c>
      <c r="CA2351" s="13" t="s">
        <v>7109</v>
      </c>
    </row>
    <row r="2352" spans="70:79" s="1" customFormat="1" ht="15">
      <c r="BR2352" t="str">
        <f t="shared" si="170"/>
        <v>RTKSTANWELL ROAD</v>
      </c>
      <c r="BS2352" s="11" t="s">
        <v>7110</v>
      </c>
      <c r="BT2352" s="11" t="s">
        <v>7111</v>
      </c>
      <c r="BU2352" s="11" t="s">
        <v>7110</v>
      </c>
      <c r="BV2352" s="11" t="s">
        <v>7111</v>
      </c>
      <c r="BW2352" s="11" t="s">
        <v>7035</v>
      </c>
      <c r="BX2352" s="11"/>
      <c r="BY2352" s="12"/>
      <c r="BZ2352" t="s">
        <v>4477</v>
      </c>
      <c r="CA2352" s="13" t="s">
        <v>7112</v>
      </c>
    </row>
    <row r="2353" spans="70:79" s="1" customFormat="1" ht="15">
      <c r="BR2353" t="str">
        <f t="shared" si="170"/>
        <v>RTKSTUDHOLME MEDICAL CENTRE</v>
      </c>
      <c r="BS2353" s="11" t="s">
        <v>7113</v>
      </c>
      <c r="BT2353" s="11" t="s">
        <v>7114</v>
      </c>
      <c r="BU2353" s="11" t="s">
        <v>7113</v>
      </c>
      <c r="BV2353" s="11" t="s">
        <v>7114</v>
      </c>
      <c r="BW2353" s="11" t="s">
        <v>7035</v>
      </c>
      <c r="BX2353" s="11"/>
      <c r="BY2353" s="12"/>
      <c r="BZ2353" t="s">
        <v>4477</v>
      </c>
      <c r="CA2353" s="13" t="s">
        <v>7115</v>
      </c>
    </row>
    <row r="2354" spans="70:79" s="1" customFormat="1" ht="15">
      <c r="BR2354" t="str">
        <f t="shared" si="170"/>
        <v>RTKSUNNYMEAD SURGERY</v>
      </c>
      <c r="BS2354" s="11" t="s">
        <v>7116</v>
      </c>
      <c r="BT2354" s="11" t="s">
        <v>7117</v>
      </c>
      <c r="BU2354" s="11" t="s">
        <v>7116</v>
      </c>
      <c r="BV2354" s="11" t="s">
        <v>7117</v>
      </c>
      <c r="BW2354" s="11" t="s">
        <v>7035</v>
      </c>
      <c r="BX2354" s="11"/>
      <c r="BY2354" s="12"/>
      <c r="BZ2354" t="s">
        <v>4477</v>
      </c>
      <c r="CA2354" s="13" t="s">
        <v>7118</v>
      </c>
    </row>
    <row r="2355" spans="70:79" s="1" customFormat="1" ht="15">
      <c r="BR2355" t="str">
        <f t="shared" si="170"/>
        <v>RTKTHE HEALTH CENTRE, BOND STREET</v>
      </c>
      <c r="BS2355" s="11" t="s">
        <v>7119</v>
      </c>
      <c r="BT2355" s="11" t="s">
        <v>7120</v>
      </c>
      <c r="BU2355" s="11" t="s">
        <v>7119</v>
      </c>
      <c r="BV2355" s="11" t="s">
        <v>7120</v>
      </c>
      <c r="BW2355" s="11" t="s">
        <v>7035</v>
      </c>
      <c r="BX2355" s="11"/>
      <c r="BY2355" s="12"/>
      <c r="BZ2355" t="s">
        <v>4477</v>
      </c>
      <c r="CA2355" s="13" t="s">
        <v>7121</v>
      </c>
    </row>
    <row r="2356" spans="70:79" s="1" customFormat="1" ht="15">
      <c r="BR2356" t="str">
        <f t="shared" si="170"/>
        <v>RTKTHE KNAPHILL SURGERY</v>
      </c>
      <c r="BS2356" s="11" t="s">
        <v>7122</v>
      </c>
      <c r="BT2356" s="11" t="s">
        <v>7123</v>
      </c>
      <c r="BU2356" s="11" t="s">
        <v>7122</v>
      </c>
      <c r="BV2356" s="11" t="s">
        <v>7123</v>
      </c>
      <c r="BW2356" s="11" t="s">
        <v>7035</v>
      </c>
      <c r="BX2356" s="11"/>
      <c r="BY2356" s="12"/>
      <c r="BZ2356" t="s">
        <v>4477</v>
      </c>
      <c r="CA2356" s="13" t="s">
        <v>7124</v>
      </c>
    </row>
    <row r="2357" spans="70:79" s="1" customFormat="1" ht="15">
      <c r="BR2357" t="str">
        <f t="shared" si="170"/>
        <v>RTKTHE MAYBURY SURGERY</v>
      </c>
      <c r="BS2357" s="11" t="s">
        <v>7125</v>
      </c>
      <c r="BT2357" s="11" t="s">
        <v>7126</v>
      </c>
      <c r="BU2357" s="11" t="s">
        <v>7125</v>
      </c>
      <c r="BV2357" s="11" t="s">
        <v>7126</v>
      </c>
      <c r="BW2357" s="11" t="s">
        <v>7035</v>
      </c>
      <c r="BX2357" s="11"/>
      <c r="BY2357" s="12"/>
      <c r="BZ2357" t="s">
        <v>4477</v>
      </c>
      <c r="CA2357" s="13" t="s">
        <v>7127</v>
      </c>
    </row>
    <row r="2358" spans="70:79" s="1" customFormat="1" ht="15">
      <c r="BR2358" t="str">
        <f t="shared" si="170"/>
        <v>RTKTHORPE ROAD</v>
      </c>
      <c r="BS2358" s="11" t="s">
        <v>7128</v>
      </c>
      <c r="BT2358" s="11" t="s">
        <v>7129</v>
      </c>
      <c r="BU2358" s="11" t="s">
        <v>7128</v>
      </c>
      <c r="BV2358" s="11" t="s">
        <v>7129</v>
      </c>
      <c r="BW2358" s="11" t="s">
        <v>7035</v>
      </c>
      <c r="BX2358" s="11"/>
      <c r="BY2358" s="12"/>
      <c r="BZ2358" t="s">
        <v>4477</v>
      </c>
      <c r="CA2358" s="13" t="s">
        <v>7130</v>
      </c>
    </row>
    <row r="2359" spans="70:79" s="1" customFormat="1" ht="15">
      <c r="BR2359" t="str">
        <f t="shared" si="170"/>
        <v>RTKUPPER HALLIFORD ROAD</v>
      </c>
      <c r="BS2359" s="11" t="s">
        <v>7131</v>
      </c>
      <c r="BT2359" s="11" t="s">
        <v>7132</v>
      </c>
      <c r="BU2359" s="11" t="s">
        <v>7131</v>
      </c>
      <c r="BV2359" s="11" t="s">
        <v>7132</v>
      </c>
      <c r="BW2359" s="11" t="s">
        <v>7035</v>
      </c>
      <c r="BX2359" s="11"/>
      <c r="BY2359" s="12"/>
      <c r="BZ2359" t="s">
        <v>4477</v>
      </c>
      <c r="CA2359" s="13" t="s">
        <v>7133</v>
      </c>
    </row>
    <row r="2360" spans="70:79" s="1" customFormat="1" ht="15">
      <c r="BR2360" t="str">
        <f t="shared" si="170"/>
        <v>RTKWALTON HEALTH CENTRE</v>
      </c>
      <c r="BS2360" s="11" t="s">
        <v>7134</v>
      </c>
      <c r="BT2360" s="11" t="s">
        <v>7135</v>
      </c>
      <c r="BU2360" s="11" t="s">
        <v>7134</v>
      </c>
      <c r="BV2360" s="11" t="s">
        <v>7135</v>
      </c>
      <c r="BW2360" s="11" t="s">
        <v>7035</v>
      </c>
      <c r="BX2360" s="11"/>
      <c r="BY2360" s="12"/>
      <c r="BZ2360" t="s">
        <v>4477</v>
      </c>
      <c r="CA2360" s="13" t="s">
        <v>468</v>
      </c>
    </row>
    <row r="2361" spans="70:79" s="1" customFormat="1" ht="15">
      <c r="BR2361" t="str">
        <f t="shared" si="170"/>
        <v>RTKWEST MIDDLESEX UNIVERSITY HOSPITAL</v>
      </c>
      <c r="BS2361" s="11" t="s">
        <v>7136</v>
      </c>
      <c r="BT2361" s="11" t="s">
        <v>2801</v>
      </c>
      <c r="BU2361" s="11" t="s">
        <v>7136</v>
      </c>
      <c r="BV2361" s="11" t="s">
        <v>2801</v>
      </c>
      <c r="BW2361" s="11" t="s">
        <v>7035</v>
      </c>
      <c r="BX2361" s="11"/>
      <c r="BY2361" s="12"/>
      <c r="BZ2361" t="s">
        <v>4477</v>
      </c>
      <c r="CA2361" s="13" t="s">
        <v>7137</v>
      </c>
    </row>
    <row r="2362" spans="70:79" s="1" customFormat="1" ht="15">
      <c r="BR2362" t="str">
        <f t="shared" si="170"/>
        <v>RTKWESTFIELD SURGERY</v>
      </c>
      <c r="BS2362" s="11" t="s">
        <v>7138</v>
      </c>
      <c r="BT2362" s="11" t="s">
        <v>7139</v>
      </c>
      <c r="BU2362" s="11" t="s">
        <v>7138</v>
      </c>
      <c r="BV2362" s="11" t="s">
        <v>7139</v>
      </c>
      <c r="BW2362" s="11" t="s">
        <v>7035</v>
      </c>
      <c r="BX2362" s="11"/>
      <c r="BY2362" s="12"/>
      <c r="BZ2362" t="s">
        <v>4477</v>
      </c>
      <c r="CA2362" s="13" t="s">
        <v>7140</v>
      </c>
    </row>
    <row r="2363" spans="70:79" s="1" customFormat="1" ht="15">
      <c r="BR2363" t="str">
        <f t="shared" si="170"/>
        <v>RTKWEYBRIDGE HEALTH CENTRE</v>
      </c>
      <c r="BS2363" s="11" t="s">
        <v>7141</v>
      </c>
      <c r="BT2363" s="11" t="s">
        <v>7142</v>
      </c>
      <c r="BU2363" s="11" t="s">
        <v>7141</v>
      </c>
      <c r="BV2363" s="11" t="s">
        <v>7142</v>
      </c>
      <c r="BW2363" s="11" t="s">
        <v>7035</v>
      </c>
      <c r="BX2363" s="11"/>
      <c r="BY2363" s="12"/>
      <c r="BZ2363" t="s">
        <v>4477</v>
      </c>
      <c r="CA2363" s="13" t="s">
        <v>484</v>
      </c>
    </row>
    <row r="2364" spans="70:79" s="1" customFormat="1" ht="15">
      <c r="BR2364" t="str">
        <f t="shared" si="170"/>
        <v>RTKWOKING NUFFIELD HOSPITAL</v>
      </c>
      <c r="BS2364" s="11" t="s">
        <v>7143</v>
      </c>
      <c r="BT2364" s="11" t="s">
        <v>2179</v>
      </c>
      <c r="BU2364" s="11" t="s">
        <v>7143</v>
      </c>
      <c r="BV2364" s="11" t="s">
        <v>2179</v>
      </c>
      <c r="BW2364" s="11" t="s">
        <v>7035</v>
      </c>
      <c r="BX2364" s="11"/>
      <c r="BY2364" s="12"/>
      <c r="BZ2364" t="s">
        <v>4477</v>
      </c>
      <c r="CA2364" s="13" t="s">
        <v>2825</v>
      </c>
    </row>
    <row r="2365" spans="70:79" s="1" customFormat="1" ht="15">
      <c r="BR2365" t="str">
        <f t="shared" si="170"/>
        <v>RTKYORK HOUSE MEDICAL CENTRE</v>
      </c>
      <c r="BS2365" s="11" t="s">
        <v>7144</v>
      </c>
      <c r="BT2365" s="11" t="s">
        <v>7145</v>
      </c>
      <c r="BU2365" s="11" t="s">
        <v>7144</v>
      </c>
      <c r="BV2365" s="11" t="s">
        <v>7145</v>
      </c>
      <c r="BW2365" s="11" t="s">
        <v>7035</v>
      </c>
      <c r="BX2365" s="11"/>
      <c r="BY2365" s="12"/>
      <c r="BZ2365" t="s">
        <v>4477</v>
      </c>
      <c r="CA2365" s="13" t="s">
        <v>7146</v>
      </c>
    </row>
    <row r="2366" spans="70:79" s="1" customFormat="1" ht="15">
      <c r="BR2366" t="str">
        <f t="shared" si="170"/>
        <v>RTPCATERHAM DENE HOSPITAL</v>
      </c>
      <c r="BS2366" s="11" t="s">
        <v>7147</v>
      </c>
      <c r="BT2366" s="11" t="s">
        <v>7148</v>
      </c>
      <c r="BU2366" s="11" t="s">
        <v>7147</v>
      </c>
      <c r="BV2366" s="11" t="s">
        <v>7148</v>
      </c>
      <c r="BW2366" s="11" t="s">
        <v>7149</v>
      </c>
      <c r="BX2366" s="11"/>
      <c r="BY2366" s="12"/>
      <c r="BZ2366" t="s">
        <v>4477</v>
      </c>
      <c r="CA2366" s="13" t="s">
        <v>490</v>
      </c>
    </row>
    <row r="2367" spans="70:79" s="1" customFormat="1" ht="15">
      <c r="BR2367" t="str">
        <f t="shared" si="170"/>
        <v>RTPCRAWLEY HOSPITAL</v>
      </c>
      <c r="BS2367" s="11" t="s">
        <v>7150</v>
      </c>
      <c r="BT2367" s="11" t="s">
        <v>1992</v>
      </c>
      <c r="BU2367" s="11" t="s">
        <v>7150</v>
      </c>
      <c r="BV2367" s="11" t="s">
        <v>1992</v>
      </c>
      <c r="BW2367" s="11" t="s">
        <v>7149</v>
      </c>
      <c r="BX2367" s="11"/>
      <c r="BY2367" s="12"/>
      <c r="BZ2367" t="s">
        <v>4477</v>
      </c>
      <c r="CA2367" s="13" t="s">
        <v>7151</v>
      </c>
    </row>
    <row r="2368" spans="70:79" s="1" customFormat="1" ht="15">
      <c r="BR2368" t="str">
        <f t="shared" si="170"/>
        <v>RTPDORKING HOSPITAL</v>
      </c>
      <c r="BS2368" s="11" t="s">
        <v>7152</v>
      </c>
      <c r="BT2368" s="11" t="s">
        <v>7153</v>
      </c>
      <c r="BU2368" s="11" t="s">
        <v>7152</v>
      </c>
      <c r="BV2368" s="11" t="s">
        <v>7153</v>
      </c>
      <c r="BW2368" s="11" t="s">
        <v>7149</v>
      </c>
      <c r="BX2368" s="11"/>
      <c r="BY2368" s="12"/>
      <c r="BZ2368" t="s">
        <v>4477</v>
      </c>
      <c r="CA2368" s="13" t="s">
        <v>7154</v>
      </c>
    </row>
    <row r="2369" spans="70:79" s="1" customFormat="1" ht="15">
      <c r="BR2369" t="str">
        <f t="shared" si="170"/>
        <v>RTPEAST SURREY HOSPITAL</v>
      </c>
      <c r="BS2369" s="11" t="s">
        <v>7155</v>
      </c>
      <c r="BT2369" s="11" t="s">
        <v>7156</v>
      </c>
      <c r="BU2369" s="11" t="s">
        <v>7155</v>
      </c>
      <c r="BV2369" s="11" t="s">
        <v>7156</v>
      </c>
      <c r="BW2369" s="11" t="s">
        <v>7149</v>
      </c>
      <c r="BX2369" s="11"/>
      <c r="BY2369" s="12"/>
      <c r="BZ2369" t="s">
        <v>4477</v>
      </c>
      <c r="CA2369" s="13" t="s">
        <v>5571</v>
      </c>
    </row>
    <row r="2370" spans="70:79" s="1" customFormat="1" ht="15">
      <c r="BR2370" t="str">
        <f t="shared" si="170"/>
        <v>RTPHORSHAM HOSPITAL</v>
      </c>
      <c r="BS2370" s="11" t="s">
        <v>7157</v>
      </c>
      <c r="BT2370" s="11" t="s">
        <v>2020</v>
      </c>
      <c r="BU2370" s="11" t="s">
        <v>7157</v>
      </c>
      <c r="BV2370" s="11" t="s">
        <v>2020</v>
      </c>
      <c r="BW2370" s="11" t="s">
        <v>7149</v>
      </c>
      <c r="BX2370" s="11"/>
      <c r="BY2370" s="12"/>
      <c r="BZ2370" t="s">
        <v>4477</v>
      </c>
      <c r="CA2370" s="13" t="s">
        <v>7158</v>
      </c>
    </row>
    <row r="2371" spans="70:79" s="1" customFormat="1" ht="15">
      <c r="BR2371" t="str">
        <f t="shared" ref="BR2371:BR2434" si="171">CONCATENATE(LEFT(BS2371, 3),BT2371)</f>
        <v>RTPOXTED AND LIMPSFIELD HOSPITAL</v>
      </c>
      <c r="BS2371" s="11" t="s">
        <v>7159</v>
      </c>
      <c r="BT2371" s="11" t="s">
        <v>7160</v>
      </c>
      <c r="BU2371" s="11" t="s">
        <v>7159</v>
      </c>
      <c r="BV2371" s="11" t="s">
        <v>7160</v>
      </c>
      <c r="BW2371" s="11" t="s">
        <v>7149</v>
      </c>
      <c r="BX2371" s="11"/>
      <c r="BY2371" s="12"/>
      <c r="BZ2371" t="s">
        <v>4477</v>
      </c>
      <c r="CA2371" s="13" t="s">
        <v>3462</v>
      </c>
    </row>
    <row r="2372" spans="70:79" s="1" customFormat="1" ht="15">
      <c r="BR2372" t="str">
        <f t="shared" si="171"/>
        <v>RTPREDWOOD DIAGNOSTIC TREATMENT CENTRE</v>
      </c>
      <c r="BS2372" s="11" t="s">
        <v>7161</v>
      </c>
      <c r="BT2372" s="11" t="s">
        <v>7162</v>
      </c>
      <c r="BU2372" s="11" t="s">
        <v>7161</v>
      </c>
      <c r="BV2372" s="11" t="s">
        <v>7162</v>
      </c>
      <c r="BW2372" s="11" t="s">
        <v>7149</v>
      </c>
      <c r="BX2372" s="11"/>
      <c r="BY2372" s="12"/>
      <c r="BZ2372" t="s">
        <v>4477</v>
      </c>
      <c r="CA2372" s="13" t="s">
        <v>7163</v>
      </c>
    </row>
    <row r="2373" spans="70:79" s="1" customFormat="1" ht="15">
      <c r="BR2373" t="str">
        <f t="shared" si="171"/>
        <v>RTQARENA</v>
      </c>
      <c r="BS2373" s="11" t="s">
        <v>7164</v>
      </c>
      <c r="BT2373" s="11" t="s">
        <v>7165</v>
      </c>
      <c r="BU2373" s="11" t="s">
        <v>7164</v>
      </c>
      <c r="BV2373" s="11" t="s">
        <v>7165</v>
      </c>
      <c r="BW2373" s="11" t="s">
        <v>7166</v>
      </c>
      <c r="BX2373" s="11"/>
      <c r="BY2373" s="12"/>
      <c r="BZ2373" t="s">
        <v>4477</v>
      </c>
      <c r="CA2373" s="13" t="s">
        <v>7167</v>
      </c>
    </row>
    <row r="2374" spans="70:79" s="1" customFormat="1" ht="15">
      <c r="BR2374" t="str">
        <f t="shared" si="171"/>
        <v>RTQBERKELEY HOSPITAL</v>
      </c>
      <c r="BS2374" s="11" t="s">
        <v>7168</v>
      </c>
      <c r="BT2374" s="11" t="s">
        <v>7169</v>
      </c>
      <c r="BU2374" s="11" t="s">
        <v>7168</v>
      </c>
      <c r="BV2374" s="11" t="s">
        <v>7169</v>
      </c>
      <c r="BW2374" s="11" t="s">
        <v>7166</v>
      </c>
      <c r="BX2374" s="11"/>
      <c r="BY2374" s="12"/>
      <c r="BZ2374" t="s">
        <v>3513</v>
      </c>
      <c r="CA2374" s="13" t="s">
        <v>7170</v>
      </c>
    </row>
    <row r="2375" spans="70:79" s="1" customFormat="1" ht="15">
      <c r="BR2375" t="str">
        <f t="shared" si="171"/>
        <v>RTQBERKELEY HOUSE</v>
      </c>
      <c r="BS2375" s="11" t="s">
        <v>7171</v>
      </c>
      <c r="BT2375" s="11" t="s">
        <v>7</v>
      </c>
      <c r="BU2375" s="11" t="s">
        <v>7171</v>
      </c>
      <c r="BV2375" s="11" t="s">
        <v>7</v>
      </c>
      <c r="BW2375" s="11" t="s">
        <v>7166</v>
      </c>
      <c r="BX2375" s="11"/>
      <c r="BY2375" s="12"/>
      <c r="BZ2375" t="s">
        <v>3513</v>
      </c>
      <c r="CA2375" s="13" t="s">
        <v>7172</v>
      </c>
    </row>
    <row r="2376" spans="70:79" s="1" customFormat="1" ht="15">
      <c r="BR2376" t="str">
        <f t="shared" si="171"/>
        <v>RTQBRANCH LEA CROSS</v>
      </c>
      <c r="BS2376" s="11" t="s">
        <v>7173</v>
      </c>
      <c r="BT2376" s="11" t="s">
        <v>7174</v>
      </c>
      <c r="BU2376" s="11" t="s">
        <v>7173</v>
      </c>
      <c r="BV2376" s="11" t="s">
        <v>7174</v>
      </c>
      <c r="BW2376" s="11" t="s">
        <v>7166</v>
      </c>
      <c r="BX2376" s="11"/>
      <c r="BY2376" s="12"/>
      <c r="BZ2376" t="s">
        <v>3513</v>
      </c>
      <c r="CA2376" s="13" t="s">
        <v>7175</v>
      </c>
    </row>
    <row r="2377" spans="70:79" s="1" customFormat="1" ht="15">
      <c r="BR2377" t="str">
        <f t="shared" si="171"/>
        <v>RTQBROMYARD COMMUNITY HOSPITAL</v>
      </c>
      <c r="BS2377" s="11" t="s">
        <v>7176</v>
      </c>
      <c r="BT2377" s="11" t="s">
        <v>7177</v>
      </c>
      <c r="BU2377" s="11" t="s">
        <v>7176</v>
      </c>
      <c r="BV2377" s="11" t="s">
        <v>7177</v>
      </c>
      <c r="BW2377" s="11" t="s">
        <v>7166</v>
      </c>
      <c r="BX2377" s="11"/>
      <c r="BY2377" s="12"/>
      <c r="BZ2377" t="s">
        <v>3513</v>
      </c>
      <c r="CA2377" s="13" t="s">
        <v>7178</v>
      </c>
    </row>
    <row r="2378" spans="70:79" s="1" customFormat="1" ht="15">
      <c r="BR2378" t="str">
        <f t="shared" si="171"/>
        <v>RTQCHALFONT</v>
      </c>
      <c r="BS2378" s="11" t="s">
        <v>7179</v>
      </c>
      <c r="BT2378" s="11" t="s">
        <v>7180</v>
      </c>
      <c r="BU2378" s="11" t="s">
        <v>7179</v>
      </c>
      <c r="BV2378" s="11" t="s">
        <v>7180</v>
      </c>
      <c r="BW2378" s="11" t="s">
        <v>7166</v>
      </c>
      <c r="BX2378" s="11"/>
      <c r="BY2378" s="12"/>
      <c r="BZ2378" t="s">
        <v>3513</v>
      </c>
      <c r="CA2378" s="13" t="s">
        <v>7181</v>
      </c>
    </row>
    <row r="2379" spans="70:79" s="1" customFormat="1" ht="15">
      <c r="BR2379" t="str">
        <f t="shared" si="171"/>
        <v>RTQCHARLTON LANE HOSPITAL</v>
      </c>
      <c r="BS2379" s="11" t="s">
        <v>7182</v>
      </c>
      <c r="BT2379" s="11" t="s">
        <v>13</v>
      </c>
      <c r="BU2379" s="11" t="s">
        <v>7182</v>
      </c>
      <c r="BV2379" s="11" t="s">
        <v>13</v>
      </c>
      <c r="BW2379" s="11" t="s">
        <v>7166</v>
      </c>
      <c r="BX2379" s="11"/>
      <c r="BY2379" s="12"/>
      <c r="BZ2379" t="s">
        <v>3513</v>
      </c>
      <c r="CA2379" s="13" t="s">
        <v>7183</v>
      </c>
    </row>
    <row r="2380" spans="70:79" s="1" customFormat="1" ht="15">
      <c r="BR2380" t="str">
        <f t="shared" si="171"/>
        <v>RTQCHARLWOOD</v>
      </c>
      <c r="BS2380" s="11" t="s">
        <v>7184</v>
      </c>
      <c r="BT2380" s="11" t="s">
        <v>7185</v>
      </c>
      <c r="BU2380" s="11" t="s">
        <v>7184</v>
      </c>
      <c r="BV2380" s="11" t="s">
        <v>7185</v>
      </c>
      <c r="BW2380" s="11" t="s">
        <v>7166</v>
      </c>
      <c r="BX2380" s="11"/>
      <c r="BY2380" s="12"/>
      <c r="BZ2380" t="s">
        <v>3513</v>
      </c>
      <c r="CA2380" s="13" t="s">
        <v>7186</v>
      </c>
    </row>
    <row r="2381" spans="70:79" s="1" customFormat="1" ht="15">
      <c r="BR2381" t="str">
        <f t="shared" si="171"/>
        <v>RTQCHELTENHAM GENERAL HOSPITAL</v>
      </c>
      <c r="BS2381" s="11" t="s">
        <v>7187</v>
      </c>
      <c r="BT2381" s="11" t="s">
        <v>7188</v>
      </c>
      <c r="BU2381" s="11" t="s">
        <v>7187</v>
      </c>
      <c r="BV2381" s="11" t="s">
        <v>7188</v>
      </c>
      <c r="BW2381" s="11" t="s">
        <v>7166</v>
      </c>
      <c r="BX2381" s="11"/>
      <c r="BY2381" s="12"/>
      <c r="BZ2381" t="s">
        <v>3513</v>
      </c>
      <c r="CA2381" s="13" t="s">
        <v>7189</v>
      </c>
    </row>
    <row r="2382" spans="70:79" s="1" customFormat="1" ht="15">
      <c r="BR2382" t="str">
        <f t="shared" si="171"/>
        <v>RTQCHESTERTON HALT</v>
      </c>
      <c r="BS2382" s="11" t="s">
        <v>7190</v>
      </c>
      <c r="BT2382" s="11" t="s">
        <v>7191</v>
      </c>
      <c r="BU2382" s="11" t="s">
        <v>7190</v>
      </c>
      <c r="BV2382" s="11" t="s">
        <v>7191</v>
      </c>
      <c r="BW2382" s="11" t="s">
        <v>7166</v>
      </c>
      <c r="BX2382" s="11"/>
      <c r="BY2382" s="12"/>
      <c r="BZ2382" t="s">
        <v>3513</v>
      </c>
      <c r="CA2382" s="13" t="s">
        <v>7192</v>
      </c>
    </row>
    <row r="2383" spans="70:79" s="1" customFormat="1" ht="15">
      <c r="BR2383" t="str">
        <f t="shared" si="171"/>
        <v>RTQCIRENCESTER HOSPITAL</v>
      </c>
      <c r="BS2383" s="11" t="s">
        <v>7193</v>
      </c>
      <c r="BT2383" s="11" t="s">
        <v>5234</v>
      </c>
      <c r="BU2383" s="11" t="s">
        <v>7193</v>
      </c>
      <c r="BV2383" s="11" t="s">
        <v>5234</v>
      </c>
      <c r="BW2383" s="11" t="s">
        <v>7166</v>
      </c>
      <c r="BX2383" s="11"/>
      <c r="BY2383" s="12"/>
      <c r="BZ2383" t="s">
        <v>3513</v>
      </c>
      <c r="CA2383" s="13" t="s">
        <v>7194</v>
      </c>
    </row>
    <row r="2384" spans="70:79" s="1" customFormat="1" ht="15">
      <c r="BR2384" t="str">
        <f t="shared" si="171"/>
        <v>RTQDELANCEY HOSPITAL</v>
      </c>
      <c r="BS2384" s="11" t="s">
        <v>7195</v>
      </c>
      <c r="BT2384" s="11" t="s">
        <v>7196</v>
      </c>
      <c r="BU2384" s="11" t="s">
        <v>7195</v>
      </c>
      <c r="BV2384" s="11" t="s">
        <v>7196</v>
      </c>
      <c r="BW2384" s="11" t="s">
        <v>7166</v>
      </c>
      <c r="BX2384" s="11"/>
      <c r="BY2384" s="12"/>
      <c r="BZ2384" t="s">
        <v>3513</v>
      </c>
      <c r="CA2384" s="13" t="s">
        <v>7197</v>
      </c>
    </row>
    <row r="2385" spans="70:79" s="1" customFormat="1" ht="15">
      <c r="BR2385" t="str">
        <f t="shared" si="171"/>
        <v>RTQDILKE MEMORIAL HOSPITAL</v>
      </c>
      <c r="BS2385" s="11" t="s">
        <v>7198</v>
      </c>
      <c r="BT2385" s="11" t="s">
        <v>5240</v>
      </c>
      <c r="BU2385" s="11" t="s">
        <v>7198</v>
      </c>
      <c r="BV2385" s="11" t="s">
        <v>5240</v>
      </c>
      <c r="BW2385" s="11" t="s">
        <v>7166</v>
      </c>
      <c r="BX2385" s="11"/>
      <c r="BY2385" s="12"/>
      <c r="BZ2385" t="s">
        <v>3513</v>
      </c>
      <c r="CA2385" s="13" t="s">
        <v>7199</v>
      </c>
    </row>
    <row r="2386" spans="70:79" s="1" customFormat="1" ht="15">
      <c r="BR2386" t="str">
        <f t="shared" si="171"/>
        <v>RTQFAIRFORD HOSPITAL</v>
      </c>
      <c r="BS2386" s="11" t="s">
        <v>7200</v>
      </c>
      <c r="BT2386" s="11" t="s">
        <v>4256</v>
      </c>
      <c r="BU2386" s="11" t="s">
        <v>7200</v>
      </c>
      <c r="BV2386" s="11" t="s">
        <v>4256</v>
      </c>
      <c r="BW2386" s="11" t="s">
        <v>7166</v>
      </c>
      <c r="BX2386" s="11"/>
      <c r="BY2386" s="12"/>
      <c r="BZ2386" t="s">
        <v>3513</v>
      </c>
      <c r="CA2386" s="13" t="s">
        <v>7201</v>
      </c>
    </row>
    <row r="2387" spans="70:79" s="1" customFormat="1" ht="15">
      <c r="BR2387" t="str">
        <f t="shared" si="171"/>
        <v>RTQFIELDVIEW</v>
      </c>
      <c r="BS2387" s="11" t="s">
        <v>7202</v>
      </c>
      <c r="BT2387" s="11" t="s">
        <v>7203</v>
      </c>
      <c r="BU2387" s="11" t="s">
        <v>7202</v>
      </c>
      <c r="BV2387" s="11" t="s">
        <v>7203</v>
      </c>
      <c r="BW2387" s="11" t="s">
        <v>7166</v>
      </c>
      <c r="BX2387" s="11"/>
      <c r="BY2387" s="12"/>
      <c r="BZ2387" t="s">
        <v>3513</v>
      </c>
      <c r="CA2387" s="13" t="s">
        <v>7204</v>
      </c>
    </row>
    <row r="2388" spans="70:79" s="1" customFormat="1" ht="15">
      <c r="BR2388" t="str">
        <f t="shared" si="171"/>
        <v>RTQFOREST OF DEAN (ATU)</v>
      </c>
      <c r="BS2388" s="11" t="s">
        <v>7205</v>
      </c>
      <c r="BT2388" s="11" t="s">
        <v>7206</v>
      </c>
      <c r="BU2388" s="11" t="s">
        <v>7205</v>
      </c>
      <c r="BV2388" s="11" t="s">
        <v>7206</v>
      </c>
      <c r="BW2388" s="11" t="s">
        <v>7166</v>
      </c>
      <c r="BX2388" s="11"/>
      <c r="BY2388" s="12"/>
      <c r="BZ2388" t="s">
        <v>3513</v>
      </c>
      <c r="CA2388" s="13" t="s">
        <v>7207</v>
      </c>
    </row>
    <row r="2389" spans="70:79" s="1" customFormat="1" ht="15">
      <c r="BR2389" t="str">
        <f t="shared" si="171"/>
        <v>RTQGDAS STROUD</v>
      </c>
      <c r="BS2389" s="11" t="s">
        <v>7208</v>
      </c>
      <c r="BT2389" s="11" t="s">
        <v>7209</v>
      </c>
      <c r="BU2389" s="11" t="s">
        <v>7208</v>
      </c>
      <c r="BV2389" s="11" t="s">
        <v>7209</v>
      </c>
      <c r="BW2389" s="11" t="s">
        <v>7166</v>
      </c>
      <c r="BX2389" s="11"/>
      <c r="BY2389" s="12"/>
      <c r="BZ2389" t="s">
        <v>3513</v>
      </c>
      <c r="CA2389" s="13" t="s">
        <v>7210</v>
      </c>
    </row>
    <row r="2390" spans="70:79" s="1" customFormat="1" ht="15">
      <c r="BR2390" t="str">
        <f t="shared" si="171"/>
        <v>RTQGLOUCESTERSHIRE ROYAL HOSPITAL</v>
      </c>
      <c r="BS2390" s="11" t="s">
        <v>7211</v>
      </c>
      <c r="BT2390" s="11" t="s">
        <v>7212</v>
      </c>
      <c r="BU2390" s="11" t="s">
        <v>7211</v>
      </c>
      <c r="BV2390" s="11" t="s">
        <v>7212</v>
      </c>
      <c r="BW2390" s="11" t="s">
        <v>7166</v>
      </c>
      <c r="BX2390" s="11"/>
      <c r="BY2390" s="12"/>
      <c r="BZ2390" t="s">
        <v>3513</v>
      </c>
      <c r="CA2390" s="13" t="s">
        <v>7213</v>
      </c>
    </row>
    <row r="2391" spans="70:79" s="1" customFormat="1" ht="15">
      <c r="BR2391" t="str">
        <f t="shared" si="171"/>
        <v>RTQHEATHFIELD</v>
      </c>
      <c r="BS2391" s="11" t="s">
        <v>7214</v>
      </c>
      <c r="BT2391" s="11" t="s">
        <v>7215</v>
      </c>
      <c r="BU2391" s="11" t="s">
        <v>7214</v>
      </c>
      <c r="BV2391" s="11" t="s">
        <v>7215</v>
      </c>
      <c r="BW2391" s="11" t="s">
        <v>7166</v>
      </c>
      <c r="BX2391" s="11"/>
      <c r="BY2391" s="12"/>
      <c r="BZ2391" t="s">
        <v>3513</v>
      </c>
      <c r="CA2391" s="13" t="s">
        <v>7216</v>
      </c>
    </row>
    <row r="2392" spans="70:79" s="1" customFormat="1" ht="15">
      <c r="BR2392" t="str">
        <f t="shared" si="171"/>
        <v>RTQHEREFORD COUNTY HOSPITAL</v>
      </c>
      <c r="BS2392" s="11" t="s">
        <v>7217</v>
      </c>
      <c r="BT2392" s="11" t="s">
        <v>4043</v>
      </c>
      <c r="BU2392" s="11" t="s">
        <v>7217</v>
      </c>
      <c r="BV2392" s="11" t="s">
        <v>4043</v>
      </c>
      <c r="BW2392" s="11" t="s">
        <v>7166</v>
      </c>
      <c r="BX2392" s="11"/>
      <c r="BY2392" s="12"/>
      <c r="BZ2392" t="s">
        <v>3513</v>
      </c>
      <c r="CA2392" s="13" t="s">
        <v>7218</v>
      </c>
    </row>
    <row r="2393" spans="70:79" s="1" customFormat="1" ht="15">
      <c r="BR2393" t="str">
        <f t="shared" si="171"/>
        <v>RTQHILLSIDE INTERMEDIATE CARE UNIT</v>
      </c>
      <c r="BS2393" s="11" t="s">
        <v>7219</v>
      </c>
      <c r="BT2393" s="11" t="s">
        <v>7220</v>
      </c>
      <c r="BU2393" s="11" t="s">
        <v>7219</v>
      </c>
      <c r="BV2393" s="11" t="s">
        <v>7220</v>
      </c>
      <c r="BW2393" s="11" t="s">
        <v>7166</v>
      </c>
      <c r="BX2393" s="11"/>
      <c r="BY2393" s="12"/>
      <c r="BZ2393" t="s">
        <v>3513</v>
      </c>
      <c r="CA2393" s="13" t="s">
        <v>7221</v>
      </c>
    </row>
    <row r="2394" spans="70:79" s="1" customFormat="1" ht="15">
      <c r="BR2394" t="str">
        <f t="shared" si="171"/>
        <v>RTQHONEYBOURE</v>
      </c>
      <c r="BS2394" s="11" t="s">
        <v>7222</v>
      </c>
      <c r="BT2394" s="11" t="s">
        <v>7223</v>
      </c>
      <c r="BU2394" s="11" t="s">
        <v>7222</v>
      </c>
      <c r="BV2394" s="11" t="s">
        <v>7223</v>
      </c>
      <c r="BW2394" s="11" t="s">
        <v>7166</v>
      </c>
      <c r="BX2394" s="11"/>
      <c r="BY2394" s="12"/>
      <c r="BZ2394" t="s">
        <v>3513</v>
      </c>
      <c r="CA2394" s="13" t="s">
        <v>7224</v>
      </c>
    </row>
    <row r="2395" spans="70:79" s="1" customFormat="1" ht="15">
      <c r="BR2395" t="str">
        <f t="shared" si="171"/>
        <v>RTQHONEYBOURNE</v>
      </c>
      <c r="BS2395" s="11" t="s">
        <v>7222</v>
      </c>
      <c r="BT2395" s="11" t="s">
        <v>28</v>
      </c>
      <c r="BU2395" s="11" t="s">
        <v>7222</v>
      </c>
      <c r="BV2395" s="11" t="s">
        <v>28</v>
      </c>
      <c r="BW2395" s="11" t="s">
        <v>7166</v>
      </c>
      <c r="BX2395" s="11"/>
      <c r="BY2395" s="12"/>
      <c r="BZ2395" t="s">
        <v>3513</v>
      </c>
      <c r="CA2395" s="13" t="s">
        <v>7225</v>
      </c>
    </row>
    <row r="2396" spans="70:79" s="1" customFormat="1" ht="15">
      <c r="BR2396" t="str">
        <f t="shared" si="171"/>
        <v>RTQLAUREL HOUSE CHELT</v>
      </c>
      <c r="BS2396" s="11" t="s">
        <v>7226</v>
      </c>
      <c r="BT2396" s="11" t="s">
        <v>33</v>
      </c>
      <c r="BU2396" s="11" t="s">
        <v>7226</v>
      </c>
      <c r="BV2396" s="11" t="s">
        <v>33</v>
      </c>
      <c r="BW2396" s="11" t="s">
        <v>7166</v>
      </c>
      <c r="BX2396" s="11"/>
      <c r="BY2396" s="12"/>
      <c r="BZ2396" t="s">
        <v>3513</v>
      </c>
      <c r="CA2396" s="13" t="s">
        <v>7227</v>
      </c>
    </row>
    <row r="2397" spans="70:79" s="1" customFormat="1" ht="15">
      <c r="BR2397" t="str">
        <f t="shared" si="171"/>
        <v>RTQLEOMINSTER COMMUNITY HOSPITAL</v>
      </c>
      <c r="BS2397" s="11" t="s">
        <v>7228</v>
      </c>
      <c r="BT2397" s="11" t="s">
        <v>7229</v>
      </c>
      <c r="BU2397" s="11" t="s">
        <v>7228</v>
      </c>
      <c r="BV2397" s="11" t="s">
        <v>7229</v>
      </c>
      <c r="BW2397" s="11" t="s">
        <v>7166</v>
      </c>
      <c r="BX2397" s="11"/>
      <c r="BY2397" s="12"/>
      <c r="BZ2397" t="s">
        <v>3513</v>
      </c>
      <c r="CA2397" s="13" t="s">
        <v>7230</v>
      </c>
    </row>
    <row r="2398" spans="70:79" s="1" customFormat="1" ht="15">
      <c r="BR2398" t="str">
        <f t="shared" si="171"/>
        <v>RTQLYDNEY HOSPITAL</v>
      </c>
      <c r="BS2398" s="11" t="s">
        <v>7231</v>
      </c>
      <c r="BT2398" s="11" t="s">
        <v>7232</v>
      </c>
      <c r="BU2398" s="11" t="s">
        <v>7231</v>
      </c>
      <c r="BV2398" s="11" t="s">
        <v>7232</v>
      </c>
      <c r="BW2398" s="11" t="s">
        <v>7166</v>
      </c>
      <c r="BX2398" s="11"/>
      <c r="BY2398" s="12"/>
      <c r="BZ2398" t="s">
        <v>3513</v>
      </c>
      <c r="CA2398" s="13" t="s">
        <v>7233</v>
      </c>
    </row>
    <row r="2399" spans="70:79" s="1" customFormat="1" ht="15">
      <c r="BR2399" t="str">
        <f t="shared" si="171"/>
        <v>RTQMEADOWLEASE</v>
      </c>
      <c r="BS2399" s="11" t="s">
        <v>7234</v>
      </c>
      <c r="BT2399" s="11" t="s">
        <v>7235</v>
      </c>
      <c r="BU2399" s="11" t="s">
        <v>7234</v>
      </c>
      <c r="BV2399" s="11" t="s">
        <v>7235</v>
      </c>
      <c r="BW2399" s="11" t="s">
        <v>7166</v>
      </c>
      <c r="BX2399" s="11"/>
      <c r="BY2399" s="12"/>
      <c r="BZ2399" t="s">
        <v>3513</v>
      </c>
      <c r="CA2399" s="13" t="s">
        <v>7236</v>
      </c>
    </row>
    <row r="2400" spans="70:79" s="1" customFormat="1" ht="15">
      <c r="BR2400" t="str">
        <f t="shared" si="171"/>
        <v>RTQMOORE HOSPITAL</v>
      </c>
      <c r="BS2400" s="11" t="s">
        <v>7237</v>
      </c>
      <c r="BT2400" s="11" t="s">
        <v>7238</v>
      </c>
      <c r="BU2400" s="11" t="s">
        <v>7237</v>
      </c>
      <c r="BV2400" s="11" t="s">
        <v>7238</v>
      </c>
      <c r="BW2400" s="11" t="s">
        <v>7166</v>
      </c>
      <c r="BX2400" s="11"/>
      <c r="BY2400" s="12"/>
      <c r="BZ2400" t="s">
        <v>3513</v>
      </c>
      <c r="CA2400" s="13" t="s">
        <v>7239</v>
      </c>
    </row>
    <row r="2401" spans="70:79" s="1" customFormat="1" ht="15">
      <c r="BR2401" t="str">
        <f t="shared" si="171"/>
        <v>RTQMORETON IN MARSH HOSPITAL</v>
      </c>
      <c r="BS2401" s="11" t="s">
        <v>7240</v>
      </c>
      <c r="BT2401" s="11" t="s">
        <v>7241</v>
      </c>
      <c r="BU2401" s="11" t="s">
        <v>7240</v>
      </c>
      <c r="BV2401" s="11" t="s">
        <v>7241</v>
      </c>
      <c r="BW2401" s="11" t="s">
        <v>7166</v>
      </c>
      <c r="BX2401" s="11"/>
      <c r="BY2401" s="12"/>
      <c r="BZ2401" t="s">
        <v>3513</v>
      </c>
      <c r="CA2401" s="13" t="s">
        <v>7242</v>
      </c>
    </row>
    <row r="2402" spans="70:79" s="1" customFormat="1" ht="15">
      <c r="BR2402" t="str">
        <f t="shared" si="171"/>
        <v>RTQNORTH COTSWOLD HOSPITAL</v>
      </c>
      <c r="BS2402" s="11" t="s">
        <v>7243</v>
      </c>
      <c r="BT2402" s="11" t="s">
        <v>5248</v>
      </c>
      <c r="BU2402" s="11" t="s">
        <v>7243</v>
      </c>
      <c r="BV2402" s="11" t="s">
        <v>5248</v>
      </c>
      <c r="BW2402" s="11" t="s">
        <v>7166</v>
      </c>
      <c r="BX2402" s="11"/>
      <c r="BY2402" s="12"/>
      <c r="BZ2402" t="s">
        <v>3513</v>
      </c>
      <c r="CA2402" s="13" t="s">
        <v>7244</v>
      </c>
    </row>
    <row r="2403" spans="70:79" s="1" customFormat="1" ht="15">
      <c r="BR2403" t="str">
        <f t="shared" si="171"/>
        <v>RTQOAK HOUSE</v>
      </c>
      <c r="BS2403" s="11" t="s">
        <v>7245</v>
      </c>
      <c r="BT2403" s="11" t="s">
        <v>39</v>
      </c>
      <c r="BU2403" s="11" t="s">
        <v>7245</v>
      </c>
      <c r="BV2403" s="11" t="s">
        <v>39</v>
      </c>
      <c r="BW2403" s="11" t="s">
        <v>7166</v>
      </c>
      <c r="BX2403" s="11"/>
      <c r="BY2403" s="12"/>
      <c r="BZ2403" t="s">
        <v>3513</v>
      </c>
      <c r="CA2403" s="13" t="s">
        <v>7246</v>
      </c>
    </row>
    <row r="2404" spans="70:79" s="1" customFormat="1" ht="15">
      <c r="BR2404" t="str">
        <f t="shared" si="171"/>
        <v>RTQRIKENEL</v>
      </c>
      <c r="BS2404" s="11" t="s">
        <v>7247</v>
      </c>
      <c r="BT2404" s="11" t="s">
        <v>7248</v>
      </c>
      <c r="BU2404" s="11" t="s">
        <v>7247</v>
      </c>
      <c r="BV2404" s="11" t="s">
        <v>7248</v>
      </c>
      <c r="BW2404" s="11" t="s">
        <v>7166</v>
      </c>
      <c r="BX2404" s="11"/>
      <c r="BY2404" s="12"/>
      <c r="BZ2404" t="s">
        <v>3513</v>
      </c>
      <c r="CA2404" s="13" t="s">
        <v>7249</v>
      </c>
    </row>
    <row r="2405" spans="70:79" s="1" customFormat="1" ht="15">
      <c r="BR2405" t="str">
        <f t="shared" si="171"/>
        <v>RTQROSS ON WYE COMMUNITY HOSPITAL</v>
      </c>
      <c r="BS2405" s="11" t="s">
        <v>7250</v>
      </c>
      <c r="BT2405" s="11" t="s">
        <v>7251</v>
      </c>
      <c r="BU2405" s="11" t="s">
        <v>7250</v>
      </c>
      <c r="BV2405" s="11" t="s">
        <v>7251</v>
      </c>
      <c r="BW2405" s="11" t="s">
        <v>7166</v>
      </c>
      <c r="BX2405" s="11"/>
      <c r="BY2405" s="12"/>
      <c r="BZ2405" t="s">
        <v>3513</v>
      </c>
      <c r="CA2405" s="13" t="s">
        <v>4265</v>
      </c>
    </row>
    <row r="2406" spans="70:79" s="1" customFormat="1" ht="15">
      <c r="BR2406" t="str">
        <f t="shared" si="171"/>
        <v>RTQSALMON SPRINGS</v>
      </c>
      <c r="BS2406" s="11" t="s">
        <v>7252</v>
      </c>
      <c r="BT2406" s="11" t="s">
        <v>7253</v>
      </c>
      <c r="BU2406" s="11" t="s">
        <v>7252</v>
      </c>
      <c r="BV2406" s="11" t="s">
        <v>7253</v>
      </c>
      <c r="BW2406" s="11" t="s">
        <v>7166</v>
      </c>
      <c r="BX2406" s="11"/>
      <c r="BY2406" s="12"/>
      <c r="BZ2406" t="s">
        <v>3513</v>
      </c>
      <c r="CA2406" s="13" t="s">
        <v>7254</v>
      </c>
    </row>
    <row r="2407" spans="70:79" s="1" customFormat="1" ht="15">
      <c r="BR2407" t="str">
        <f t="shared" si="171"/>
        <v>RTQSELSLEY VICARAGE</v>
      </c>
      <c r="BS2407" s="11" t="s">
        <v>7255</v>
      </c>
      <c r="BT2407" s="11" t="s">
        <v>7256</v>
      </c>
      <c r="BU2407" s="11" t="s">
        <v>7255</v>
      </c>
      <c r="BV2407" s="11" t="s">
        <v>7256</v>
      </c>
      <c r="BW2407" s="11" t="s">
        <v>7166</v>
      </c>
      <c r="BX2407" s="11"/>
      <c r="BY2407" s="12"/>
      <c r="BZ2407" t="s">
        <v>3513</v>
      </c>
      <c r="CA2407" s="13" t="s">
        <v>7257</v>
      </c>
    </row>
    <row r="2408" spans="70:79" s="1" customFormat="1" ht="15">
      <c r="BR2408" t="str">
        <f t="shared" si="171"/>
        <v>RTQST MARYS</v>
      </c>
      <c r="BS2408" s="11" t="s">
        <v>7258</v>
      </c>
      <c r="BT2408" s="11" t="s">
        <v>7259</v>
      </c>
      <c r="BU2408" s="11" t="s">
        <v>7258</v>
      </c>
      <c r="BV2408" s="11" t="s">
        <v>7259</v>
      </c>
      <c r="BW2408" s="11" t="s">
        <v>7166</v>
      </c>
      <c r="BX2408" s="11"/>
      <c r="BY2408" s="12"/>
      <c r="BZ2408" t="s">
        <v>3513</v>
      </c>
      <c r="CA2408" s="13" t="s">
        <v>7260</v>
      </c>
    </row>
    <row r="2409" spans="70:79" s="1" customFormat="1" ht="15">
      <c r="BR2409" t="str">
        <f t="shared" si="171"/>
        <v>RTQSTONEBOW UNIT</v>
      </c>
      <c r="BS2409" s="11" t="s">
        <v>7261</v>
      </c>
      <c r="BT2409" s="11" t="s">
        <v>45</v>
      </c>
      <c r="BU2409" s="11" t="s">
        <v>7261</v>
      </c>
      <c r="BV2409" s="11" t="s">
        <v>45</v>
      </c>
      <c r="BW2409" s="11" t="s">
        <v>7166</v>
      </c>
      <c r="BX2409" s="11"/>
      <c r="BY2409" s="12"/>
      <c r="BZ2409" t="s">
        <v>3513</v>
      </c>
      <c r="CA2409" s="13" t="s">
        <v>7262</v>
      </c>
    </row>
    <row r="2410" spans="70:79" s="1" customFormat="1" ht="15">
      <c r="BR2410" t="str">
        <f t="shared" si="171"/>
        <v>RTQSTONEBURY DAY HOSPITAL</v>
      </c>
      <c r="BS2410" s="11" t="s">
        <v>7263</v>
      </c>
      <c r="BT2410" s="11" t="s">
        <v>7264</v>
      </c>
      <c r="BU2410" s="11" t="s">
        <v>7263</v>
      </c>
      <c r="BV2410" s="11" t="s">
        <v>7264</v>
      </c>
      <c r="BW2410" s="11" t="s">
        <v>7166</v>
      </c>
      <c r="BX2410" s="11"/>
      <c r="BY2410" s="12"/>
      <c r="BZ2410" t="s">
        <v>3513</v>
      </c>
      <c r="CA2410" s="13" t="s">
        <v>7265</v>
      </c>
    </row>
    <row r="2411" spans="70:79" s="1" customFormat="1" ht="15">
      <c r="BR2411" t="str">
        <f t="shared" si="171"/>
        <v>RTQSTROUD GENERAL HOSPITAL</v>
      </c>
      <c r="BS2411" s="11" t="s">
        <v>7266</v>
      </c>
      <c r="BT2411" s="11" t="s">
        <v>5252</v>
      </c>
      <c r="BU2411" s="11" t="s">
        <v>7266</v>
      </c>
      <c r="BV2411" s="11" t="s">
        <v>5252</v>
      </c>
      <c r="BW2411" s="11" t="s">
        <v>7166</v>
      </c>
      <c r="BX2411" s="11"/>
      <c r="BY2411" s="12"/>
      <c r="BZ2411" t="s">
        <v>3513</v>
      </c>
      <c r="CA2411" s="13" t="s">
        <v>7267</v>
      </c>
    </row>
    <row r="2412" spans="70:79" s="1" customFormat="1" ht="15">
      <c r="BR2412" t="str">
        <f t="shared" si="171"/>
        <v>RTQTEWKESBURY GENERAL HOSPITAL</v>
      </c>
      <c r="BS2412" s="11" t="s">
        <v>7268</v>
      </c>
      <c r="BT2412" s="11" t="s">
        <v>7269</v>
      </c>
      <c r="BU2412" s="11" t="s">
        <v>7268</v>
      </c>
      <c r="BV2412" s="11" t="s">
        <v>7269</v>
      </c>
      <c r="BW2412" s="11" t="s">
        <v>7166</v>
      </c>
      <c r="BX2412" s="11"/>
      <c r="BY2412" s="12"/>
      <c r="BZ2412" t="s">
        <v>3513</v>
      </c>
      <c r="CA2412" s="13" t="s">
        <v>7270</v>
      </c>
    </row>
    <row r="2413" spans="70:79" s="1" customFormat="1" ht="15">
      <c r="BR2413" t="str">
        <f t="shared" si="171"/>
        <v>RTQTHE BUCKHOLT</v>
      </c>
      <c r="BS2413" s="11" t="s">
        <v>7271</v>
      </c>
      <c r="BT2413" s="11" t="s">
        <v>7272</v>
      </c>
      <c r="BU2413" s="11" t="s">
        <v>7271</v>
      </c>
      <c r="BV2413" s="11" t="s">
        <v>7272</v>
      </c>
      <c r="BW2413" s="11" t="s">
        <v>7166</v>
      </c>
      <c r="BX2413" s="11"/>
      <c r="BY2413" s="12"/>
      <c r="BZ2413" t="s">
        <v>3513</v>
      </c>
      <c r="CA2413" s="13" t="s">
        <v>7273</v>
      </c>
    </row>
    <row r="2414" spans="70:79" s="1" customFormat="1" ht="15">
      <c r="BR2414" t="str">
        <f t="shared" si="171"/>
        <v>RTQTHE VRON</v>
      </c>
      <c r="BS2414" s="11" t="s">
        <v>7274</v>
      </c>
      <c r="BT2414" s="11" t="s">
        <v>7275</v>
      </c>
      <c r="BU2414" s="11" t="s">
        <v>7274</v>
      </c>
      <c r="BV2414" s="11" t="s">
        <v>7275</v>
      </c>
      <c r="BW2414" s="11" t="s">
        <v>7166</v>
      </c>
      <c r="BX2414" s="11"/>
      <c r="BY2414" s="12"/>
      <c r="BZ2414" t="s">
        <v>3513</v>
      </c>
      <c r="CA2414" s="13" t="s">
        <v>7276</v>
      </c>
    </row>
    <row r="2415" spans="70:79" s="1" customFormat="1" ht="15">
      <c r="BR2415" t="str">
        <f t="shared" si="171"/>
        <v>RTQTHE VRON - 91B</v>
      </c>
      <c r="BS2415" s="11" t="s">
        <v>7277</v>
      </c>
      <c r="BT2415" s="11" t="s">
        <v>7278</v>
      </c>
      <c r="BU2415" s="11" t="s">
        <v>7277</v>
      </c>
      <c r="BV2415" s="11" t="s">
        <v>7278</v>
      </c>
      <c r="BW2415" s="11" t="s">
        <v>7166</v>
      </c>
      <c r="BX2415" s="11"/>
      <c r="BY2415" s="12"/>
      <c r="BZ2415" t="s">
        <v>3513</v>
      </c>
      <c r="CA2415" s="13" t="s">
        <v>7279</v>
      </c>
    </row>
    <row r="2416" spans="70:79" s="1" customFormat="1" ht="15">
      <c r="BR2416" t="str">
        <f t="shared" si="171"/>
        <v>RTQUNDERLEAF</v>
      </c>
      <c r="BS2416" s="11" t="s">
        <v>7280</v>
      </c>
      <c r="BT2416" s="11" t="s">
        <v>7281</v>
      </c>
      <c r="BU2416" s="11" t="s">
        <v>7280</v>
      </c>
      <c r="BV2416" s="11" t="s">
        <v>7281</v>
      </c>
      <c r="BW2416" s="11" t="s">
        <v>7166</v>
      </c>
      <c r="BX2416" s="11"/>
      <c r="BY2416" s="12"/>
      <c r="BZ2416" t="s">
        <v>3513</v>
      </c>
      <c r="CA2416" s="13" t="s">
        <v>7282</v>
      </c>
    </row>
    <row r="2417" spans="70:79" s="1" customFormat="1" ht="15">
      <c r="BR2417" t="str">
        <f t="shared" si="171"/>
        <v>RTQVALE COMMUNITY HOSPITAL</v>
      </c>
      <c r="BS2417" s="11" t="s">
        <v>7283</v>
      </c>
      <c r="BT2417" s="11" t="s">
        <v>5262</v>
      </c>
      <c r="BU2417" s="11" t="s">
        <v>7283</v>
      </c>
      <c r="BV2417" s="11" t="s">
        <v>5262</v>
      </c>
      <c r="BW2417" s="11" t="s">
        <v>7166</v>
      </c>
      <c r="BX2417" s="11"/>
      <c r="BY2417" s="12"/>
      <c r="BZ2417" t="s">
        <v>3513</v>
      </c>
      <c r="CA2417" s="13" t="s">
        <v>7284</v>
      </c>
    </row>
    <row r="2418" spans="70:79" s="1" customFormat="1" ht="15">
      <c r="BR2418" t="str">
        <f t="shared" si="171"/>
        <v>RTQWEAVERS CROFT</v>
      </c>
      <c r="BS2418" s="11" t="s">
        <v>7285</v>
      </c>
      <c r="BT2418" s="11" t="s">
        <v>7286</v>
      </c>
      <c r="BU2418" s="11" t="s">
        <v>7285</v>
      </c>
      <c r="BV2418" s="11" t="s">
        <v>7286</v>
      </c>
      <c r="BW2418" s="11" t="s">
        <v>7166</v>
      </c>
      <c r="BX2418" s="11"/>
      <c r="BY2418" s="12"/>
      <c r="BZ2418" t="s">
        <v>3513</v>
      </c>
      <c r="CA2418" s="13" t="s">
        <v>7287</v>
      </c>
    </row>
    <row r="2419" spans="70:79" s="1" customFormat="1" ht="15">
      <c r="BR2419" t="str">
        <f t="shared" si="171"/>
        <v>RTQWESTRIDGE</v>
      </c>
      <c r="BS2419" s="11" t="s">
        <v>7288</v>
      </c>
      <c r="BT2419" s="11" t="s">
        <v>7289</v>
      </c>
      <c r="BU2419" s="11" t="s">
        <v>7288</v>
      </c>
      <c r="BV2419" s="11" t="s">
        <v>7289</v>
      </c>
      <c r="BW2419" s="11" t="s">
        <v>7166</v>
      </c>
      <c r="BX2419" s="11"/>
      <c r="BY2419" s="12"/>
      <c r="BZ2419" t="s">
        <v>3513</v>
      </c>
      <c r="CA2419" s="13" t="s">
        <v>7290</v>
      </c>
    </row>
    <row r="2420" spans="70:79" s="1" customFormat="1" ht="15">
      <c r="BR2420" t="str">
        <f t="shared" si="171"/>
        <v>RTQWINDRUSH</v>
      </c>
      <c r="BS2420" s="11" t="s">
        <v>7291</v>
      </c>
      <c r="BT2420" s="11" t="s">
        <v>7292</v>
      </c>
      <c r="BU2420" s="11" t="s">
        <v>7291</v>
      </c>
      <c r="BV2420" s="11" t="s">
        <v>7292</v>
      </c>
      <c r="BW2420" s="11" t="s">
        <v>7166</v>
      </c>
      <c r="BX2420" s="11"/>
      <c r="BY2420" s="12"/>
      <c r="BZ2420" t="s">
        <v>3513</v>
      </c>
      <c r="CA2420" s="13" t="s">
        <v>7293</v>
      </c>
    </row>
    <row r="2421" spans="70:79" s="1" customFormat="1" ht="15">
      <c r="BR2421" t="str">
        <f t="shared" si="171"/>
        <v>RTQWINDSOR PLACE</v>
      </c>
      <c r="BS2421" s="11" t="s">
        <v>7294</v>
      </c>
      <c r="BT2421" s="11" t="s">
        <v>7295</v>
      </c>
      <c r="BU2421" s="11" t="s">
        <v>7294</v>
      </c>
      <c r="BV2421" s="11" t="s">
        <v>7295</v>
      </c>
      <c r="BW2421" s="11" t="s">
        <v>7166</v>
      </c>
      <c r="BX2421" s="11"/>
      <c r="BY2421" s="12"/>
      <c r="BZ2421" t="s">
        <v>3513</v>
      </c>
      <c r="CA2421" s="13" t="s">
        <v>7296</v>
      </c>
    </row>
    <row r="2422" spans="70:79" s="1" customFormat="1" ht="15">
      <c r="BR2422" t="str">
        <f t="shared" si="171"/>
        <v>RTQWOTTON LAWN HOSPITAL</v>
      </c>
      <c r="BS2422" s="11" t="s">
        <v>7297</v>
      </c>
      <c r="BT2422" s="11" t="s">
        <v>63</v>
      </c>
      <c r="BU2422" s="11" t="s">
        <v>7297</v>
      </c>
      <c r="BV2422" s="11" t="s">
        <v>63</v>
      </c>
      <c r="BW2422" s="11" t="s">
        <v>7166</v>
      </c>
      <c r="BX2422" s="11"/>
      <c r="BY2422" s="12"/>
      <c r="BZ2422" t="s">
        <v>3832</v>
      </c>
      <c r="CA2422" s="13" t="s">
        <v>7298</v>
      </c>
    </row>
    <row r="2423" spans="70:79" s="1" customFormat="1" ht="15">
      <c r="BR2423" t="str">
        <f t="shared" si="171"/>
        <v>RTRCARTER BEQUEST HOSPITAL</v>
      </c>
      <c r="BS2423" s="11" t="s">
        <v>7299</v>
      </c>
      <c r="BT2423" s="11" t="s">
        <v>7300</v>
      </c>
      <c r="BU2423" s="11" t="s">
        <v>7299</v>
      </c>
      <c r="BV2423" s="11" t="s">
        <v>7300</v>
      </c>
      <c r="BW2423" s="11" t="s">
        <v>7301</v>
      </c>
      <c r="BX2423" s="11"/>
      <c r="BY2423" s="12"/>
      <c r="BZ2423" t="s">
        <v>3832</v>
      </c>
      <c r="CA2423" s="13" t="s">
        <v>7302</v>
      </c>
    </row>
    <row r="2424" spans="70:79" s="1" customFormat="1" ht="15">
      <c r="BR2424" t="str">
        <f t="shared" si="171"/>
        <v>RTRCARTER BEQUEST HOSPITAL</v>
      </c>
      <c r="BS2424" s="11" t="s">
        <v>7299</v>
      </c>
      <c r="BT2424" s="11" t="s">
        <v>7300</v>
      </c>
      <c r="BU2424" s="11" t="s">
        <v>7299</v>
      </c>
      <c r="BV2424" s="11" t="s">
        <v>7300</v>
      </c>
      <c r="BW2424" s="11" t="s">
        <v>7301</v>
      </c>
      <c r="BX2424" s="11"/>
      <c r="BY2424" s="12"/>
      <c r="BZ2424" t="s">
        <v>3832</v>
      </c>
      <c r="CA2424" s="13" t="s">
        <v>7303</v>
      </c>
    </row>
    <row r="2425" spans="70:79" s="1" customFormat="1" ht="15">
      <c r="BR2425" t="str">
        <f t="shared" si="171"/>
        <v>RTRDUCHESS OF KENT HOSPITAL</v>
      </c>
      <c r="BS2425" s="11" t="s">
        <v>7304</v>
      </c>
      <c r="BT2425" s="11" t="s">
        <v>7305</v>
      </c>
      <c r="BU2425" s="11" t="s">
        <v>7304</v>
      </c>
      <c r="BV2425" s="11" t="s">
        <v>7305</v>
      </c>
      <c r="BW2425" s="11" t="s">
        <v>7301</v>
      </c>
      <c r="BX2425" s="11"/>
      <c r="BY2425" s="12"/>
      <c r="BZ2425" t="s">
        <v>3832</v>
      </c>
      <c r="CA2425" s="13" t="s">
        <v>7306</v>
      </c>
    </row>
    <row r="2426" spans="70:79" s="1" customFormat="1" ht="15">
      <c r="BR2426" t="str">
        <f t="shared" si="171"/>
        <v>RTREAST CLEVELAND HOSPITAL</v>
      </c>
      <c r="BS2426" s="11" t="s">
        <v>7307</v>
      </c>
      <c r="BT2426" s="11" t="s">
        <v>7308</v>
      </c>
      <c r="BU2426" s="11" t="s">
        <v>7307</v>
      </c>
      <c r="BV2426" s="11" t="s">
        <v>7308</v>
      </c>
      <c r="BW2426" s="11" t="s">
        <v>7301</v>
      </c>
      <c r="BX2426" s="11"/>
      <c r="BY2426" s="12"/>
      <c r="BZ2426" t="s">
        <v>3832</v>
      </c>
      <c r="CA2426" s="13" t="s">
        <v>7309</v>
      </c>
    </row>
    <row r="2427" spans="70:79" s="1" customFormat="1" ht="15">
      <c r="BR2427" t="str">
        <f t="shared" si="171"/>
        <v>RTREAST CLEVELAND HOSPITAL</v>
      </c>
      <c r="BS2427" s="11" t="s">
        <v>7307</v>
      </c>
      <c r="BT2427" s="11" t="s">
        <v>7308</v>
      </c>
      <c r="BU2427" s="11" t="s">
        <v>7307</v>
      </c>
      <c r="BV2427" s="11" t="s">
        <v>7308</v>
      </c>
      <c r="BW2427" s="11" t="s">
        <v>7301</v>
      </c>
      <c r="BX2427" s="11"/>
      <c r="BY2427" s="12"/>
      <c r="BZ2427" t="s">
        <v>3835</v>
      </c>
      <c r="CA2427" s="13" t="s">
        <v>7028</v>
      </c>
    </row>
    <row r="2428" spans="70:79" s="1" customFormat="1" ht="15">
      <c r="BR2428" t="str">
        <f t="shared" si="171"/>
        <v>RTRFRIARAGE HOSPITAL SITE</v>
      </c>
      <c r="BS2428" s="11" t="s">
        <v>7310</v>
      </c>
      <c r="BT2428" s="11" t="s">
        <v>7311</v>
      </c>
      <c r="BU2428" s="11" t="s">
        <v>7310</v>
      </c>
      <c r="BV2428" s="11" t="s">
        <v>7311</v>
      </c>
      <c r="BW2428" s="11" t="s">
        <v>7301</v>
      </c>
      <c r="BX2428" s="11"/>
      <c r="BY2428" s="12"/>
      <c r="BZ2428" t="s">
        <v>3835</v>
      </c>
      <c r="CA2428" s="13" t="s">
        <v>7312</v>
      </c>
    </row>
    <row r="2429" spans="70:79" s="1" customFormat="1" ht="15">
      <c r="BR2429" t="str">
        <f t="shared" si="171"/>
        <v>RTRFRIARY HOSPITAL</v>
      </c>
      <c r="BS2429" s="11" t="s">
        <v>7313</v>
      </c>
      <c r="BT2429" s="11" t="s">
        <v>7314</v>
      </c>
      <c r="BU2429" s="11" t="s">
        <v>7313</v>
      </c>
      <c r="BV2429" s="11" t="s">
        <v>7314</v>
      </c>
      <c r="BW2429" s="11" t="s">
        <v>7301</v>
      </c>
      <c r="BX2429" s="11"/>
      <c r="BY2429" s="12"/>
      <c r="BZ2429" t="s">
        <v>3835</v>
      </c>
      <c r="CA2429" s="13" t="s">
        <v>7315</v>
      </c>
    </row>
    <row r="2430" spans="70:79" s="1" customFormat="1" ht="15">
      <c r="BR2430" t="str">
        <f t="shared" si="171"/>
        <v>RTRFRIARY HOSPITAL</v>
      </c>
      <c r="BS2430" s="11" t="s">
        <v>7313</v>
      </c>
      <c r="BT2430" s="11" t="s">
        <v>7314</v>
      </c>
      <c r="BU2430" s="11" t="s">
        <v>7313</v>
      </c>
      <c r="BV2430" s="11" t="s">
        <v>7314</v>
      </c>
      <c r="BW2430" s="11" t="s">
        <v>7301</v>
      </c>
      <c r="BX2430" s="11"/>
      <c r="BY2430" s="12"/>
      <c r="BZ2430" t="s">
        <v>3835</v>
      </c>
      <c r="CA2430" s="13" t="s">
        <v>7316</v>
      </c>
    </row>
    <row r="2431" spans="70:79" s="1" customFormat="1" ht="15">
      <c r="BR2431" t="str">
        <f t="shared" si="171"/>
        <v>RTRGUISBOROUGH GENERAL HOSPITAL (MATERNITY)</v>
      </c>
      <c r="BS2431" s="11" t="s">
        <v>7317</v>
      </c>
      <c r="BT2431" s="11" t="s">
        <v>7318</v>
      </c>
      <c r="BU2431" s="11" t="s">
        <v>7317</v>
      </c>
      <c r="BV2431" s="11" t="s">
        <v>7318</v>
      </c>
      <c r="BW2431" s="11" t="s">
        <v>7301</v>
      </c>
      <c r="BX2431" s="11"/>
      <c r="BY2431" s="12"/>
      <c r="BZ2431" t="s">
        <v>3835</v>
      </c>
      <c r="CA2431" s="13" t="s">
        <v>7319</v>
      </c>
    </row>
    <row r="2432" spans="70:79" s="1" customFormat="1" ht="15">
      <c r="BR2432" t="str">
        <f t="shared" si="171"/>
        <v>RTRLAMBERT MEMORIAL HOSPITAL</v>
      </c>
      <c r="BS2432" s="11" t="s">
        <v>7320</v>
      </c>
      <c r="BT2432" s="11" t="s">
        <v>7321</v>
      </c>
      <c r="BU2432" s="11" t="s">
        <v>7320</v>
      </c>
      <c r="BV2432" s="11" t="s">
        <v>7321</v>
      </c>
      <c r="BW2432" s="11" t="s">
        <v>7301</v>
      </c>
      <c r="BX2432" s="11"/>
      <c r="BY2432" s="12"/>
      <c r="BZ2432" t="s">
        <v>3835</v>
      </c>
      <c r="CA2432" s="13" t="s">
        <v>7322</v>
      </c>
    </row>
    <row r="2433" spans="70:79" s="1" customFormat="1" ht="15">
      <c r="BR2433" t="str">
        <f t="shared" si="171"/>
        <v>RTRLAMBERT MEMORIAL HOSPITAL</v>
      </c>
      <c r="BS2433" s="11" t="s">
        <v>7320</v>
      </c>
      <c r="BT2433" s="11" t="s">
        <v>7321</v>
      </c>
      <c r="BU2433" s="11" t="s">
        <v>7320</v>
      </c>
      <c r="BV2433" s="11" t="s">
        <v>7321</v>
      </c>
      <c r="BW2433" s="11" t="s">
        <v>7301</v>
      </c>
      <c r="BX2433" s="11"/>
      <c r="BY2433" s="12"/>
      <c r="BZ2433" t="s">
        <v>3835</v>
      </c>
      <c r="CA2433" s="13" t="s">
        <v>7323</v>
      </c>
    </row>
    <row r="2434" spans="70:79" s="1" customFormat="1" ht="15">
      <c r="BR2434" t="str">
        <f t="shared" si="171"/>
        <v>RTRREDCAR PRIMARY CARE HOSPITAL</v>
      </c>
      <c r="BS2434" s="11" t="s">
        <v>7324</v>
      </c>
      <c r="BT2434" s="11" t="s">
        <v>7325</v>
      </c>
      <c r="BU2434" s="11" t="s">
        <v>7324</v>
      </c>
      <c r="BV2434" s="11" t="s">
        <v>7325</v>
      </c>
      <c r="BW2434" s="11" t="s">
        <v>7301</v>
      </c>
      <c r="BX2434" s="11"/>
      <c r="BY2434" s="12"/>
      <c r="BZ2434" t="s">
        <v>3835</v>
      </c>
      <c r="CA2434" s="13" t="s">
        <v>7326</v>
      </c>
    </row>
    <row r="2435" spans="70:79" s="1" customFormat="1" ht="15">
      <c r="BR2435" t="str">
        <f t="shared" ref="BR2435:BR2498" si="172">CONCATENATE(LEFT(BS2435, 3),BT2435)</f>
        <v>RTRREDCAR PRIMARY CARE HOSPITAL</v>
      </c>
      <c r="BS2435" s="11" t="s">
        <v>7324</v>
      </c>
      <c r="BT2435" s="11" t="s">
        <v>7325</v>
      </c>
      <c r="BU2435" s="11" t="s">
        <v>7324</v>
      </c>
      <c r="BV2435" s="11" t="s">
        <v>7325</v>
      </c>
      <c r="BW2435" s="11" t="s">
        <v>7301</v>
      </c>
      <c r="BX2435" s="11"/>
      <c r="BY2435" s="12"/>
      <c r="BZ2435" t="s">
        <v>3835</v>
      </c>
      <c r="CA2435" s="13" t="s">
        <v>5133</v>
      </c>
    </row>
    <row r="2436" spans="70:79" s="1" customFormat="1" ht="15">
      <c r="BR2436" t="str">
        <f t="shared" si="172"/>
        <v>RTRRUTSON HOSPITAL</v>
      </c>
      <c r="BS2436" s="11" t="s">
        <v>7327</v>
      </c>
      <c r="BT2436" s="11" t="s">
        <v>2765</v>
      </c>
      <c r="BU2436" s="11" t="s">
        <v>7327</v>
      </c>
      <c r="BV2436" s="11" t="s">
        <v>2765</v>
      </c>
      <c r="BW2436" s="11" t="s">
        <v>7301</v>
      </c>
      <c r="BX2436" s="11"/>
      <c r="BY2436" s="12"/>
      <c r="BZ2436" t="s">
        <v>3835</v>
      </c>
      <c r="CA2436" s="13" t="s">
        <v>7328</v>
      </c>
    </row>
    <row r="2437" spans="70:79" s="1" customFormat="1" ht="15">
      <c r="BR2437" t="str">
        <f t="shared" si="172"/>
        <v>RTRRUTSON HOSPITAL</v>
      </c>
      <c r="BS2437" s="11" t="s">
        <v>7327</v>
      </c>
      <c r="BT2437" s="11" t="s">
        <v>2765</v>
      </c>
      <c r="BU2437" s="11" t="s">
        <v>7327</v>
      </c>
      <c r="BV2437" s="11" t="s">
        <v>2765</v>
      </c>
      <c r="BW2437" s="11" t="s">
        <v>7301</v>
      </c>
      <c r="BX2437" s="11"/>
      <c r="BY2437" s="12"/>
      <c r="BZ2437" t="s">
        <v>3835</v>
      </c>
      <c r="CA2437" s="13" t="s">
        <v>7329</v>
      </c>
    </row>
    <row r="2438" spans="70:79" s="1" customFormat="1" ht="15">
      <c r="BR2438" t="str">
        <f t="shared" si="172"/>
        <v>RTRTHE JAMES COOK UNIVERSITY HOSPITAL</v>
      </c>
      <c r="BS2438" s="11" t="s">
        <v>7330</v>
      </c>
      <c r="BT2438" s="11" t="s">
        <v>7331</v>
      </c>
      <c r="BU2438" s="11" t="s">
        <v>7330</v>
      </c>
      <c r="BV2438" s="11" t="s">
        <v>7331</v>
      </c>
      <c r="BW2438" s="11" t="s">
        <v>7301</v>
      </c>
      <c r="BX2438" s="11"/>
      <c r="BY2438" s="12"/>
      <c r="BZ2438" t="s">
        <v>3835</v>
      </c>
      <c r="CA2438" s="13" t="s">
        <v>7332</v>
      </c>
    </row>
    <row r="2439" spans="70:79" s="1" customFormat="1" ht="15">
      <c r="BR2439" t="str">
        <f t="shared" si="172"/>
        <v>RTVATHERLEIGH PARK</v>
      </c>
      <c r="BS2439" s="11" t="s">
        <v>7333</v>
      </c>
      <c r="BT2439" s="11" t="s">
        <v>7334</v>
      </c>
      <c r="BU2439" s="11" t="s">
        <v>7333</v>
      </c>
      <c r="BV2439" s="11" t="s">
        <v>7334</v>
      </c>
      <c r="BW2439" s="11" t="s">
        <v>7335</v>
      </c>
      <c r="BX2439" s="11"/>
      <c r="BY2439" s="12"/>
      <c r="BZ2439" t="s">
        <v>3835</v>
      </c>
      <c r="CA2439" s="13" t="s">
        <v>7336</v>
      </c>
    </row>
    <row r="2440" spans="70:79" s="1" customFormat="1" ht="15">
      <c r="BR2440" t="str">
        <f t="shared" si="172"/>
        <v>RTVBELONG VILLAGE</v>
      </c>
      <c r="BS2440" s="11" t="s">
        <v>7337</v>
      </c>
      <c r="BT2440" s="11" t="s">
        <v>7338</v>
      </c>
      <c r="BU2440" s="11" t="s">
        <v>7337</v>
      </c>
      <c r="BV2440" s="11" t="s">
        <v>7338</v>
      </c>
      <c r="BW2440" s="11" t="s">
        <v>7335</v>
      </c>
      <c r="BX2440" s="11"/>
      <c r="BY2440" s="12"/>
      <c r="BZ2440" t="s">
        <v>3835</v>
      </c>
      <c r="CA2440" s="13" t="s">
        <v>7339</v>
      </c>
    </row>
    <row r="2441" spans="70:79" s="1" customFormat="1" ht="15">
      <c r="BR2441" t="str">
        <f t="shared" si="172"/>
        <v>RTVBRIGHTER FUTURES</v>
      </c>
      <c r="BS2441" s="11" t="s">
        <v>7340</v>
      </c>
      <c r="BT2441" s="11" t="s">
        <v>7341</v>
      </c>
      <c r="BU2441" s="11" t="s">
        <v>7340</v>
      </c>
      <c r="BV2441" s="11" t="s">
        <v>7341</v>
      </c>
      <c r="BW2441" s="11" t="s">
        <v>7335</v>
      </c>
      <c r="BX2441" s="11"/>
      <c r="BY2441" s="12"/>
      <c r="BZ2441" t="s">
        <v>3835</v>
      </c>
      <c r="CA2441" s="13" t="s">
        <v>7342</v>
      </c>
    </row>
    <row r="2442" spans="70:79" s="1" customFormat="1" ht="15">
      <c r="BR2442" t="str">
        <f t="shared" si="172"/>
        <v>RTVBROOKER CENTRE</v>
      </c>
      <c r="BS2442" s="11" t="s">
        <v>7343</v>
      </c>
      <c r="BT2442" s="11" t="s">
        <v>7344</v>
      </c>
      <c r="BU2442" s="11" t="s">
        <v>7343</v>
      </c>
      <c r="BV2442" s="11" t="s">
        <v>7344</v>
      </c>
      <c r="BW2442" s="11" t="s">
        <v>7335</v>
      </c>
      <c r="BX2442" s="11"/>
      <c r="BY2442" s="12"/>
      <c r="BZ2442" t="s">
        <v>3835</v>
      </c>
      <c r="CA2442" s="13" t="s">
        <v>7345</v>
      </c>
    </row>
    <row r="2443" spans="70:79" s="1" customFormat="1" ht="15">
      <c r="BR2443" t="str">
        <f t="shared" si="172"/>
        <v>RTVCAVENDISH UNIT</v>
      </c>
      <c r="BS2443" s="11" t="s">
        <v>7346</v>
      </c>
      <c r="BT2443" s="11" t="s">
        <v>7347</v>
      </c>
      <c r="BU2443" s="11" t="s">
        <v>7346</v>
      </c>
      <c r="BV2443" s="11" t="s">
        <v>7347</v>
      </c>
      <c r="BW2443" s="11" t="s">
        <v>7335</v>
      </c>
      <c r="BX2443" s="11"/>
      <c r="BY2443" s="12"/>
      <c r="BZ2443" t="s">
        <v>3835</v>
      </c>
      <c r="CA2443" s="13" t="s">
        <v>7348</v>
      </c>
    </row>
    <row r="2444" spans="70:79" s="1" customFormat="1" ht="15">
      <c r="BR2444" t="str">
        <f t="shared" si="172"/>
        <v>RTVCAVENDISH UNIT / MHMB</v>
      </c>
      <c r="BS2444" s="11" t="s">
        <v>7349</v>
      </c>
      <c r="BT2444" s="11" t="s">
        <v>7350</v>
      </c>
      <c r="BU2444" s="11" t="s">
        <v>7349</v>
      </c>
      <c r="BV2444" s="11" t="s">
        <v>7350</v>
      </c>
      <c r="BW2444" s="11" t="s">
        <v>7335</v>
      </c>
      <c r="BX2444" s="11"/>
      <c r="BY2444" s="12"/>
      <c r="BZ2444" t="s">
        <v>3835</v>
      </c>
      <c r="CA2444" s="13" t="s">
        <v>7351</v>
      </c>
    </row>
    <row r="2445" spans="70:79" s="1" customFormat="1" ht="15">
      <c r="BR2445" t="str">
        <f t="shared" si="172"/>
        <v>RTVECT SUITE</v>
      </c>
      <c r="BS2445" s="11" t="s">
        <v>7352</v>
      </c>
      <c r="BT2445" s="11" t="s">
        <v>7353</v>
      </c>
      <c r="BU2445" s="11" t="s">
        <v>7352</v>
      </c>
      <c r="BV2445" s="11" t="s">
        <v>7353</v>
      </c>
      <c r="BW2445" s="11" t="s">
        <v>7335</v>
      </c>
      <c r="BX2445" s="11"/>
      <c r="BY2445" s="12"/>
      <c r="BZ2445" t="s">
        <v>3835</v>
      </c>
      <c r="CA2445" s="13" t="s">
        <v>2838</v>
      </c>
    </row>
    <row r="2446" spans="70:79" s="1" customFormat="1" ht="15">
      <c r="BR2446" t="str">
        <f t="shared" si="172"/>
        <v>RTVFAIRHAVEN YOUNG PEOPLES UNIT</v>
      </c>
      <c r="BS2446" s="11" t="s">
        <v>7354</v>
      </c>
      <c r="BT2446" s="11" t="s">
        <v>7355</v>
      </c>
      <c r="BU2446" s="11" t="s">
        <v>7354</v>
      </c>
      <c r="BV2446" s="11" t="s">
        <v>7355</v>
      </c>
      <c r="BW2446" s="11" t="s">
        <v>7335</v>
      </c>
      <c r="BX2446" s="11"/>
      <c r="BY2446" s="12"/>
      <c r="BZ2446" t="s">
        <v>3835</v>
      </c>
      <c r="CA2446" s="13" t="s">
        <v>1661</v>
      </c>
    </row>
    <row r="2447" spans="70:79" s="1" customFormat="1" ht="15">
      <c r="BR2447" t="str">
        <f t="shared" si="172"/>
        <v>RTVHAZELMERE UNIT</v>
      </c>
      <c r="BS2447" s="11" t="s">
        <v>7356</v>
      </c>
      <c r="BT2447" s="11" t="s">
        <v>7357</v>
      </c>
      <c r="BU2447" s="11" t="s">
        <v>7356</v>
      </c>
      <c r="BV2447" s="11" t="s">
        <v>7357</v>
      </c>
      <c r="BW2447" s="11" t="s">
        <v>7335</v>
      </c>
      <c r="BX2447" s="11"/>
      <c r="BY2447" s="12"/>
      <c r="BZ2447" t="s">
        <v>3835</v>
      </c>
      <c r="CA2447" s="13" t="s">
        <v>7358</v>
      </c>
    </row>
    <row r="2448" spans="70:79" s="1" customFormat="1" ht="15">
      <c r="BR2448" t="str">
        <f t="shared" si="172"/>
        <v>RTVHOLDENBROOK UNIT</v>
      </c>
      <c r="BS2448" s="11" t="s">
        <v>7359</v>
      </c>
      <c r="BT2448" s="11" t="s">
        <v>7360</v>
      </c>
      <c r="BU2448" s="11" t="s">
        <v>7359</v>
      </c>
      <c r="BV2448" s="11" t="s">
        <v>7360</v>
      </c>
      <c r="BW2448" s="11" t="s">
        <v>7335</v>
      </c>
      <c r="BX2448" s="11"/>
      <c r="BY2448" s="12"/>
      <c r="BZ2448" t="s">
        <v>3835</v>
      </c>
      <c r="CA2448" s="13" t="s">
        <v>7361</v>
      </c>
    </row>
    <row r="2449" spans="70:79" s="1" customFormat="1" ht="15">
      <c r="BR2449" t="str">
        <f t="shared" si="172"/>
        <v>RTVHOLLINS PARK</v>
      </c>
      <c r="BS2449" s="11" t="s">
        <v>7362</v>
      </c>
      <c r="BT2449" s="11" t="s">
        <v>7363</v>
      </c>
      <c r="BU2449" s="11" t="s">
        <v>7362</v>
      </c>
      <c r="BV2449" s="11" t="s">
        <v>7363</v>
      </c>
      <c r="BW2449" s="11" t="s">
        <v>7335</v>
      </c>
      <c r="BX2449" s="11"/>
      <c r="BY2449" s="12"/>
      <c r="BZ2449" t="s">
        <v>3835</v>
      </c>
      <c r="CA2449" s="13" t="s">
        <v>7364</v>
      </c>
    </row>
    <row r="2450" spans="70:79" s="1" customFormat="1" ht="15">
      <c r="BR2450" t="str">
        <f t="shared" si="172"/>
        <v>RTVHOLLINS PARK HOSPITAL OLDER PERSONS</v>
      </c>
      <c r="BS2450" s="11" t="s">
        <v>7365</v>
      </c>
      <c r="BT2450" s="11" t="s">
        <v>7366</v>
      </c>
      <c r="BU2450" s="11" t="s">
        <v>7365</v>
      </c>
      <c r="BV2450" s="11" t="s">
        <v>7366</v>
      </c>
      <c r="BW2450" s="11" t="s">
        <v>7335</v>
      </c>
      <c r="BX2450" s="11"/>
      <c r="BY2450" s="12"/>
      <c r="BZ2450" t="s">
        <v>3835</v>
      </c>
      <c r="CA2450" s="13" t="s">
        <v>7367</v>
      </c>
    </row>
    <row r="2451" spans="70:79" s="1" customFormat="1" ht="15">
      <c r="BR2451" t="str">
        <f t="shared" si="172"/>
        <v>RTVKIRKBY HEALTH SUITE</v>
      </c>
      <c r="BS2451" s="11" t="s">
        <v>7368</v>
      </c>
      <c r="BT2451" s="11" t="s">
        <v>7369</v>
      </c>
      <c r="BU2451" s="11" t="s">
        <v>7368</v>
      </c>
      <c r="BV2451" s="11" t="s">
        <v>7369</v>
      </c>
      <c r="BW2451" s="11" t="s">
        <v>7335</v>
      </c>
      <c r="BX2451" s="11"/>
      <c r="BY2451" s="12"/>
      <c r="BZ2451" t="s">
        <v>3835</v>
      </c>
      <c r="CA2451" s="13" t="s">
        <v>7370</v>
      </c>
    </row>
    <row r="2452" spans="70:79" s="1" customFormat="1" ht="15">
      <c r="BR2452" t="str">
        <f t="shared" si="172"/>
        <v>RTVLAKESIDE UNIT</v>
      </c>
      <c r="BS2452" s="11" t="s">
        <v>7371</v>
      </c>
      <c r="BT2452" s="11" t="s">
        <v>3958</v>
      </c>
      <c r="BU2452" s="11" t="s">
        <v>7371</v>
      </c>
      <c r="BV2452" s="11" t="s">
        <v>3958</v>
      </c>
      <c r="BW2452" s="11" t="s">
        <v>7335</v>
      </c>
      <c r="BX2452" s="11"/>
      <c r="BY2452" s="12"/>
      <c r="BZ2452" t="s">
        <v>3835</v>
      </c>
      <c r="CA2452" s="13" t="s">
        <v>7372</v>
      </c>
    </row>
    <row r="2453" spans="70:79" s="1" customFormat="1" ht="15">
      <c r="BR2453" t="str">
        <f t="shared" si="172"/>
        <v>RTVLAKESIDE UNIT / MHMB</v>
      </c>
      <c r="BS2453" s="11" t="s">
        <v>7373</v>
      </c>
      <c r="BT2453" s="11" t="s">
        <v>7374</v>
      </c>
      <c r="BU2453" s="11" t="s">
        <v>7373</v>
      </c>
      <c r="BV2453" s="11" t="s">
        <v>7374</v>
      </c>
      <c r="BW2453" s="11" t="s">
        <v>7335</v>
      </c>
      <c r="BX2453" s="11"/>
      <c r="BY2453" s="12"/>
      <c r="BZ2453" t="s">
        <v>1584</v>
      </c>
      <c r="CA2453" s="13" t="s">
        <v>2745</v>
      </c>
    </row>
    <row r="2454" spans="70:79" s="1" customFormat="1" ht="15">
      <c r="BR2454" t="str">
        <f t="shared" si="172"/>
        <v>RTVLINDAMERE UNIT</v>
      </c>
      <c r="BS2454" s="11" t="s">
        <v>7375</v>
      </c>
      <c r="BT2454" s="11" t="s">
        <v>7376</v>
      </c>
      <c r="BU2454" s="11" t="s">
        <v>7375</v>
      </c>
      <c r="BV2454" s="11" t="s">
        <v>7376</v>
      </c>
      <c r="BW2454" s="11" t="s">
        <v>7335</v>
      </c>
      <c r="BX2454" s="11"/>
      <c r="BY2454" s="12"/>
      <c r="BZ2454" t="s">
        <v>1584</v>
      </c>
      <c r="CA2454" s="13" t="s">
        <v>7377</v>
      </c>
    </row>
    <row r="2455" spans="70:79" s="1" customFormat="1" ht="15">
      <c r="BR2455" t="str">
        <f t="shared" si="172"/>
        <v>RTVLONGVIEW PCRC</v>
      </c>
      <c r="BS2455" s="11" t="s">
        <v>7378</v>
      </c>
      <c r="BT2455" s="11" t="s">
        <v>7379</v>
      </c>
      <c r="BU2455" s="11" t="s">
        <v>7378</v>
      </c>
      <c r="BV2455" s="11" t="s">
        <v>7379</v>
      </c>
      <c r="BW2455" s="11" t="s">
        <v>7335</v>
      </c>
      <c r="BX2455" s="11"/>
      <c r="BY2455" s="12"/>
      <c r="BZ2455" t="s">
        <v>1584</v>
      </c>
      <c r="CA2455" s="13" t="s">
        <v>7380</v>
      </c>
    </row>
    <row r="2456" spans="70:79" s="1" customFormat="1" ht="15">
      <c r="BR2456" t="str">
        <f t="shared" si="172"/>
        <v>RTVMANOR FARM PCRC</v>
      </c>
      <c r="BS2456" s="11" t="s">
        <v>7381</v>
      </c>
      <c r="BT2456" s="11" t="s">
        <v>7382</v>
      </c>
      <c r="BU2456" s="11" t="s">
        <v>7381</v>
      </c>
      <c r="BV2456" s="11" t="s">
        <v>7382</v>
      </c>
      <c r="BW2456" s="11" t="s">
        <v>7335</v>
      </c>
      <c r="BX2456" s="11"/>
      <c r="BY2456" s="12"/>
      <c r="BZ2456" t="s">
        <v>1584</v>
      </c>
      <c r="CA2456" s="13" t="s">
        <v>7383</v>
      </c>
    </row>
    <row r="2457" spans="70:79" s="1" customFormat="1" ht="15">
      <c r="BR2457" t="str">
        <f t="shared" si="172"/>
        <v>RTVMASEFIELD SUITE</v>
      </c>
      <c r="BS2457" s="11" t="s">
        <v>7384</v>
      </c>
      <c r="BT2457" s="11" t="s">
        <v>7385</v>
      </c>
      <c r="BU2457" s="11" t="s">
        <v>7384</v>
      </c>
      <c r="BV2457" s="11" t="s">
        <v>7385</v>
      </c>
      <c r="BW2457" s="11" t="s">
        <v>7335</v>
      </c>
      <c r="BX2457" s="11"/>
      <c r="BY2457" s="12"/>
      <c r="BZ2457" t="s">
        <v>1584</v>
      </c>
      <c r="CA2457" s="13" t="s">
        <v>7386</v>
      </c>
    </row>
    <row r="2458" spans="70:79" s="1" customFormat="1" ht="15">
      <c r="BR2458" t="str">
        <f t="shared" si="172"/>
        <v>RTVMEADOW PARK INDEPENDENT HOSPITAL</v>
      </c>
      <c r="BS2458" s="11" t="s">
        <v>7387</v>
      </c>
      <c r="BT2458" s="11" t="s">
        <v>7388</v>
      </c>
      <c r="BU2458" s="11" t="s">
        <v>7387</v>
      </c>
      <c r="BV2458" s="11" t="s">
        <v>7388</v>
      </c>
      <c r="BW2458" s="11" t="s">
        <v>7335</v>
      </c>
      <c r="BX2458" s="11"/>
      <c r="BY2458" s="12"/>
      <c r="BZ2458" t="s">
        <v>1584</v>
      </c>
      <c r="CA2458" s="13" t="s">
        <v>7389</v>
      </c>
    </row>
    <row r="2459" spans="70:79" s="1" customFormat="1" ht="15">
      <c r="BR2459" t="str">
        <f t="shared" si="172"/>
        <v>RTVNEWTON COMMUNITY HOSPITAL</v>
      </c>
      <c r="BS2459" s="11" t="s">
        <v>7390</v>
      </c>
      <c r="BT2459" s="11" t="s">
        <v>1653</v>
      </c>
      <c r="BU2459" s="11" t="s">
        <v>7390</v>
      </c>
      <c r="BV2459" s="11" t="s">
        <v>1653</v>
      </c>
      <c r="BW2459" s="11" t="s">
        <v>7335</v>
      </c>
      <c r="BX2459" s="11"/>
      <c r="BY2459" s="12"/>
      <c r="BZ2459" t="s">
        <v>1584</v>
      </c>
      <c r="CA2459" s="13" t="s">
        <v>7391</v>
      </c>
    </row>
    <row r="2460" spans="70:79" s="1" customFormat="1" ht="15">
      <c r="BR2460" t="str">
        <f t="shared" si="172"/>
        <v>RTVNORTH HUYTON PCRC</v>
      </c>
      <c r="BS2460" s="11" t="s">
        <v>7392</v>
      </c>
      <c r="BT2460" s="11" t="s">
        <v>7393</v>
      </c>
      <c r="BU2460" s="11" t="s">
        <v>7392</v>
      </c>
      <c r="BV2460" s="11" t="s">
        <v>7393</v>
      </c>
      <c r="BW2460" s="11" t="s">
        <v>7335</v>
      </c>
      <c r="BX2460" s="11"/>
      <c r="BY2460" s="12"/>
      <c r="BZ2460" t="s">
        <v>1584</v>
      </c>
      <c r="CA2460" s="13" t="s">
        <v>779</v>
      </c>
    </row>
    <row r="2461" spans="70:79" s="1" customFormat="1" ht="15">
      <c r="BR2461" t="str">
        <f t="shared" si="172"/>
        <v>RTVORFORD JUBILEE PARK</v>
      </c>
      <c r="BS2461" s="11" t="s">
        <v>7394</v>
      </c>
      <c r="BT2461" s="11" t="s">
        <v>7395</v>
      </c>
      <c r="BU2461" s="11" t="s">
        <v>7394</v>
      </c>
      <c r="BV2461" s="11" t="s">
        <v>7395</v>
      </c>
      <c r="BW2461" s="11" t="s">
        <v>7335</v>
      </c>
      <c r="BX2461" s="11"/>
      <c r="BY2461" s="12"/>
      <c r="BZ2461" t="s">
        <v>1584</v>
      </c>
      <c r="CA2461" s="13" t="s">
        <v>7396</v>
      </c>
    </row>
    <row r="2462" spans="70:79" s="1" customFormat="1" ht="15">
      <c r="BR2462" t="str">
        <f t="shared" si="172"/>
        <v>RTVPENNINGTON UNIT</v>
      </c>
      <c r="BS2462" s="11" t="s">
        <v>7397</v>
      </c>
      <c r="BT2462" s="11" t="s">
        <v>7398</v>
      </c>
      <c r="BU2462" s="11" t="s">
        <v>7397</v>
      </c>
      <c r="BV2462" s="11" t="s">
        <v>7398</v>
      </c>
      <c r="BW2462" s="11" t="s">
        <v>7335</v>
      </c>
      <c r="BX2462" s="11"/>
      <c r="BY2462" s="12"/>
      <c r="BZ2462" t="s">
        <v>1584</v>
      </c>
      <c r="CA2462" s="13" t="s">
        <v>7399</v>
      </c>
    </row>
    <row r="2463" spans="70:79" s="1" customFormat="1" ht="15">
      <c r="BR2463" t="str">
        <f t="shared" si="172"/>
        <v>RTVREDBANK COMMUNITY HOME</v>
      </c>
      <c r="BS2463" s="11" t="s">
        <v>7400</v>
      </c>
      <c r="BT2463" s="11" t="s">
        <v>7401</v>
      </c>
      <c r="BU2463" s="11" t="s">
        <v>7400</v>
      </c>
      <c r="BV2463" s="11" t="s">
        <v>7401</v>
      </c>
      <c r="BW2463" s="11" t="s">
        <v>7335</v>
      </c>
      <c r="BX2463" s="11"/>
      <c r="BY2463" s="12"/>
      <c r="BZ2463" t="s">
        <v>1584</v>
      </c>
      <c r="CA2463" s="13" t="s">
        <v>1758</v>
      </c>
    </row>
    <row r="2464" spans="70:79" s="1" customFormat="1" ht="15">
      <c r="BR2464" t="str">
        <f t="shared" si="172"/>
        <v>RTVRIVINGTON UNIT</v>
      </c>
      <c r="BS2464" s="11" t="s">
        <v>7402</v>
      </c>
      <c r="BT2464" s="11" t="s">
        <v>7403</v>
      </c>
      <c r="BU2464" s="11" t="s">
        <v>7402</v>
      </c>
      <c r="BV2464" s="11" t="s">
        <v>7403</v>
      </c>
      <c r="BW2464" s="11" t="s">
        <v>7335</v>
      </c>
      <c r="BX2464" s="11"/>
      <c r="BY2464" s="12"/>
      <c r="BZ2464" t="s">
        <v>1584</v>
      </c>
      <c r="CA2464" s="13" t="s">
        <v>7404</v>
      </c>
    </row>
    <row r="2465" spans="70:79" s="1" customFormat="1" ht="15">
      <c r="BR2465" t="str">
        <f t="shared" si="172"/>
        <v>RTVSEPHTON UNIT</v>
      </c>
      <c r="BS2465" s="11" t="s">
        <v>7405</v>
      </c>
      <c r="BT2465" s="11" t="s">
        <v>7406</v>
      </c>
      <c r="BU2465" s="11" t="s">
        <v>7405</v>
      </c>
      <c r="BV2465" s="11" t="s">
        <v>7406</v>
      </c>
      <c r="BW2465" s="11" t="s">
        <v>7335</v>
      </c>
      <c r="BX2465" s="11"/>
      <c r="BY2465" s="12"/>
      <c r="BZ2465" t="s">
        <v>1584</v>
      </c>
      <c r="CA2465" s="13" t="s">
        <v>7407</v>
      </c>
    </row>
    <row r="2466" spans="70:79" s="1" customFormat="1" ht="15">
      <c r="BR2466" t="str">
        <f t="shared" si="172"/>
        <v>RTVST HELENS HOPE AND RECOVERY CENTRE</v>
      </c>
      <c r="BS2466" s="11" t="s">
        <v>7408</v>
      </c>
      <c r="BT2466" s="11" t="s">
        <v>7409</v>
      </c>
      <c r="BU2466" s="11" t="s">
        <v>7408</v>
      </c>
      <c r="BV2466" s="11" t="s">
        <v>7409</v>
      </c>
      <c r="BW2466" s="11" t="s">
        <v>7335</v>
      </c>
      <c r="BX2466" s="11"/>
      <c r="BY2466" s="12"/>
      <c r="BZ2466" t="s">
        <v>1584</v>
      </c>
      <c r="CA2466" s="13" t="s">
        <v>7410</v>
      </c>
    </row>
    <row r="2467" spans="70:79" s="1" customFormat="1" ht="15">
      <c r="BR2467" t="str">
        <f t="shared" si="172"/>
        <v>RTVST HELENS HOSPITAL</v>
      </c>
      <c r="BS2467" s="11" t="s">
        <v>7411</v>
      </c>
      <c r="BT2467" s="11" t="s">
        <v>1657</v>
      </c>
      <c r="BU2467" s="11" t="s">
        <v>7411</v>
      </c>
      <c r="BV2467" s="11" t="s">
        <v>1657</v>
      </c>
      <c r="BW2467" s="11" t="s">
        <v>7335</v>
      </c>
      <c r="BX2467" s="11"/>
      <c r="BY2467" s="12"/>
      <c r="BZ2467" t="s">
        <v>1584</v>
      </c>
      <c r="CA2467" s="13" t="s">
        <v>2777</v>
      </c>
    </row>
    <row r="2468" spans="70:79" s="1" customFormat="1" ht="15">
      <c r="BR2468" t="str">
        <f t="shared" si="172"/>
        <v>RTVSTEPHENSON SUITE - WHISTON HOSPITAL</v>
      </c>
      <c r="BS2468" s="11" t="s">
        <v>7412</v>
      </c>
      <c r="BT2468" s="11" t="s">
        <v>7413</v>
      </c>
      <c r="BU2468" s="11" t="s">
        <v>7412</v>
      </c>
      <c r="BV2468" s="11" t="s">
        <v>7413</v>
      </c>
      <c r="BW2468" s="11" t="s">
        <v>7335</v>
      </c>
      <c r="BX2468" s="11"/>
      <c r="BY2468" s="12"/>
      <c r="BZ2468" t="s">
        <v>1584</v>
      </c>
      <c r="CA2468" s="13" t="s">
        <v>303</v>
      </c>
    </row>
    <row r="2469" spans="70:79" s="1" customFormat="1" ht="15">
      <c r="BR2469" t="str">
        <f t="shared" si="172"/>
        <v>RTVSTEWART DAY HOSPITAL</v>
      </c>
      <c r="BS2469" s="11" t="s">
        <v>7414</v>
      </c>
      <c r="BT2469" s="11" t="s">
        <v>7415</v>
      </c>
      <c r="BU2469" s="11" t="s">
        <v>7414</v>
      </c>
      <c r="BV2469" s="11" t="s">
        <v>7415</v>
      </c>
      <c r="BW2469" s="11" t="s">
        <v>7335</v>
      </c>
      <c r="BX2469" s="11"/>
      <c r="BY2469" s="12"/>
      <c r="BZ2469" t="s">
        <v>1584</v>
      </c>
      <c r="CA2469" s="13" t="s">
        <v>7416</v>
      </c>
    </row>
    <row r="2470" spans="70:79" s="1" customFormat="1" ht="15">
      <c r="BR2470" t="str">
        <f t="shared" si="172"/>
        <v>RTVTHE OLD QUAYS</v>
      </c>
      <c r="BS2470" s="11" t="s">
        <v>7417</v>
      </c>
      <c r="BT2470" s="11" t="s">
        <v>7418</v>
      </c>
      <c r="BU2470" s="11" t="s">
        <v>7417</v>
      </c>
      <c r="BV2470" s="11" t="s">
        <v>7418</v>
      </c>
      <c r="BW2470" s="11" t="s">
        <v>7335</v>
      </c>
      <c r="BX2470" s="11"/>
      <c r="BY2470" s="12"/>
      <c r="BZ2470" t="s">
        <v>4157</v>
      </c>
      <c r="CA2470" s="13" t="s">
        <v>7419</v>
      </c>
    </row>
    <row r="2471" spans="70:79" s="1" customFormat="1" ht="15">
      <c r="BR2471" t="str">
        <f t="shared" si="172"/>
        <v>RTVWEAVER LODGE INDEPENDENT HOSPITAL</v>
      </c>
      <c r="BS2471" s="11" t="s">
        <v>7420</v>
      </c>
      <c r="BT2471" s="11" t="s">
        <v>7421</v>
      </c>
      <c r="BU2471" s="11" t="s">
        <v>7420</v>
      </c>
      <c r="BV2471" s="11" t="s">
        <v>7421</v>
      </c>
      <c r="BW2471" s="11" t="s">
        <v>7335</v>
      </c>
      <c r="BX2471" s="11"/>
      <c r="BY2471" s="12"/>
      <c r="BZ2471" t="s">
        <v>7422</v>
      </c>
      <c r="CA2471" s="13" t="s">
        <v>7423</v>
      </c>
    </row>
    <row r="2472" spans="70:79" s="1" customFormat="1" ht="15">
      <c r="BR2472" t="str">
        <f t="shared" si="172"/>
        <v>RTVWHISTON HOSPITAL</v>
      </c>
      <c r="BS2472" s="11" t="s">
        <v>7424</v>
      </c>
      <c r="BT2472" s="11" t="s">
        <v>1663</v>
      </c>
      <c r="BU2472" s="11" t="s">
        <v>7424</v>
      </c>
      <c r="BV2472" s="11" t="s">
        <v>1663</v>
      </c>
      <c r="BW2472" s="11" t="s">
        <v>7335</v>
      </c>
      <c r="BX2472" s="11"/>
      <c r="BY2472" s="12"/>
      <c r="BZ2472" t="s">
        <v>7422</v>
      </c>
      <c r="CA2472" s="13" t="s">
        <v>7425</v>
      </c>
    </row>
    <row r="2473" spans="70:79" s="1" customFormat="1" ht="15">
      <c r="BR2473" t="str">
        <f t="shared" si="172"/>
        <v>RTXFURNESS GENERAL HOSPITAL</v>
      </c>
      <c r="BS2473" s="11" t="s">
        <v>7426</v>
      </c>
      <c r="BT2473" s="11" t="s">
        <v>7427</v>
      </c>
      <c r="BU2473" s="11" t="s">
        <v>7426</v>
      </c>
      <c r="BV2473" s="11" t="s">
        <v>7427</v>
      </c>
      <c r="BW2473" s="11" t="s">
        <v>7428</v>
      </c>
      <c r="BX2473" s="11"/>
      <c r="BY2473" s="12"/>
      <c r="BZ2473" t="s">
        <v>7422</v>
      </c>
      <c r="CA2473" s="13" t="s">
        <v>7429</v>
      </c>
    </row>
    <row r="2474" spans="70:79" s="1" customFormat="1" ht="15">
      <c r="BR2474" t="str">
        <f t="shared" si="172"/>
        <v>RTXMILLOM HOSPITAL</v>
      </c>
      <c r="BS2474" s="11" t="s">
        <v>7430</v>
      </c>
      <c r="BT2474" s="11" t="s">
        <v>4419</v>
      </c>
      <c r="BU2474" s="11" t="s">
        <v>7430</v>
      </c>
      <c r="BV2474" s="11" t="s">
        <v>4419</v>
      </c>
      <c r="BW2474" s="11" t="s">
        <v>7428</v>
      </c>
      <c r="BX2474" s="11"/>
      <c r="BY2474" s="12"/>
      <c r="BZ2474" t="s">
        <v>7422</v>
      </c>
      <c r="CA2474" s="13" t="s">
        <v>7431</v>
      </c>
    </row>
    <row r="2475" spans="70:79" s="1" customFormat="1" ht="15">
      <c r="BR2475" t="str">
        <f t="shared" si="172"/>
        <v>RTXQUEEN VICTORIA HOSPITAL</v>
      </c>
      <c r="BS2475" s="11" t="s">
        <v>7432</v>
      </c>
      <c r="BT2475" s="11" t="s">
        <v>2068</v>
      </c>
      <c r="BU2475" s="11" t="s">
        <v>7432</v>
      </c>
      <c r="BV2475" s="11" t="s">
        <v>2068</v>
      </c>
      <c r="BW2475" s="11" t="s">
        <v>7428</v>
      </c>
      <c r="BX2475" s="11"/>
      <c r="BY2475" s="12"/>
      <c r="BZ2475" t="s">
        <v>7433</v>
      </c>
      <c r="CA2475" s="13" t="s">
        <v>7434</v>
      </c>
    </row>
    <row r="2476" spans="70:79" s="1" customFormat="1" ht="15">
      <c r="BR2476" t="str">
        <f t="shared" si="172"/>
        <v>RTXROYAL LANCASTER INFIRMARY</v>
      </c>
      <c r="BS2476" s="11" t="s">
        <v>7435</v>
      </c>
      <c r="BT2476" s="11" t="s">
        <v>7436</v>
      </c>
      <c r="BU2476" s="11" t="s">
        <v>7435</v>
      </c>
      <c r="BV2476" s="11" t="s">
        <v>7436</v>
      </c>
      <c r="BW2476" s="11" t="s">
        <v>7428</v>
      </c>
      <c r="BX2476" s="11"/>
      <c r="BY2476" s="12"/>
      <c r="BZ2476" t="s">
        <v>7433</v>
      </c>
      <c r="CA2476" s="13" t="s">
        <v>7437</v>
      </c>
    </row>
    <row r="2477" spans="70:79" s="1" customFormat="1" ht="15">
      <c r="BR2477" t="str">
        <f t="shared" si="172"/>
        <v>RTXWESTMORLAND GENERAL HOSPITAL</v>
      </c>
      <c r="BS2477" s="11" t="s">
        <v>7438</v>
      </c>
      <c r="BT2477" s="11" t="s">
        <v>4467</v>
      </c>
      <c r="BU2477" s="11" t="s">
        <v>7438</v>
      </c>
      <c r="BV2477" s="11" t="s">
        <v>4467</v>
      </c>
      <c r="BW2477" s="11" t="s">
        <v>7428</v>
      </c>
      <c r="BX2477" s="11"/>
      <c r="BY2477" s="12"/>
      <c r="BZ2477" t="s">
        <v>7433</v>
      </c>
      <c r="CA2477" s="13" t="s">
        <v>7439</v>
      </c>
    </row>
    <row r="2478" spans="70:79" s="1" customFormat="1" ht="15">
      <c r="BR2478" t="str">
        <f t="shared" si="172"/>
        <v>RV3  3 BEATRICE PLACE</v>
      </c>
      <c r="BS2478" s="11" t="s">
        <v>7440</v>
      </c>
      <c r="BT2478" s="11" t="s">
        <v>2561</v>
      </c>
      <c r="BU2478" s="11" t="s">
        <v>7440</v>
      </c>
      <c r="BV2478" s="11" t="s">
        <v>2561</v>
      </c>
      <c r="BW2478" s="11" t="s">
        <v>7441</v>
      </c>
      <c r="BX2478" s="11"/>
      <c r="BY2478" s="12"/>
      <c r="BZ2478" t="s">
        <v>7433</v>
      </c>
      <c r="CA2478" s="13" t="s">
        <v>7442</v>
      </c>
    </row>
    <row r="2479" spans="70:79" s="1" customFormat="1" ht="15">
      <c r="BR2479" t="str">
        <f t="shared" si="172"/>
        <v>RV3  7A WOODFIELD ROAD</v>
      </c>
      <c r="BS2479" s="11" t="s">
        <v>7443</v>
      </c>
      <c r="BT2479" s="11" t="s">
        <v>2565</v>
      </c>
      <c r="BU2479" s="11" t="s">
        <v>7443</v>
      </c>
      <c r="BV2479" s="11" t="s">
        <v>2565</v>
      </c>
      <c r="BW2479" s="11" t="s">
        <v>7441</v>
      </c>
      <c r="BX2479" s="11"/>
      <c r="BY2479" s="12"/>
      <c r="BZ2479" t="s">
        <v>7433</v>
      </c>
      <c r="CA2479" s="13" t="s">
        <v>7444</v>
      </c>
    </row>
    <row r="2480" spans="70:79" s="1" customFormat="1" ht="15">
      <c r="BR2480" t="str">
        <f t="shared" si="172"/>
        <v>RV3  KINGSBURY CHILD &amp; FAMILY CENTRE</v>
      </c>
      <c r="BS2480" s="11" t="s">
        <v>7445</v>
      </c>
      <c r="BT2480" s="11" t="s">
        <v>2569</v>
      </c>
      <c r="BU2480" s="11" t="s">
        <v>7445</v>
      </c>
      <c r="BV2480" s="11" t="s">
        <v>2569</v>
      </c>
      <c r="BW2480" s="11" t="s">
        <v>7441</v>
      </c>
      <c r="BX2480" s="11"/>
      <c r="BY2480" s="12"/>
      <c r="BZ2480" t="s">
        <v>7433</v>
      </c>
      <c r="CA2480" s="13" t="s">
        <v>7446</v>
      </c>
    </row>
    <row r="2481" spans="70:79" s="1" customFormat="1" ht="15">
      <c r="BR2481" t="str">
        <f t="shared" si="172"/>
        <v>RV3  OAKWOOD HOUSE</v>
      </c>
      <c r="BS2481" s="11" t="s">
        <v>7447</v>
      </c>
      <c r="BT2481" s="11" t="s">
        <v>2580</v>
      </c>
      <c r="BU2481" s="11" t="s">
        <v>7447</v>
      </c>
      <c r="BV2481" s="11" t="s">
        <v>2580</v>
      </c>
      <c r="BW2481" s="11" t="s">
        <v>7441</v>
      </c>
      <c r="BX2481" s="11"/>
      <c r="BY2481" s="12"/>
      <c r="BZ2481" t="s">
        <v>7433</v>
      </c>
      <c r="CA2481" s="13" t="s">
        <v>7448</v>
      </c>
    </row>
    <row r="2482" spans="70:79" s="1" customFormat="1" ht="15">
      <c r="BR2482" t="str">
        <f t="shared" si="172"/>
        <v>RV3  PARK ROYAL CENTRE FOR MENTAL HEALTH</v>
      </c>
      <c r="BS2482" s="11" t="s">
        <v>7449</v>
      </c>
      <c r="BT2482" s="11" t="s">
        <v>2584</v>
      </c>
      <c r="BU2482" s="11" t="s">
        <v>7449</v>
      </c>
      <c r="BV2482" s="11" t="s">
        <v>2584</v>
      </c>
      <c r="BW2482" s="11" t="s">
        <v>7441</v>
      </c>
      <c r="BX2482" s="11"/>
      <c r="BY2482" s="12"/>
      <c r="BZ2482" t="s">
        <v>7433</v>
      </c>
      <c r="CA2482" s="13" t="s">
        <v>7450</v>
      </c>
    </row>
    <row r="2483" spans="70:79" s="1" customFormat="1" ht="15">
      <c r="BR2483" t="str">
        <f t="shared" si="172"/>
        <v>RV3  ROSEDALE COURT</v>
      </c>
      <c r="BS2483" s="11" t="s">
        <v>7451</v>
      </c>
      <c r="BT2483" s="11" t="s">
        <v>2607</v>
      </c>
      <c r="BU2483" s="11" t="s">
        <v>7451</v>
      </c>
      <c r="BV2483" s="11" t="s">
        <v>2607</v>
      </c>
      <c r="BW2483" s="11" t="s">
        <v>7441</v>
      </c>
      <c r="BX2483" s="11"/>
      <c r="BY2483" s="12"/>
      <c r="BZ2483" t="s">
        <v>7433</v>
      </c>
      <c r="CA2483" s="13" t="s">
        <v>7452</v>
      </c>
    </row>
    <row r="2484" spans="70:79" s="1" customFormat="1" ht="15">
      <c r="BR2484" t="str">
        <f t="shared" si="172"/>
        <v>RV3  THE BUTTERWORTH CENTRE</v>
      </c>
      <c r="BS2484" s="11" t="s">
        <v>7453</v>
      </c>
      <c r="BT2484" s="11" t="s">
        <v>7454</v>
      </c>
      <c r="BU2484" s="11" t="s">
        <v>7453</v>
      </c>
      <c r="BV2484" s="11" t="s">
        <v>7454</v>
      </c>
      <c r="BW2484" s="11" t="s">
        <v>7441</v>
      </c>
      <c r="BX2484" s="11"/>
      <c r="BY2484" s="12"/>
      <c r="BZ2484" t="s">
        <v>7433</v>
      </c>
      <c r="CA2484" s="13" t="s">
        <v>7455</v>
      </c>
    </row>
    <row r="2485" spans="70:79" s="1" customFormat="1" ht="15">
      <c r="BR2485" t="str">
        <f t="shared" si="172"/>
        <v>RV3  THE CAMPBELL CENTRE</v>
      </c>
      <c r="BS2485" s="11" t="s">
        <v>7456</v>
      </c>
      <c r="BT2485" s="11" t="s">
        <v>2611</v>
      </c>
      <c r="BU2485" s="11" t="s">
        <v>7456</v>
      </c>
      <c r="BV2485" s="11" t="s">
        <v>2611</v>
      </c>
      <c r="BW2485" s="11" t="s">
        <v>7441</v>
      </c>
      <c r="BX2485" s="11"/>
      <c r="BY2485" s="12"/>
      <c r="BZ2485" t="s">
        <v>7433</v>
      </c>
      <c r="CA2485" s="13" t="s">
        <v>7457</v>
      </c>
    </row>
    <row r="2486" spans="70:79" s="1" customFormat="1" ht="15">
      <c r="BR2486" t="str">
        <f t="shared" si="172"/>
        <v>RV3ACRC</v>
      </c>
      <c r="BS2486" s="11" t="s">
        <v>7458</v>
      </c>
      <c r="BT2486" s="11" t="s">
        <v>7459</v>
      </c>
      <c r="BU2486" s="11" t="s">
        <v>7458</v>
      </c>
      <c r="BV2486" s="11" t="s">
        <v>7459</v>
      </c>
      <c r="BW2486" s="11" t="s">
        <v>7441</v>
      </c>
      <c r="BX2486" s="11"/>
      <c r="BY2486" s="12"/>
      <c r="BZ2486" t="s">
        <v>7433</v>
      </c>
      <c r="CA2486" s="13" t="s">
        <v>7460</v>
      </c>
    </row>
    <row r="2487" spans="70:79" s="1" customFormat="1" ht="15">
      <c r="BR2487" t="str">
        <f t="shared" si="172"/>
        <v>RV3ASTI</v>
      </c>
      <c r="BS2487" s="11" t="s">
        <v>7461</v>
      </c>
      <c r="BT2487" s="11" t="s">
        <v>7462</v>
      </c>
      <c r="BU2487" s="11" t="s">
        <v>7461</v>
      </c>
      <c r="BV2487" s="11" t="s">
        <v>7462</v>
      </c>
      <c r="BW2487" s="11" t="s">
        <v>7441</v>
      </c>
      <c r="BX2487" s="11"/>
      <c r="BY2487" s="12"/>
      <c r="BZ2487" t="s">
        <v>7433</v>
      </c>
      <c r="CA2487" s="13" t="s">
        <v>7463</v>
      </c>
    </row>
    <row r="2488" spans="70:79" s="1" customFormat="1" ht="15">
      <c r="BR2488" t="str">
        <f t="shared" si="172"/>
        <v>RV3BLETCHLEY THERAPY UNIT</v>
      </c>
      <c r="BS2488" s="11" t="s">
        <v>7464</v>
      </c>
      <c r="BT2488" s="11" t="s">
        <v>7465</v>
      </c>
      <c r="BU2488" s="11" t="s">
        <v>7464</v>
      </c>
      <c r="BV2488" s="11" t="s">
        <v>7465</v>
      </c>
      <c r="BW2488" s="11" t="s">
        <v>7441</v>
      </c>
      <c r="BX2488" s="11"/>
      <c r="BY2488" s="12"/>
      <c r="BZ2488" t="s">
        <v>7433</v>
      </c>
      <c r="CA2488" s="13" t="s">
        <v>7466</v>
      </c>
    </row>
    <row r="2489" spans="70:79" s="1" customFormat="1" ht="15">
      <c r="BR2489" t="str">
        <f t="shared" si="172"/>
        <v>RV3CHELSEA &amp; WESTMINSTER HOSPITAL</v>
      </c>
      <c r="BS2489" s="11" t="s">
        <v>7467</v>
      </c>
      <c r="BT2489" s="11" t="s">
        <v>2618</v>
      </c>
      <c r="BU2489" s="11" t="s">
        <v>7467</v>
      </c>
      <c r="BV2489" s="11" t="s">
        <v>2618</v>
      </c>
      <c r="BW2489" s="11" t="s">
        <v>7441</v>
      </c>
      <c r="BX2489" s="11"/>
      <c r="BY2489" s="12"/>
      <c r="BZ2489" t="s">
        <v>7468</v>
      </c>
      <c r="CA2489" s="13" t="s">
        <v>7469</v>
      </c>
    </row>
    <row r="2490" spans="70:79" s="1" customFormat="1" ht="15">
      <c r="BR2490" t="str">
        <f t="shared" si="172"/>
        <v>RV3CHILD &amp; ADOLESCENT PSYCHIATRY</v>
      </c>
      <c r="BS2490" s="11" t="s">
        <v>7470</v>
      </c>
      <c r="BT2490" s="11" t="s">
        <v>2622</v>
      </c>
      <c r="BU2490" s="11" t="s">
        <v>7470</v>
      </c>
      <c r="BV2490" s="11" t="s">
        <v>2622</v>
      </c>
      <c r="BW2490" s="11" t="s">
        <v>7441</v>
      </c>
      <c r="BX2490" s="11"/>
      <c r="BY2490" s="12"/>
      <c r="BZ2490" t="s">
        <v>7471</v>
      </c>
      <c r="CA2490" s="13" t="s">
        <v>7472</v>
      </c>
    </row>
    <row r="2491" spans="70:79" s="1" customFormat="1" ht="15">
      <c r="BR2491" t="str">
        <f t="shared" si="172"/>
        <v>RV3CRAVEN PARK</v>
      </c>
      <c r="BS2491" s="11" t="s">
        <v>7473</v>
      </c>
      <c r="BT2491" s="11" t="s">
        <v>7474</v>
      </c>
      <c r="BU2491" s="11" t="s">
        <v>7473</v>
      </c>
      <c r="BV2491" s="11" t="s">
        <v>7474</v>
      </c>
      <c r="BW2491" s="11" t="s">
        <v>7441</v>
      </c>
      <c r="BX2491" s="11"/>
      <c r="BY2491" s="12"/>
      <c r="BZ2491" t="s">
        <v>7471</v>
      </c>
      <c r="CA2491" s="13" t="s">
        <v>7475</v>
      </c>
    </row>
    <row r="2492" spans="70:79" s="1" customFormat="1" ht="15">
      <c r="BR2492" t="str">
        <f t="shared" si="172"/>
        <v>RV3EAST RECOVERY</v>
      </c>
      <c r="BS2492" s="11" t="s">
        <v>7476</v>
      </c>
      <c r="BT2492" s="11" t="s">
        <v>7477</v>
      </c>
      <c r="BU2492" s="11" t="s">
        <v>7476</v>
      </c>
      <c r="BV2492" s="11" t="s">
        <v>7477</v>
      </c>
      <c r="BW2492" s="11" t="s">
        <v>7441</v>
      </c>
      <c r="BX2492" s="11"/>
      <c r="BY2492" s="12"/>
      <c r="BZ2492" t="s">
        <v>7471</v>
      </c>
      <c r="CA2492" s="13" t="s">
        <v>7478</v>
      </c>
    </row>
    <row r="2493" spans="70:79" s="1" customFormat="1" ht="15">
      <c r="BR2493" t="str">
        <f t="shared" si="172"/>
        <v>RV3EAST RECOVERY</v>
      </c>
      <c r="BS2493" s="11" t="s">
        <v>7479</v>
      </c>
      <c r="BT2493" s="11" t="s">
        <v>7477</v>
      </c>
      <c r="BU2493" s="11" t="s">
        <v>7479</v>
      </c>
      <c r="BV2493" s="11" t="s">
        <v>7477</v>
      </c>
      <c r="BW2493" s="11" t="s">
        <v>7441</v>
      </c>
      <c r="BX2493" s="11"/>
      <c r="BY2493" s="12"/>
      <c r="BZ2493" t="s">
        <v>7480</v>
      </c>
      <c r="CA2493" s="13" t="s">
        <v>7481</v>
      </c>
    </row>
    <row r="2494" spans="70:79" s="1" customFormat="1" ht="15">
      <c r="BR2494" t="str">
        <f t="shared" si="172"/>
        <v>RV3ENFIELD COMMUNITY LD</v>
      </c>
      <c r="BS2494" s="11" t="s">
        <v>7482</v>
      </c>
      <c r="BT2494" s="11" t="s">
        <v>7483</v>
      </c>
      <c r="BU2494" s="11" t="s">
        <v>7482</v>
      </c>
      <c r="BV2494" s="11" t="s">
        <v>7483</v>
      </c>
      <c r="BW2494" s="11" t="s">
        <v>7441</v>
      </c>
      <c r="BX2494" s="11"/>
      <c r="BY2494" s="12"/>
      <c r="BZ2494" t="s">
        <v>4195</v>
      </c>
      <c r="CA2494" s="13" t="s">
        <v>7484</v>
      </c>
    </row>
    <row r="2495" spans="70:79" s="1" customFormat="1" ht="15">
      <c r="BR2495" t="str">
        <f t="shared" si="172"/>
        <v>RV3FAIRLIGHT AVENUE COMMUNITY REHABILITATION UNIT</v>
      </c>
      <c r="BS2495" s="11" t="s">
        <v>7485</v>
      </c>
      <c r="BT2495" s="11" t="s">
        <v>2630</v>
      </c>
      <c r="BU2495" s="11" t="s">
        <v>7485</v>
      </c>
      <c r="BV2495" s="11" t="s">
        <v>2630</v>
      </c>
      <c r="BW2495" s="11" t="s">
        <v>7441</v>
      </c>
      <c r="BX2495" s="11"/>
      <c r="BY2495" s="12"/>
      <c r="BZ2495" t="s">
        <v>4195</v>
      </c>
      <c r="CA2495" s="13" t="s">
        <v>7486</v>
      </c>
    </row>
    <row r="2496" spans="70:79" s="1" customFormat="1" ht="15">
      <c r="BR2496" t="str">
        <f t="shared" si="172"/>
        <v>RV3GREENVIEW</v>
      </c>
      <c r="BS2496" s="11" t="s">
        <v>7487</v>
      </c>
      <c r="BT2496" s="11" t="s">
        <v>7488</v>
      </c>
      <c r="BU2496" s="11" t="s">
        <v>7487</v>
      </c>
      <c r="BV2496" s="11" t="s">
        <v>7488</v>
      </c>
      <c r="BW2496" s="11" t="s">
        <v>7441</v>
      </c>
      <c r="BX2496" s="11"/>
      <c r="BY2496" s="12"/>
      <c r="BZ2496" t="s">
        <v>4195</v>
      </c>
      <c r="CA2496" s="13" t="s">
        <v>7489</v>
      </c>
    </row>
    <row r="2497" spans="70:79" s="1" customFormat="1" ht="15">
      <c r="BR2497" t="str">
        <f t="shared" si="172"/>
        <v>RV3HILLINGDON HOSPITAL</v>
      </c>
      <c r="BS2497" s="11" t="s">
        <v>7490</v>
      </c>
      <c r="BT2497" s="11" t="s">
        <v>1436</v>
      </c>
      <c r="BU2497" s="11" t="s">
        <v>7490</v>
      </c>
      <c r="BV2497" s="11" t="s">
        <v>1436</v>
      </c>
      <c r="BW2497" s="11" t="s">
        <v>7441</v>
      </c>
      <c r="BX2497" s="11"/>
      <c r="BY2497" s="12"/>
      <c r="BZ2497" t="s">
        <v>4195</v>
      </c>
      <c r="CA2497" s="13" t="s">
        <v>7491</v>
      </c>
    </row>
    <row r="2498" spans="70:79" s="1" customFormat="1" ht="15">
      <c r="BR2498" t="str">
        <f t="shared" si="172"/>
        <v>RV3HORTON HAVEN</v>
      </c>
      <c r="BS2498" s="11" t="s">
        <v>7492</v>
      </c>
      <c r="BT2498" s="11" t="s">
        <v>2650</v>
      </c>
      <c r="BU2498" s="11" t="s">
        <v>7492</v>
      </c>
      <c r="BV2498" s="11" t="s">
        <v>2650</v>
      </c>
      <c r="BW2498" s="11" t="s">
        <v>7441</v>
      </c>
      <c r="BX2498" s="11"/>
      <c r="BY2498" s="12"/>
      <c r="BZ2498" t="s">
        <v>4195</v>
      </c>
      <c r="CA2498" s="13" t="s">
        <v>7493</v>
      </c>
    </row>
    <row r="2499" spans="70:79" s="1" customFormat="1" ht="15">
      <c r="BR2499" t="str">
        <f t="shared" ref="BR2499:BR2562" si="173">CONCATENATE(LEFT(BS2499, 3),BT2499)</f>
        <v>RV3INTERMEDIATE CARE</v>
      </c>
      <c r="BS2499" s="11" t="s">
        <v>7494</v>
      </c>
      <c r="BT2499" s="11" t="s">
        <v>7495</v>
      </c>
      <c r="BU2499" s="11" t="s">
        <v>7494</v>
      </c>
      <c r="BV2499" s="11" t="s">
        <v>7495</v>
      </c>
      <c r="BW2499" s="11" t="s">
        <v>7441</v>
      </c>
      <c r="BX2499" s="11"/>
      <c r="BY2499" s="12"/>
      <c r="BZ2499" t="s">
        <v>4195</v>
      </c>
      <c r="CA2499" s="13" t="s">
        <v>7496</v>
      </c>
    </row>
    <row r="2500" spans="70:79" s="1" customFormat="1" ht="15">
      <c r="BR2500" t="str">
        <f t="shared" si="173"/>
        <v>RV3ISMS WINCHESTER</v>
      </c>
      <c r="BS2500" s="11" t="s">
        <v>7497</v>
      </c>
      <c r="BT2500" s="11" t="s">
        <v>7498</v>
      </c>
      <c r="BU2500" s="11" t="s">
        <v>7497</v>
      </c>
      <c r="BV2500" s="11" t="s">
        <v>7498</v>
      </c>
      <c r="BW2500" s="11" t="s">
        <v>7441</v>
      </c>
      <c r="BX2500" s="11"/>
      <c r="BY2500" s="12"/>
      <c r="BZ2500" t="s">
        <v>7499</v>
      </c>
      <c r="CA2500" s="13" t="s">
        <v>7500</v>
      </c>
    </row>
    <row r="2501" spans="70:79" s="1" customFormat="1" ht="15">
      <c r="BR2501" t="str">
        <f t="shared" si="173"/>
        <v>RV3K &amp; C COMMUNITY LD</v>
      </c>
      <c r="BS2501" s="11" t="s">
        <v>7501</v>
      </c>
      <c r="BT2501" s="11" t="s">
        <v>7502</v>
      </c>
      <c r="BU2501" s="11" t="s">
        <v>7501</v>
      </c>
      <c r="BV2501" s="11" t="s">
        <v>7502</v>
      </c>
      <c r="BW2501" s="11" t="s">
        <v>7441</v>
      </c>
      <c r="BX2501" s="11"/>
      <c r="BY2501" s="12"/>
      <c r="BZ2501" t="s">
        <v>7499</v>
      </c>
      <c r="CA2501" s="13" t="s">
        <v>7503</v>
      </c>
    </row>
    <row r="2502" spans="70:79" s="1" customFormat="1" ht="15">
      <c r="BR2502" t="str">
        <f t="shared" si="173"/>
        <v>RV3KCW COMMUNITY REHAB</v>
      </c>
      <c r="BS2502" s="11" t="s">
        <v>7504</v>
      </c>
      <c r="BT2502" s="11" t="s">
        <v>7505</v>
      </c>
      <c r="BU2502" s="11" t="s">
        <v>7504</v>
      </c>
      <c r="BV2502" s="11" t="s">
        <v>7505</v>
      </c>
      <c r="BW2502" s="11" t="s">
        <v>7441</v>
      </c>
      <c r="BX2502" s="11"/>
      <c r="BY2502" s="12"/>
      <c r="BZ2502" t="s">
        <v>7499</v>
      </c>
      <c r="CA2502" s="13" t="s">
        <v>7506</v>
      </c>
    </row>
    <row r="2503" spans="70:79" s="1" customFormat="1" ht="15">
      <c r="BR2503" t="str">
        <f t="shared" si="173"/>
        <v>RV3KINGSTON DAY NURSERY</v>
      </c>
      <c r="BS2503" s="11" t="s">
        <v>7507</v>
      </c>
      <c r="BT2503" s="11" t="s">
        <v>7508</v>
      </c>
      <c r="BU2503" s="11" t="s">
        <v>7507</v>
      </c>
      <c r="BV2503" s="11" t="s">
        <v>7508</v>
      </c>
      <c r="BW2503" s="11" t="s">
        <v>7441</v>
      </c>
      <c r="BX2503" s="11"/>
      <c r="BY2503" s="12"/>
      <c r="BZ2503" t="s">
        <v>7499</v>
      </c>
      <c r="CA2503" s="13" t="s">
        <v>7509</v>
      </c>
    </row>
    <row r="2504" spans="70:79" s="1" customFormat="1" ht="15">
      <c r="BR2504" t="str">
        <f t="shared" si="173"/>
        <v>RV3KNOWLES NURSERY</v>
      </c>
      <c r="BS2504" s="11" t="s">
        <v>7510</v>
      </c>
      <c r="BT2504" s="11" t="s">
        <v>7511</v>
      </c>
      <c r="BU2504" s="11" t="s">
        <v>7510</v>
      </c>
      <c r="BV2504" s="11" t="s">
        <v>7511</v>
      </c>
      <c r="BW2504" s="11" t="s">
        <v>7441</v>
      </c>
      <c r="BX2504" s="11"/>
      <c r="BY2504" s="12"/>
      <c r="BZ2504" t="s">
        <v>7499</v>
      </c>
      <c r="CA2504" s="13" t="s">
        <v>7512</v>
      </c>
    </row>
    <row r="2505" spans="70:79" s="1" customFormat="1" ht="15">
      <c r="BR2505" t="str">
        <f t="shared" si="173"/>
        <v>RV3LINDEN</v>
      </c>
      <c r="BS2505" s="11" t="s">
        <v>7513</v>
      </c>
      <c r="BT2505" s="11" t="s">
        <v>7514</v>
      </c>
      <c r="BU2505" s="11" t="s">
        <v>7513</v>
      </c>
      <c r="BV2505" s="11" t="s">
        <v>7514</v>
      </c>
      <c r="BW2505" s="11" t="s">
        <v>7441</v>
      </c>
      <c r="BX2505" s="11"/>
      <c r="BY2505" s="12"/>
      <c r="BZ2505" t="s">
        <v>7499</v>
      </c>
      <c r="CA2505" s="13" t="s">
        <v>7515</v>
      </c>
    </row>
    <row r="2506" spans="70:79" s="1" customFormat="1" ht="15">
      <c r="BR2506" t="str">
        <f t="shared" si="173"/>
        <v>RV3MAX GLATT UNIT</v>
      </c>
      <c r="BS2506" s="11" t="s">
        <v>7516</v>
      </c>
      <c r="BT2506" s="11" t="s">
        <v>7517</v>
      </c>
      <c r="BU2506" s="11" t="s">
        <v>7516</v>
      </c>
      <c r="BV2506" s="11" t="s">
        <v>7517</v>
      </c>
      <c r="BW2506" s="11" t="s">
        <v>7441</v>
      </c>
      <c r="BX2506" s="11"/>
      <c r="BY2506" s="12"/>
      <c r="BZ2506" t="s">
        <v>7499</v>
      </c>
      <c r="CA2506" s="13" t="s">
        <v>7518</v>
      </c>
    </row>
    <row r="2507" spans="70:79" s="1" customFormat="1" ht="15">
      <c r="BR2507" t="str">
        <f t="shared" si="173"/>
        <v>RV3MORTIMER MARKET DDU</v>
      </c>
      <c r="BS2507" s="11" t="s">
        <v>7519</v>
      </c>
      <c r="BT2507" s="11" t="s">
        <v>7520</v>
      </c>
      <c r="BU2507" s="11" t="s">
        <v>7519</v>
      </c>
      <c r="BV2507" s="11" t="s">
        <v>7520</v>
      </c>
      <c r="BW2507" s="11" t="s">
        <v>7441</v>
      </c>
      <c r="BX2507" s="11"/>
      <c r="BY2507" s="12"/>
      <c r="BZ2507" t="s">
        <v>7499</v>
      </c>
      <c r="CA2507" s="13" t="s">
        <v>7521</v>
      </c>
    </row>
    <row r="2508" spans="70:79" s="1" customFormat="1" ht="15">
      <c r="BR2508" t="str">
        <f t="shared" si="173"/>
        <v>RV3MOUNT VERNON PCCS</v>
      </c>
      <c r="BS2508" s="11" t="s">
        <v>7522</v>
      </c>
      <c r="BT2508" s="11" t="s">
        <v>7523</v>
      </c>
      <c r="BU2508" s="11" t="s">
        <v>7522</v>
      </c>
      <c r="BV2508" s="11" t="s">
        <v>7523</v>
      </c>
      <c r="BW2508" s="11" t="s">
        <v>7441</v>
      </c>
      <c r="BX2508" s="11"/>
      <c r="BY2508" s="12"/>
      <c r="BZ2508" t="s">
        <v>7499</v>
      </c>
      <c r="CA2508" s="13" t="s">
        <v>7524</v>
      </c>
    </row>
    <row r="2509" spans="70:79" s="1" customFormat="1" ht="15">
      <c r="BR2509" t="str">
        <f t="shared" si="173"/>
        <v>RV3NORTHWICK PARK HOSPITAL</v>
      </c>
      <c r="BS2509" s="11" t="s">
        <v>7525</v>
      </c>
      <c r="BT2509" s="11" t="s">
        <v>1170</v>
      </c>
      <c r="BU2509" s="11" t="s">
        <v>7525</v>
      </c>
      <c r="BV2509" s="11" t="s">
        <v>1170</v>
      </c>
      <c r="BW2509" s="11" t="s">
        <v>7441</v>
      </c>
      <c r="BX2509" s="11"/>
      <c r="BY2509" s="12"/>
      <c r="BZ2509" t="s">
        <v>7499</v>
      </c>
      <c r="CA2509" s="13" t="s">
        <v>7526</v>
      </c>
    </row>
    <row r="2510" spans="70:79" s="1" customFormat="1" ht="15">
      <c r="BR2510" t="str">
        <f t="shared" si="173"/>
        <v>RV3NORTHWOOD &amp; PINNER COMMUNITY HOSPITAL</v>
      </c>
      <c r="BS2510" s="11" t="s">
        <v>7527</v>
      </c>
      <c r="BT2510" s="11" t="s">
        <v>7528</v>
      </c>
      <c r="BU2510" s="11" t="s">
        <v>7527</v>
      </c>
      <c r="BV2510" s="11" t="s">
        <v>7528</v>
      </c>
      <c r="BW2510" s="11" t="s">
        <v>7441</v>
      </c>
      <c r="BX2510" s="11"/>
      <c r="BY2510" s="12"/>
      <c r="BZ2510" t="s">
        <v>7499</v>
      </c>
      <c r="CA2510" s="13" t="s">
        <v>7529</v>
      </c>
    </row>
    <row r="2511" spans="70:79" s="1" customFormat="1" ht="15">
      <c r="BR2511" t="str">
        <f t="shared" si="173"/>
        <v>RV3NORTHWOOD &amp; PINNER COMMUNITY UNIT</v>
      </c>
      <c r="BS2511" s="11" t="s">
        <v>7530</v>
      </c>
      <c r="BT2511" s="11" t="s">
        <v>7531</v>
      </c>
      <c r="BU2511" s="11" t="s">
        <v>7530</v>
      </c>
      <c r="BV2511" s="11" t="s">
        <v>7531</v>
      </c>
      <c r="BW2511" s="11" t="s">
        <v>7441</v>
      </c>
      <c r="BX2511" s="11"/>
      <c r="BY2511" s="12"/>
      <c r="BZ2511" t="s">
        <v>7532</v>
      </c>
      <c r="CA2511" s="13" t="s">
        <v>7533</v>
      </c>
    </row>
    <row r="2512" spans="70:79" s="1" customFormat="1" ht="15">
      <c r="BR2512" t="str">
        <f t="shared" si="173"/>
        <v>RV3NORTHWOOD &amp; PINNER COMMUNITY UNIT</v>
      </c>
      <c r="BS2512" s="11" t="s">
        <v>7534</v>
      </c>
      <c r="BT2512" s="11" t="s">
        <v>7531</v>
      </c>
      <c r="BU2512" s="11" t="s">
        <v>7534</v>
      </c>
      <c r="BV2512" s="11" t="s">
        <v>7531</v>
      </c>
      <c r="BW2512" s="11" t="s">
        <v>7441</v>
      </c>
      <c r="BX2512" s="11"/>
      <c r="BY2512" s="12"/>
      <c r="BZ2512" t="s">
        <v>7422</v>
      </c>
      <c r="CA2512" s="13" t="s">
        <v>7535</v>
      </c>
    </row>
    <row r="2513" spans="70:79" s="1" customFormat="1" ht="15">
      <c r="BR2513" t="str">
        <f t="shared" si="173"/>
        <v>RV3OLDER PERSONS MH</v>
      </c>
      <c r="BS2513" s="11" t="s">
        <v>7536</v>
      </c>
      <c r="BT2513" s="11" t="s">
        <v>7537</v>
      </c>
      <c r="BU2513" s="11" t="s">
        <v>7536</v>
      </c>
      <c r="BV2513" s="11" t="s">
        <v>7537</v>
      </c>
      <c r="BW2513" s="11" t="s">
        <v>7441</v>
      </c>
      <c r="BX2513" s="11"/>
      <c r="BY2513" s="12"/>
      <c r="BZ2513" t="s">
        <v>7422</v>
      </c>
      <c r="CA2513" s="13" t="s">
        <v>7538</v>
      </c>
    </row>
    <row r="2514" spans="70:79" s="1" customFormat="1" ht="15">
      <c r="BR2514" t="str">
        <f t="shared" si="173"/>
        <v>RV3PADDINGTON GREEN</v>
      </c>
      <c r="BS2514" s="11" t="s">
        <v>7539</v>
      </c>
      <c r="BT2514" s="11" t="s">
        <v>7540</v>
      </c>
      <c r="BU2514" s="11" t="s">
        <v>7539</v>
      </c>
      <c r="BV2514" s="11" t="s">
        <v>7540</v>
      </c>
      <c r="BW2514" s="11" t="s">
        <v>7441</v>
      </c>
      <c r="BX2514" s="11"/>
      <c r="BY2514" s="12"/>
      <c r="BZ2514" t="s">
        <v>7422</v>
      </c>
      <c r="CA2514" s="13" t="s">
        <v>7541</v>
      </c>
    </row>
    <row r="2515" spans="70:79" s="1" customFormat="1" ht="15">
      <c r="BR2515" t="str">
        <f t="shared" si="173"/>
        <v>RV3PLAYZONE</v>
      </c>
      <c r="BS2515" s="11" t="s">
        <v>7542</v>
      </c>
      <c r="BT2515" s="11" t="s">
        <v>7543</v>
      </c>
      <c r="BU2515" s="11" t="s">
        <v>7542</v>
      </c>
      <c r="BV2515" s="11" t="s">
        <v>7543</v>
      </c>
      <c r="BW2515" s="11" t="s">
        <v>7441</v>
      </c>
      <c r="BX2515" s="11"/>
      <c r="BY2515" s="12"/>
      <c r="BZ2515" t="s">
        <v>7422</v>
      </c>
      <c r="CA2515" s="13" t="s">
        <v>7544</v>
      </c>
    </row>
    <row r="2516" spans="70:79" s="1" customFormat="1" ht="15">
      <c r="BR2516" t="str">
        <f t="shared" si="173"/>
        <v>RV3ROXBOURNE HOSPITAL</v>
      </c>
      <c r="BS2516" s="11" t="s">
        <v>7545</v>
      </c>
      <c r="BT2516" s="11" t="s">
        <v>2671</v>
      </c>
      <c r="BU2516" s="11" t="s">
        <v>7545</v>
      </c>
      <c r="BV2516" s="11" t="s">
        <v>2671</v>
      </c>
      <c r="BW2516" s="11" t="s">
        <v>7441</v>
      </c>
      <c r="BX2516" s="11"/>
      <c r="BY2516" s="12"/>
      <c r="BZ2516" t="s">
        <v>7422</v>
      </c>
      <c r="CA2516" s="13" t="s">
        <v>7546</v>
      </c>
    </row>
    <row r="2517" spans="70:79" s="1" customFormat="1" ht="15">
      <c r="BR2517" t="str">
        <f t="shared" si="173"/>
        <v>RV3SOUTH KENSINGTON &amp; CHELSEA MENTAL HEALTH CENTRE</v>
      </c>
      <c r="BS2517" s="86" t="s">
        <v>7547</v>
      </c>
      <c r="BT2517" s="86" t="s">
        <v>7548</v>
      </c>
      <c r="BU2517" s="86" t="s">
        <v>7547</v>
      </c>
      <c r="BV2517" s="86" t="s">
        <v>7548</v>
      </c>
      <c r="BW2517" s="11" t="s">
        <v>7441</v>
      </c>
      <c r="BX2517" s="11"/>
      <c r="BY2517" s="12"/>
      <c r="BZ2517" t="s">
        <v>7422</v>
      </c>
      <c r="CA2517" s="13" t="s">
        <v>7549</v>
      </c>
    </row>
    <row r="2518" spans="70:79" s="1" customFormat="1" ht="15">
      <c r="BR2518" t="str">
        <f t="shared" si="173"/>
        <v>RV3SOUTH RECOVERY WESTMINSTER</v>
      </c>
      <c r="BS2518" s="11" t="s">
        <v>7550</v>
      </c>
      <c r="BT2518" s="11" t="s">
        <v>7551</v>
      </c>
      <c r="BU2518" s="11" t="s">
        <v>7550</v>
      </c>
      <c r="BV2518" s="11" t="s">
        <v>7551</v>
      </c>
      <c r="BW2518" s="11" t="s">
        <v>7441</v>
      </c>
      <c r="BX2518" s="11"/>
      <c r="BY2518" s="12"/>
      <c r="BZ2518" t="s">
        <v>7422</v>
      </c>
      <c r="CA2518" s="13" t="s">
        <v>7552</v>
      </c>
    </row>
    <row r="2519" spans="70:79" s="1" customFormat="1" ht="15">
      <c r="BR2519" t="str">
        <f t="shared" si="173"/>
        <v>RV3SOUTHALL CMHRC</v>
      </c>
      <c r="BS2519" s="11" t="s">
        <v>7553</v>
      </c>
      <c r="BT2519" s="11" t="s">
        <v>7554</v>
      </c>
      <c r="BU2519" s="11" t="s">
        <v>7553</v>
      </c>
      <c r="BV2519" s="11" t="s">
        <v>7554</v>
      </c>
      <c r="BW2519" s="11" t="s">
        <v>7441</v>
      </c>
      <c r="BX2519" s="11"/>
      <c r="BY2519" s="12"/>
      <c r="BZ2519" t="s">
        <v>7422</v>
      </c>
      <c r="CA2519" s="13" t="s">
        <v>7555</v>
      </c>
    </row>
    <row r="2520" spans="70:79" s="1" customFormat="1" ht="15">
      <c r="BR2520" t="str">
        <f t="shared" si="173"/>
        <v>RV3ST CHARLES HOSPITAL</v>
      </c>
      <c r="BS2520" s="11" t="s">
        <v>7556</v>
      </c>
      <c r="BT2520" s="11" t="s">
        <v>2675</v>
      </c>
      <c r="BU2520" s="11" t="s">
        <v>7556</v>
      </c>
      <c r="BV2520" s="11" t="s">
        <v>2675</v>
      </c>
      <c r="BW2520" s="11" t="s">
        <v>7441</v>
      </c>
      <c r="BX2520" s="11"/>
      <c r="BY2520" s="12"/>
      <c r="BZ2520" t="s">
        <v>7557</v>
      </c>
      <c r="CA2520" s="13" t="s">
        <v>7558</v>
      </c>
    </row>
    <row r="2521" spans="70:79" s="1" customFormat="1" ht="15">
      <c r="BR2521" t="str">
        <f t="shared" si="173"/>
        <v>RV3ST MARY'S HOSPITAL</v>
      </c>
      <c r="BS2521" s="11" t="s">
        <v>7559</v>
      </c>
      <c r="BT2521" s="11" t="s">
        <v>345</v>
      </c>
      <c r="BU2521" s="11" t="s">
        <v>7559</v>
      </c>
      <c r="BV2521" s="11" t="s">
        <v>345</v>
      </c>
      <c r="BW2521" s="11" t="s">
        <v>7441</v>
      </c>
      <c r="BX2521" s="11"/>
      <c r="BY2521" s="12"/>
      <c r="BZ2521" t="s">
        <v>7557</v>
      </c>
      <c r="CA2521" s="13" t="s">
        <v>7560</v>
      </c>
    </row>
    <row r="2522" spans="70:79" s="1" customFormat="1" ht="15">
      <c r="BR2522" t="str">
        <f t="shared" si="173"/>
        <v>RV3ST PANCRAS HOSPITAL</v>
      </c>
      <c r="BS2522" s="11" t="s">
        <v>7561</v>
      </c>
      <c r="BT2522" s="11" t="s">
        <v>2546</v>
      </c>
      <c r="BU2522" s="11" t="s">
        <v>7561</v>
      </c>
      <c r="BV2522" s="11" t="s">
        <v>2546</v>
      </c>
      <c r="BW2522" s="11" t="s">
        <v>7441</v>
      </c>
      <c r="BX2522" s="11"/>
      <c r="BY2522" s="12"/>
      <c r="BZ2522" t="s">
        <v>7557</v>
      </c>
      <c r="CA2522" s="13" t="s">
        <v>3042</v>
      </c>
    </row>
    <row r="2523" spans="70:79" s="1" customFormat="1" ht="15">
      <c r="BR2523" t="str">
        <f t="shared" si="173"/>
        <v>RV3THE GORDON HOSPITAL</v>
      </c>
      <c r="BS2523" s="11" t="s">
        <v>7562</v>
      </c>
      <c r="BT2523" s="11" t="s">
        <v>2706</v>
      </c>
      <c r="BU2523" s="11" t="s">
        <v>7562</v>
      </c>
      <c r="BV2523" s="11" t="s">
        <v>2706</v>
      </c>
      <c r="BW2523" s="11" t="s">
        <v>7441</v>
      </c>
      <c r="BX2523" s="11"/>
      <c r="BY2523" s="12"/>
      <c r="BZ2523" t="s">
        <v>7557</v>
      </c>
      <c r="CA2523" s="13" t="s">
        <v>7563</v>
      </c>
    </row>
    <row r="2524" spans="70:79" s="1" customFormat="1" ht="15">
      <c r="BR2524" t="str">
        <f t="shared" si="173"/>
        <v>RV3TICKFORD MEADOW</v>
      </c>
      <c r="BS2524" s="11" t="s">
        <v>7564</v>
      </c>
      <c r="BT2524" s="11" t="s">
        <v>7565</v>
      </c>
      <c r="BU2524" s="11" t="s">
        <v>7564</v>
      </c>
      <c r="BV2524" s="11" t="s">
        <v>7565</v>
      </c>
      <c r="BW2524" s="11" t="s">
        <v>7441</v>
      </c>
      <c r="BX2524" s="11"/>
      <c r="BY2524" s="12"/>
      <c r="BZ2524" t="s">
        <v>7557</v>
      </c>
      <c r="CA2524" s="13" t="s">
        <v>6816</v>
      </c>
    </row>
    <row r="2525" spans="70:79" s="1" customFormat="1" ht="15">
      <c r="BR2525" t="str">
        <f t="shared" si="173"/>
        <v>RV3TOPAS</v>
      </c>
      <c r="BS2525" s="11" t="s">
        <v>7566</v>
      </c>
      <c r="BT2525" s="11" t="s">
        <v>2716</v>
      </c>
      <c r="BU2525" s="11" t="s">
        <v>7566</v>
      </c>
      <c r="BV2525" s="11" t="s">
        <v>2716</v>
      </c>
      <c r="BW2525" s="11" t="s">
        <v>7441</v>
      </c>
      <c r="BX2525" s="11"/>
      <c r="BY2525" s="12"/>
      <c r="BZ2525" t="s">
        <v>7557</v>
      </c>
      <c r="CA2525" s="13" t="s">
        <v>7567</v>
      </c>
    </row>
    <row r="2526" spans="70:79" s="1" customFormat="1" ht="15">
      <c r="BR2526" t="str">
        <f t="shared" si="173"/>
        <v>RV3UNIVERSITY COLLEGE LONDON HOSPITAL</v>
      </c>
      <c r="BS2526" s="11" t="s">
        <v>7568</v>
      </c>
      <c r="BT2526" s="11" t="s">
        <v>7569</v>
      </c>
      <c r="BU2526" s="11" t="s">
        <v>7568</v>
      </c>
      <c r="BV2526" s="11" t="s">
        <v>7569</v>
      </c>
      <c r="BW2526" s="11" t="s">
        <v>7441</v>
      </c>
      <c r="BX2526" s="11"/>
      <c r="BY2526" s="12"/>
      <c r="BZ2526" t="s">
        <v>7557</v>
      </c>
      <c r="CA2526" s="13" t="s">
        <v>7570</v>
      </c>
    </row>
    <row r="2527" spans="70:79" s="1" customFormat="1" ht="15">
      <c r="BR2527" t="str">
        <f t="shared" si="173"/>
        <v>RV3WEST RECOVERY</v>
      </c>
      <c r="BS2527" s="11" t="s">
        <v>7571</v>
      </c>
      <c r="BT2527" s="11" t="s">
        <v>7572</v>
      </c>
      <c r="BU2527" s="11" t="s">
        <v>7571</v>
      </c>
      <c r="BV2527" s="11" t="s">
        <v>7572</v>
      </c>
      <c r="BW2527" s="11" t="s">
        <v>7441</v>
      </c>
      <c r="BX2527" s="11"/>
      <c r="BY2527" s="12"/>
      <c r="BZ2527" t="s">
        <v>7557</v>
      </c>
      <c r="CA2527" s="13" t="s">
        <v>303</v>
      </c>
    </row>
    <row r="2528" spans="70:79" s="1" customFormat="1" ht="15">
      <c r="BR2528" t="str">
        <f t="shared" si="173"/>
        <v>RV3WINDSOR INTERMEDIATE CARE UNIT (WICU)</v>
      </c>
      <c r="BS2528" s="11" t="s">
        <v>7573</v>
      </c>
      <c r="BT2528" s="11" t="s">
        <v>2720</v>
      </c>
      <c r="BU2528" s="11" t="s">
        <v>7573</v>
      </c>
      <c r="BV2528" s="11" t="s">
        <v>2720</v>
      </c>
      <c r="BW2528" s="11" t="s">
        <v>7441</v>
      </c>
      <c r="BX2528" s="11"/>
      <c r="BY2528" s="12"/>
      <c r="BZ2528" t="s">
        <v>7557</v>
      </c>
      <c r="CA2528" s="13" t="s">
        <v>7574</v>
      </c>
    </row>
    <row r="2529" spans="70:79" s="1" customFormat="1" ht="15">
      <c r="BR2529" t="str">
        <f t="shared" si="173"/>
        <v>RV3WOODHILL HEALTHCARE</v>
      </c>
      <c r="BS2529" s="11" t="s">
        <v>7575</v>
      </c>
      <c r="BT2529" s="11" t="s">
        <v>7576</v>
      </c>
      <c r="BU2529" s="11" t="s">
        <v>7575</v>
      </c>
      <c r="BV2529" s="11" t="s">
        <v>7576</v>
      </c>
      <c r="BW2529" s="11" t="s">
        <v>7441</v>
      </c>
      <c r="BX2529" s="11"/>
      <c r="BY2529" s="12"/>
      <c r="BZ2529" t="s">
        <v>7557</v>
      </c>
      <c r="CA2529" s="13" t="s">
        <v>7577</v>
      </c>
    </row>
    <row r="2530" spans="70:79" s="1" customFormat="1" ht="15">
      <c r="BR2530" t="str">
        <f t="shared" si="173"/>
        <v>RV5ASSESSMENT LIAISON AND OUTREACH TEAM</v>
      </c>
      <c r="BS2530" t="s">
        <v>7578</v>
      </c>
      <c r="BT2530" t="s">
        <v>7579</v>
      </c>
      <c r="BU2530" t="s">
        <v>7578</v>
      </c>
      <c r="BV2530" t="s">
        <v>7579</v>
      </c>
      <c r="BW2530" s="11" t="s">
        <v>7580</v>
      </c>
      <c r="BX2530" s="11"/>
      <c r="BY2530" s="12"/>
      <c r="BZ2530" t="s">
        <v>7557</v>
      </c>
      <c r="CA2530" s="13" t="s">
        <v>7581</v>
      </c>
    </row>
    <row r="2531" spans="70:79" s="1" customFormat="1" ht="15">
      <c r="BR2531" t="str">
        <f t="shared" si="173"/>
        <v>RV5BELMONT HILL</v>
      </c>
      <c r="BS2531" s="11" t="s">
        <v>7582</v>
      </c>
      <c r="BT2531" s="11" t="s">
        <v>7583</v>
      </c>
      <c r="BU2531" s="11" t="s">
        <v>7582</v>
      </c>
      <c r="BV2531" s="11" t="s">
        <v>7583</v>
      </c>
      <c r="BW2531" s="11" t="s">
        <v>7580</v>
      </c>
      <c r="BX2531" s="11"/>
      <c r="BY2531" s="12"/>
      <c r="BZ2531" t="s">
        <v>7557</v>
      </c>
      <c r="CA2531" s="13" t="s">
        <v>183</v>
      </c>
    </row>
    <row r="2532" spans="70:79" s="1" customFormat="1" ht="15">
      <c r="BR2532" t="str">
        <f t="shared" si="173"/>
        <v>RV5BETHLEM ROYAL HOSPITAL</v>
      </c>
      <c r="BS2532" s="11" t="s">
        <v>7584</v>
      </c>
      <c r="BT2532" s="11" t="s">
        <v>7585</v>
      </c>
      <c r="BU2532" s="11" t="s">
        <v>7584</v>
      </c>
      <c r="BV2532" s="11" t="s">
        <v>7585</v>
      </c>
      <c r="BW2532" s="11" t="s">
        <v>7580</v>
      </c>
      <c r="BX2532" s="11"/>
      <c r="BY2532" s="12"/>
      <c r="BZ2532" t="s">
        <v>7557</v>
      </c>
      <c r="CA2532" s="13" t="s">
        <v>190</v>
      </c>
    </row>
    <row r="2533" spans="70:79" s="1" customFormat="1" ht="15">
      <c r="BR2533" t="str">
        <f t="shared" si="173"/>
        <v>RV5BETHLEM ROYAL HOSPITAL</v>
      </c>
      <c r="BS2533" s="11" t="s">
        <v>7586</v>
      </c>
      <c r="BT2533" s="11" t="s">
        <v>7585</v>
      </c>
      <c r="BU2533" s="11" t="s">
        <v>7586</v>
      </c>
      <c r="BV2533" s="11" t="s">
        <v>7585</v>
      </c>
      <c r="BW2533" s="11" t="s">
        <v>7580</v>
      </c>
      <c r="BX2533" s="11"/>
      <c r="BY2533" s="12"/>
      <c r="BZ2533" t="s">
        <v>7557</v>
      </c>
      <c r="CA2533" s="13" t="s">
        <v>1553</v>
      </c>
    </row>
    <row r="2534" spans="70:79" s="1" customFormat="1" ht="15">
      <c r="BR2534" t="str">
        <f t="shared" si="173"/>
        <v>RV5CANE HILL UNIT</v>
      </c>
      <c r="BS2534" s="11" t="s">
        <v>7587</v>
      </c>
      <c r="BT2534" s="11" t="s">
        <v>7588</v>
      </c>
      <c r="BU2534" s="11" t="s">
        <v>7587</v>
      </c>
      <c r="BV2534" s="11" t="s">
        <v>7588</v>
      </c>
      <c r="BW2534" s="11" t="s">
        <v>7580</v>
      </c>
      <c r="BX2534" s="11"/>
      <c r="BY2534" s="12"/>
      <c r="BZ2534" t="s">
        <v>7557</v>
      </c>
      <c r="CA2534" s="13" t="s">
        <v>339</v>
      </c>
    </row>
    <row r="2535" spans="70:79" s="1" customFormat="1" ht="15">
      <c r="BR2535" t="str">
        <f t="shared" si="173"/>
        <v>RV5CASCAID</v>
      </c>
      <c r="BS2535" s="11" t="s">
        <v>7589</v>
      </c>
      <c r="BT2535" s="11" t="s">
        <v>7590</v>
      </c>
      <c r="BU2535" s="11" t="s">
        <v>7589</v>
      </c>
      <c r="BV2535" s="11" t="s">
        <v>7590</v>
      </c>
      <c r="BW2535" s="11" t="s">
        <v>7580</v>
      </c>
      <c r="BX2535" s="11"/>
      <c r="BY2535" s="12"/>
      <c r="BZ2535" t="s">
        <v>7557</v>
      </c>
      <c r="CA2535" s="13" t="s">
        <v>196</v>
      </c>
    </row>
    <row r="2536" spans="70:79" s="1" customFormat="1" ht="15">
      <c r="BR2536" t="str">
        <f t="shared" si="173"/>
        <v>RV5CASCAID (SOUTHWARK)</v>
      </c>
      <c r="BS2536" s="11" t="s">
        <v>7591</v>
      </c>
      <c r="BT2536" s="11" t="s">
        <v>7592</v>
      </c>
      <c r="BU2536" s="11" t="s">
        <v>7591</v>
      </c>
      <c r="BV2536" s="11" t="s">
        <v>7592</v>
      </c>
      <c r="BW2536" s="11" t="s">
        <v>7580</v>
      </c>
      <c r="BX2536" s="11"/>
      <c r="BY2536" s="12"/>
      <c r="BZ2536" t="s">
        <v>7557</v>
      </c>
      <c r="CA2536" s="13" t="s">
        <v>201</v>
      </c>
    </row>
    <row r="2537" spans="70:79" s="1" customFormat="1" ht="15">
      <c r="BR2537" t="str">
        <f t="shared" si="173"/>
        <v>RV5CLAPHAM PARK TIME BANK</v>
      </c>
      <c r="BS2537" s="11" t="s">
        <v>7593</v>
      </c>
      <c r="BT2537" s="11" t="s">
        <v>7594</v>
      </c>
      <c r="BU2537" s="11" t="s">
        <v>7593</v>
      </c>
      <c r="BV2537" s="11" t="s">
        <v>7594</v>
      </c>
      <c r="BW2537" s="11" t="s">
        <v>7580</v>
      </c>
      <c r="BX2537" s="11"/>
      <c r="BY2537" s="12"/>
      <c r="BZ2537" t="s">
        <v>7557</v>
      </c>
      <c r="CA2537" s="13" t="s">
        <v>208</v>
      </c>
    </row>
    <row r="2538" spans="70:79" s="1" customFormat="1" ht="15">
      <c r="BR2538" t="str">
        <f t="shared" si="173"/>
        <v>RV5CLAPHAM PARK TIMEBANK</v>
      </c>
      <c r="BS2538" s="11" t="s">
        <v>7595</v>
      </c>
      <c r="BT2538" s="11" t="s">
        <v>7596</v>
      </c>
      <c r="BU2538" s="11" t="s">
        <v>7595</v>
      </c>
      <c r="BV2538" s="11" t="s">
        <v>7596</v>
      </c>
      <c r="BW2538" s="11" t="s">
        <v>7580</v>
      </c>
      <c r="BX2538" s="11"/>
      <c r="BY2538" s="12"/>
      <c r="BZ2538" t="s">
        <v>7557</v>
      </c>
      <c r="CA2538" s="13" t="s">
        <v>351</v>
      </c>
    </row>
    <row r="2539" spans="70:79" s="1" customFormat="1" ht="15">
      <c r="BR2539" t="str">
        <f t="shared" si="173"/>
        <v>RV5CROYDON MAP WEST</v>
      </c>
      <c r="BS2539" s="11" t="s">
        <v>7597</v>
      </c>
      <c r="BT2539" s="11" t="s">
        <v>7598</v>
      </c>
      <c r="BU2539" s="11" t="s">
        <v>7597</v>
      </c>
      <c r="BV2539" s="11" t="s">
        <v>7598</v>
      </c>
      <c r="BW2539" s="11" t="s">
        <v>7580</v>
      </c>
      <c r="BX2539" s="11"/>
      <c r="BY2539" s="12"/>
      <c r="BZ2539" t="s">
        <v>7557</v>
      </c>
      <c r="CA2539" s="13" t="s">
        <v>213</v>
      </c>
    </row>
    <row r="2540" spans="70:79" s="1" customFormat="1" ht="15">
      <c r="BR2540" t="str">
        <f t="shared" si="173"/>
        <v>RV5CROYDON PC MENTAL HEALTH</v>
      </c>
      <c r="BS2540" s="11" t="s">
        <v>7599</v>
      </c>
      <c r="BT2540" s="11" t="s">
        <v>7600</v>
      </c>
      <c r="BU2540" s="11" t="s">
        <v>7599</v>
      </c>
      <c r="BV2540" s="11" t="s">
        <v>7600</v>
      </c>
      <c r="BW2540" s="11" t="s">
        <v>7580</v>
      </c>
      <c r="BX2540" s="11"/>
      <c r="BY2540" s="12"/>
      <c r="BZ2540" t="s">
        <v>7557</v>
      </c>
      <c r="CA2540" s="13" t="s">
        <v>218</v>
      </c>
    </row>
    <row r="2541" spans="70:79" s="1" customFormat="1" ht="15">
      <c r="BR2541" t="str">
        <f t="shared" si="173"/>
        <v>RV5CROYDON SOUTH (MHOA)</v>
      </c>
      <c r="BS2541" s="11" t="s">
        <v>7601</v>
      </c>
      <c r="BT2541" s="11" t="s">
        <v>7602</v>
      </c>
      <c r="BU2541" s="11" t="s">
        <v>7601</v>
      </c>
      <c r="BV2541" s="11" t="s">
        <v>7602</v>
      </c>
      <c r="BW2541" s="11" t="s">
        <v>7580</v>
      </c>
      <c r="BX2541" s="11"/>
      <c r="BY2541" s="12"/>
      <c r="BZ2541" t="s">
        <v>7557</v>
      </c>
      <c r="CA2541" s="13" t="s">
        <v>227</v>
      </c>
    </row>
    <row r="2542" spans="70:79" s="1" customFormat="1" ht="15">
      <c r="BR2542" t="str">
        <f t="shared" si="173"/>
        <v>RV5DOMUS ANN MOSS WAY</v>
      </c>
      <c r="BS2542" t="s">
        <v>7603</v>
      </c>
      <c r="BT2542" t="s">
        <v>7604</v>
      </c>
      <c r="BU2542" t="s">
        <v>7603</v>
      </c>
      <c r="BV2542" t="s">
        <v>7604</v>
      </c>
      <c r="BW2542" s="11" t="s">
        <v>7580</v>
      </c>
      <c r="BX2542" s="11"/>
      <c r="BY2542" s="12"/>
      <c r="BZ2542" t="s">
        <v>7557</v>
      </c>
      <c r="CA2542" s="13" t="s">
        <v>232</v>
      </c>
    </row>
    <row r="2543" spans="70:79" s="1" customFormat="1" ht="15">
      <c r="BR2543" t="str">
        <f t="shared" si="173"/>
        <v>RV5DOMUS GRANVILLE PARK</v>
      </c>
      <c r="BS2543" s="11" t="s">
        <v>7605</v>
      </c>
      <c r="BT2543" s="11" t="s">
        <v>7606</v>
      </c>
      <c r="BU2543" s="11" t="s">
        <v>7605</v>
      </c>
      <c r="BV2543" s="11" t="s">
        <v>7606</v>
      </c>
      <c r="BW2543" s="11" t="s">
        <v>7580</v>
      </c>
      <c r="BX2543" s="11"/>
      <c r="BY2543" s="12"/>
      <c r="BZ2543" t="s">
        <v>7557</v>
      </c>
      <c r="CA2543" s="13" t="s">
        <v>239</v>
      </c>
    </row>
    <row r="2544" spans="70:79" s="1" customFormat="1" ht="15">
      <c r="BR2544" t="str">
        <f t="shared" si="173"/>
        <v>RV5DOMUS INGLEMERE</v>
      </c>
      <c r="BS2544" s="11" t="s">
        <v>7607</v>
      </c>
      <c r="BT2544" s="11" t="s">
        <v>7608</v>
      </c>
      <c r="BU2544" s="11" t="s">
        <v>7607</v>
      </c>
      <c r="BV2544" s="11" t="s">
        <v>7608</v>
      </c>
      <c r="BW2544" s="11" t="s">
        <v>7580</v>
      </c>
      <c r="BX2544" s="11"/>
      <c r="BY2544" s="12"/>
      <c r="BZ2544" t="s">
        <v>7557</v>
      </c>
      <c r="CA2544" s="13" t="s">
        <v>7609</v>
      </c>
    </row>
    <row r="2545" spans="70:79" s="1" customFormat="1" ht="15">
      <c r="BR2545" t="str">
        <f t="shared" si="173"/>
        <v>RV5LADYWELL UNIT</v>
      </c>
      <c r="BS2545" s="11" t="s">
        <v>7610</v>
      </c>
      <c r="BT2545" s="11" t="s">
        <v>7611</v>
      </c>
      <c r="BU2545" s="11" t="s">
        <v>7610</v>
      </c>
      <c r="BV2545" s="11" t="s">
        <v>7611</v>
      </c>
      <c r="BW2545" s="11" t="s">
        <v>7580</v>
      </c>
      <c r="BX2545" s="11"/>
      <c r="BY2545" s="12"/>
      <c r="BZ2545" t="s">
        <v>7557</v>
      </c>
      <c r="CA2545" s="13" t="s">
        <v>7612</v>
      </c>
    </row>
    <row r="2546" spans="70:79" s="1" customFormat="1" ht="15">
      <c r="BR2546" t="str">
        <f t="shared" si="173"/>
        <v>RV5LAMBETH CHILD MENTAL HEALTH</v>
      </c>
      <c r="BS2546" s="11" t="s">
        <v>7613</v>
      </c>
      <c r="BT2546" s="11" t="s">
        <v>7614</v>
      </c>
      <c r="BU2546" s="11" t="s">
        <v>7613</v>
      </c>
      <c r="BV2546" s="11" t="s">
        <v>7614</v>
      </c>
      <c r="BW2546" s="11" t="s">
        <v>7580</v>
      </c>
      <c r="BX2546" s="11"/>
      <c r="BY2546" s="12"/>
      <c r="BZ2546" t="s">
        <v>7557</v>
      </c>
      <c r="CA2546" s="13" t="s">
        <v>7615</v>
      </c>
    </row>
    <row r="2547" spans="70:79" s="1" customFormat="1" ht="15">
      <c r="BR2547" t="str">
        <f t="shared" si="173"/>
        <v>RV5LAMBETH HOSPITAL</v>
      </c>
      <c r="BS2547" s="11" t="s">
        <v>7616</v>
      </c>
      <c r="BT2547" s="11" t="s">
        <v>7617</v>
      </c>
      <c r="BU2547" s="11" t="s">
        <v>7616</v>
      </c>
      <c r="BV2547" s="11" t="s">
        <v>7617</v>
      </c>
      <c r="BW2547" s="11" t="s">
        <v>7580</v>
      </c>
      <c r="BX2547" s="11"/>
      <c r="BY2547" s="12"/>
      <c r="BZ2547" t="s">
        <v>7557</v>
      </c>
      <c r="CA2547" s="13" t="s">
        <v>254</v>
      </c>
    </row>
    <row r="2548" spans="70:79" s="1" customFormat="1" ht="15">
      <c r="BR2548" t="str">
        <f t="shared" si="173"/>
        <v>RV5LAMBETH SUPPORTED RESIDENCE OFFERTON</v>
      </c>
      <c r="BS2548" s="11" t="s">
        <v>7618</v>
      </c>
      <c r="BT2548" s="11" t="s">
        <v>7619</v>
      </c>
      <c r="BU2548" s="11" t="s">
        <v>7618</v>
      </c>
      <c r="BV2548" s="11" t="s">
        <v>7619</v>
      </c>
      <c r="BW2548" s="11" t="s">
        <v>7580</v>
      </c>
      <c r="BX2548" s="11"/>
      <c r="BY2548" s="12"/>
      <c r="BZ2548" t="s">
        <v>7557</v>
      </c>
      <c r="CA2548" s="13" t="s">
        <v>280</v>
      </c>
    </row>
    <row r="2549" spans="70:79" s="1" customFormat="1" ht="15">
      <c r="BR2549" t="str">
        <f t="shared" si="173"/>
        <v>RV5LEJIP</v>
      </c>
      <c r="BS2549" s="11" t="s">
        <v>7620</v>
      </c>
      <c r="BT2549" s="11" t="s">
        <v>7621</v>
      </c>
      <c r="BU2549" s="11" t="s">
        <v>7620</v>
      </c>
      <c r="BV2549" s="11" t="s">
        <v>7621</v>
      </c>
      <c r="BW2549" s="11" t="s">
        <v>7580</v>
      </c>
      <c r="BX2549" s="11"/>
      <c r="BY2549" s="12"/>
      <c r="BZ2549" t="s">
        <v>7557</v>
      </c>
      <c r="CA2549" s="13" t="s">
        <v>290</v>
      </c>
    </row>
    <row r="2550" spans="70:79" s="1" customFormat="1" ht="15">
      <c r="BR2550" t="str">
        <f t="shared" si="173"/>
        <v>RV5LEWISHAM C.Y.P.S</v>
      </c>
      <c r="BS2550" s="11" t="s">
        <v>7622</v>
      </c>
      <c r="BT2550" s="11" t="s">
        <v>7623</v>
      </c>
      <c r="BU2550" s="11" t="s">
        <v>7622</v>
      </c>
      <c r="BV2550" s="11" t="s">
        <v>7623</v>
      </c>
      <c r="BW2550" s="11" t="s">
        <v>7580</v>
      </c>
      <c r="BX2550" s="11"/>
      <c r="BY2550" s="12"/>
      <c r="BZ2550" t="s">
        <v>2653</v>
      </c>
      <c r="CA2550" s="13" t="s">
        <v>2653</v>
      </c>
    </row>
    <row r="2551" spans="70:79" s="1" customFormat="1" ht="15">
      <c r="BR2551" t="str">
        <f t="shared" si="173"/>
        <v>RV5LEWISHAM DIP</v>
      </c>
      <c r="BS2551" s="11" t="s">
        <v>7624</v>
      </c>
      <c r="BT2551" s="11" t="s">
        <v>7625</v>
      </c>
      <c r="BU2551" s="11" t="s">
        <v>7624</v>
      </c>
      <c r="BV2551" s="11" t="s">
        <v>7625</v>
      </c>
      <c r="BW2551" s="11" t="s">
        <v>7580</v>
      </c>
      <c r="BX2551" s="11"/>
      <c r="BY2551" s="12"/>
      <c r="BZ2551" t="s">
        <v>2656</v>
      </c>
      <c r="CA2551" s="13" t="s">
        <v>2656</v>
      </c>
    </row>
    <row r="2552" spans="70:79" s="1" customFormat="1" ht="15">
      <c r="BR2552" t="str">
        <f t="shared" si="173"/>
        <v>RV5LEWISHAM HEATHER CLOSE</v>
      </c>
      <c r="BS2552" t="s">
        <v>7626</v>
      </c>
      <c r="BT2552" t="s">
        <v>7627</v>
      </c>
      <c r="BU2552" t="s">
        <v>7626</v>
      </c>
      <c r="BV2552" t="s">
        <v>7627</v>
      </c>
      <c r="BW2552" s="11" t="s">
        <v>7580</v>
      </c>
      <c r="BX2552" s="11"/>
      <c r="BY2552" s="12"/>
      <c r="BZ2552" t="s">
        <v>2659</v>
      </c>
      <c r="CA2552" s="13" t="s">
        <v>7628</v>
      </c>
    </row>
    <row r="2553" spans="70:79" s="1" customFormat="1" ht="15">
      <c r="BR2553" t="str">
        <f t="shared" si="173"/>
        <v>RV5MAPPIM</v>
      </c>
      <c r="BS2553" s="11" t="s">
        <v>7629</v>
      </c>
      <c r="BT2553" s="11" t="s">
        <v>7630</v>
      </c>
      <c r="BU2553" s="11" t="s">
        <v>7629</v>
      </c>
      <c r="BV2553" s="11" t="s">
        <v>7630</v>
      </c>
      <c r="BW2553" s="11" t="s">
        <v>7580</v>
      </c>
      <c r="BX2553" s="11"/>
      <c r="BY2553" s="12"/>
      <c r="BZ2553" t="s">
        <v>2659</v>
      </c>
      <c r="CA2553" s="13" t="s">
        <v>7631</v>
      </c>
    </row>
    <row r="2554" spans="70:79" s="1" customFormat="1" ht="15">
      <c r="BR2554" t="str">
        <f t="shared" si="173"/>
        <v>RV5MAUDSLEY HOSPITAL</v>
      </c>
      <c r="BS2554" s="11" t="s">
        <v>7632</v>
      </c>
      <c r="BT2554" s="11" t="s">
        <v>7633</v>
      </c>
      <c r="BU2554" s="11" t="s">
        <v>7632</v>
      </c>
      <c r="BV2554" s="11" t="s">
        <v>7633</v>
      </c>
      <c r="BW2554" s="11" t="s">
        <v>7580</v>
      </c>
      <c r="BX2554" s="11"/>
      <c r="BY2554" s="12"/>
      <c r="BZ2554" t="s">
        <v>2659</v>
      </c>
      <c r="CA2554" s="13" t="s">
        <v>7634</v>
      </c>
    </row>
    <row r="2555" spans="70:79" s="1" customFormat="1" ht="15">
      <c r="BR2555" t="str">
        <f t="shared" si="173"/>
        <v>RV5MENTAL HEALTH UNIT</v>
      </c>
      <c r="BS2555" s="11" t="s">
        <v>7635</v>
      </c>
      <c r="BT2555" s="11" t="s">
        <v>5871</v>
      </c>
      <c r="BU2555" s="11" t="s">
        <v>7635</v>
      </c>
      <c r="BV2555" s="11" t="s">
        <v>5871</v>
      </c>
      <c r="BW2555" s="11" t="s">
        <v>7580</v>
      </c>
      <c r="BX2555" s="11"/>
      <c r="BY2555" s="12"/>
      <c r="BZ2555" t="s">
        <v>2659</v>
      </c>
      <c r="CA2555" s="13" t="s">
        <v>7636</v>
      </c>
    </row>
    <row r="2556" spans="70:79" s="1" customFormat="1" ht="15">
      <c r="BR2556" t="str">
        <f t="shared" si="173"/>
        <v>RV5MHILD SECTION (SOUTHWARK)</v>
      </c>
      <c r="BS2556" s="11" t="s">
        <v>7637</v>
      </c>
      <c r="BT2556" s="11" t="s">
        <v>7638</v>
      </c>
      <c r="BU2556" s="11" t="s">
        <v>7637</v>
      </c>
      <c r="BV2556" s="11" t="s">
        <v>7638</v>
      </c>
      <c r="BW2556" s="11" t="s">
        <v>7580</v>
      </c>
      <c r="BX2556" s="11"/>
      <c r="BY2556" s="12"/>
      <c r="BZ2556" t="s">
        <v>2659</v>
      </c>
      <c r="CA2556" s="13" t="s">
        <v>7639</v>
      </c>
    </row>
    <row r="2557" spans="70:79" s="1" customFormat="1" ht="15">
      <c r="BR2557" t="str">
        <f t="shared" si="173"/>
        <v>RV5MHOA CROYDON NORTH</v>
      </c>
      <c r="BS2557" s="11" t="s">
        <v>7640</v>
      </c>
      <c r="BT2557" s="11" t="s">
        <v>7641</v>
      </c>
      <c r="BU2557" s="11" t="s">
        <v>7640</v>
      </c>
      <c r="BV2557" s="11" t="s">
        <v>7641</v>
      </c>
      <c r="BW2557" s="11" t="s">
        <v>7580</v>
      </c>
      <c r="BX2557" s="11"/>
      <c r="BY2557" s="12"/>
      <c r="BZ2557" t="s">
        <v>2674</v>
      </c>
      <c r="CA2557" s="13" t="s">
        <v>7642</v>
      </c>
    </row>
    <row r="2558" spans="70:79" s="1" customFormat="1" ht="15">
      <c r="BR2558" t="str">
        <f t="shared" si="173"/>
        <v>RV5MHOA GREENVALE NURSING HOME</v>
      </c>
      <c r="BS2558" t="s">
        <v>7643</v>
      </c>
      <c r="BT2558" t="s">
        <v>7644</v>
      </c>
      <c r="BU2558" t="s">
        <v>7643</v>
      </c>
      <c r="BV2558" t="s">
        <v>7644</v>
      </c>
      <c r="BW2558" s="11" t="s">
        <v>7580</v>
      </c>
      <c r="BX2558" s="11"/>
      <c r="BY2558" s="12"/>
      <c r="BZ2558" t="s">
        <v>2674</v>
      </c>
      <c r="CA2558" s="13" t="s">
        <v>7645</v>
      </c>
    </row>
    <row r="2559" spans="70:79" s="1" customFormat="1" ht="15">
      <c r="BR2559" t="str">
        <f t="shared" si="173"/>
        <v>RV5MHOA KNIGHTS HILL</v>
      </c>
      <c r="BS2559" s="11" t="s">
        <v>7646</v>
      </c>
      <c r="BT2559" s="11" t="s">
        <v>7647</v>
      </c>
      <c r="BU2559" s="11" t="s">
        <v>7646</v>
      </c>
      <c r="BV2559" s="11" t="s">
        <v>7647</v>
      </c>
      <c r="BW2559" s="11" t="s">
        <v>7580</v>
      </c>
      <c r="BX2559" s="11"/>
      <c r="BY2559" s="12"/>
      <c r="BZ2559" t="s">
        <v>2674</v>
      </c>
      <c r="CA2559" s="13" t="s">
        <v>7648</v>
      </c>
    </row>
    <row r="2560" spans="70:79" s="1" customFormat="1" ht="15">
      <c r="BR2560" t="str">
        <f t="shared" si="173"/>
        <v>RV5MHOA LAMBETH</v>
      </c>
      <c r="BS2560" s="11" t="s">
        <v>7649</v>
      </c>
      <c r="BT2560" s="11" t="s">
        <v>7650</v>
      </c>
      <c r="BU2560" s="11" t="s">
        <v>7649</v>
      </c>
      <c r="BV2560" s="11" t="s">
        <v>7650</v>
      </c>
      <c r="BW2560" s="11" t="s">
        <v>7580</v>
      </c>
      <c r="BX2560" s="11"/>
      <c r="BY2560" s="12"/>
      <c r="BZ2560" t="s">
        <v>2700</v>
      </c>
      <c r="CA2560" s="13" t="s">
        <v>7651</v>
      </c>
    </row>
    <row r="2561" spans="70:79" s="1" customFormat="1" ht="15">
      <c r="BR2561" t="str">
        <f t="shared" si="173"/>
        <v>RV5N&amp;S CAMHS ASH ADOLESCENT UNIT</v>
      </c>
      <c r="BS2561" s="12" t="s">
        <v>7652</v>
      </c>
      <c r="BT2561" s="12" t="s">
        <v>7653</v>
      </c>
      <c r="BU2561" s="12" t="s">
        <v>7652</v>
      </c>
      <c r="BV2561" s="12" t="s">
        <v>7653</v>
      </c>
      <c r="BW2561" s="11" t="s">
        <v>7580</v>
      </c>
      <c r="BX2561" s="11"/>
      <c r="BY2561" s="12"/>
      <c r="BZ2561" t="s">
        <v>2723</v>
      </c>
      <c r="CA2561" s="13" t="s">
        <v>7654</v>
      </c>
    </row>
    <row r="2562" spans="70:79" s="1" customFormat="1" ht="15">
      <c r="BR2562" t="str">
        <f t="shared" si="173"/>
        <v>RV5N&amp;S CAMHS OAK ADOLESCENT UNIT</v>
      </c>
      <c r="BS2562" s="12" t="s">
        <v>7655</v>
      </c>
      <c r="BT2562" s="87" t="s">
        <v>7656</v>
      </c>
      <c r="BU2562" s="12" t="s">
        <v>7655</v>
      </c>
      <c r="BV2562" s="87" t="s">
        <v>7656</v>
      </c>
      <c r="BW2562" s="11" t="s">
        <v>7580</v>
      </c>
      <c r="BX2562" s="11"/>
      <c r="BY2562" s="12"/>
      <c r="BZ2562" t="s">
        <v>2730</v>
      </c>
      <c r="CA2562" s="13" t="s">
        <v>7657</v>
      </c>
    </row>
    <row r="2563" spans="70:79" s="1" customFormat="1" ht="15">
      <c r="BR2563" t="str">
        <f t="shared" ref="BR2563:BR2626" si="174">CONCATENATE(LEFT(BS2563, 3),BT2563)</f>
        <v>RV5NATIONAL MBU - COMMUNITY ASSESSMENT &amp; TREATMENT</v>
      </c>
      <c r="BS2563" s="11" t="s">
        <v>7658</v>
      </c>
      <c r="BT2563" s="11" t="s">
        <v>7659</v>
      </c>
      <c r="BU2563" s="11" t="s">
        <v>7658</v>
      </c>
      <c r="BV2563" s="11" t="s">
        <v>7659</v>
      </c>
      <c r="BW2563" s="11" t="s">
        <v>7580</v>
      </c>
      <c r="BX2563" s="11"/>
      <c r="BY2563" s="12"/>
      <c r="BZ2563" t="s">
        <v>2730</v>
      </c>
      <c r="CA2563" s="13" t="s">
        <v>7660</v>
      </c>
    </row>
    <row r="2564" spans="70:79" s="1" customFormat="1" ht="15">
      <c r="BR2564" t="str">
        <f t="shared" si="174"/>
        <v>RV5NEURO &amp; MEM DISORDERS</v>
      </c>
      <c r="BS2564" s="11" t="s">
        <v>7661</v>
      </c>
      <c r="BT2564" s="11" t="s">
        <v>7662</v>
      </c>
      <c r="BU2564" s="11" t="s">
        <v>7661</v>
      </c>
      <c r="BV2564" s="11" t="s">
        <v>7662</v>
      </c>
      <c r="BW2564" s="11" t="s">
        <v>7580</v>
      </c>
      <c r="BX2564" s="11"/>
      <c r="BY2564" s="12"/>
      <c r="BZ2564" t="s">
        <v>2730</v>
      </c>
      <c r="CA2564" s="13" t="s">
        <v>7663</v>
      </c>
    </row>
    <row r="2565" spans="70:79" s="1" customFormat="1" ht="15">
      <c r="BR2565" t="str">
        <f t="shared" si="174"/>
        <v>RV5OASIS</v>
      </c>
      <c r="BS2565" s="11" t="s">
        <v>7664</v>
      </c>
      <c r="BT2565" s="11" t="s">
        <v>7665</v>
      </c>
      <c r="BU2565" s="11" t="s">
        <v>7664</v>
      </c>
      <c r="BV2565" s="11" t="s">
        <v>7665</v>
      </c>
      <c r="BW2565" s="11" t="s">
        <v>7580</v>
      </c>
      <c r="BX2565" s="11"/>
      <c r="BY2565" s="12"/>
      <c r="BZ2565" t="s">
        <v>2730</v>
      </c>
      <c r="CA2565" s="13" t="s">
        <v>7666</v>
      </c>
    </row>
    <row r="2566" spans="70:79" s="1" customFormat="1" ht="15">
      <c r="BR2566" t="str">
        <f t="shared" si="174"/>
        <v>RV5SALVATION ARMY</v>
      </c>
      <c r="BS2566" s="11" t="s">
        <v>7667</v>
      </c>
      <c r="BT2566" s="11" t="s">
        <v>7668</v>
      </c>
      <c r="BU2566" s="11" t="s">
        <v>7667</v>
      </c>
      <c r="BV2566" s="11" t="s">
        <v>7668</v>
      </c>
      <c r="BW2566" s="11" t="s">
        <v>7580</v>
      </c>
      <c r="BX2566" s="11"/>
      <c r="BY2566" s="12"/>
      <c r="BZ2566" t="s">
        <v>2730</v>
      </c>
      <c r="CA2566" s="13" t="s">
        <v>7669</v>
      </c>
    </row>
    <row r="2567" spans="70:79" s="1" customFormat="1" ht="15">
      <c r="BR2567" t="str">
        <f t="shared" si="174"/>
        <v>RV5SOUTH SOUTHWARK MHOA</v>
      </c>
      <c r="BS2567" s="11" t="s">
        <v>7670</v>
      </c>
      <c r="BT2567" s="11" t="s">
        <v>7671</v>
      </c>
      <c r="BU2567" s="11" t="s">
        <v>7670</v>
      </c>
      <c r="BV2567" s="11" t="s">
        <v>7671</v>
      </c>
      <c r="BW2567" s="11" t="s">
        <v>7580</v>
      </c>
      <c r="BX2567" s="11"/>
      <c r="BY2567" s="12"/>
      <c r="BZ2567" t="s">
        <v>2730</v>
      </c>
      <c r="CA2567" s="13" t="s">
        <v>7672</v>
      </c>
    </row>
    <row r="2568" spans="70:79" s="1" customFormat="1" ht="15">
      <c r="BR2568" t="str">
        <f t="shared" si="174"/>
        <v>RV5SOUTHWARK HIGH SUPPORT REHABILITATION</v>
      </c>
      <c r="BS2568" s="11" t="s">
        <v>7673</v>
      </c>
      <c r="BT2568" s="11" t="s">
        <v>7674</v>
      </c>
      <c r="BU2568" s="11" t="s">
        <v>7673</v>
      </c>
      <c r="BV2568" s="11" t="s">
        <v>7674</v>
      </c>
      <c r="BW2568" s="11" t="s">
        <v>7580</v>
      </c>
      <c r="BX2568" s="11"/>
      <c r="BY2568" s="12"/>
      <c r="BZ2568" t="s">
        <v>2730</v>
      </c>
      <c r="CA2568" s="13" t="s">
        <v>7675</v>
      </c>
    </row>
    <row r="2569" spans="70:79" s="1" customFormat="1" ht="15">
      <c r="BR2569" t="str">
        <f t="shared" si="174"/>
        <v>RV5ST THOMAS' HOSPITAL (MENTAL HEALTH UNIT)</v>
      </c>
      <c r="BS2569" s="11" t="s">
        <v>7676</v>
      </c>
      <c r="BT2569" s="11" t="s">
        <v>7677</v>
      </c>
      <c r="BU2569" s="11" t="s">
        <v>7676</v>
      </c>
      <c r="BV2569" s="11" t="s">
        <v>7677</v>
      </c>
      <c r="BW2569" s="11" t="s">
        <v>7580</v>
      </c>
      <c r="BX2569" s="11"/>
      <c r="BY2569" s="12"/>
      <c r="BZ2569" t="s">
        <v>2747</v>
      </c>
      <c r="CA2569" s="13" t="s">
        <v>2747</v>
      </c>
    </row>
    <row r="2570" spans="70:79" s="1" customFormat="1" ht="15">
      <c r="BR2570" t="str">
        <f t="shared" si="174"/>
        <v>RV5THE LADYWELL UNIT</v>
      </c>
      <c r="BS2570" s="11" t="s">
        <v>7678</v>
      </c>
      <c r="BT2570" s="11" t="s">
        <v>7679</v>
      </c>
      <c r="BU2570" s="11" t="s">
        <v>7678</v>
      </c>
      <c r="BV2570" s="11" t="s">
        <v>7679</v>
      </c>
      <c r="BW2570" s="11" t="s">
        <v>7580</v>
      </c>
      <c r="BX2570" s="11"/>
      <c r="BY2570" s="12"/>
      <c r="BZ2570" t="s">
        <v>345</v>
      </c>
      <c r="CA2570" s="13" t="s">
        <v>7680</v>
      </c>
    </row>
    <row r="2571" spans="70:79" s="1" customFormat="1" ht="15">
      <c r="BR2571" t="str">
        <f t="shared" si="174"/>
        <v>RV5THE LAMBETH HOSPITAL</v>
      </c>
      <c r="BS2571" s="11" t="s">
        <v>7681</v>
      </c>
      <c r="BT2571" s="11" t="s">
        <v>7682</v>
      </c>
      <c r="BU2571" s="11" t="s">
        <v>7681</v>
      </c>
      <c r="BV2571" s="11" t="s">
        <v>7682</v>
      </c>
      <c r="BW2571" s="11" t="s">
        <v>7580</v>
      </c>
      <c r="BX2571" s="11"/>
      <c r="BY2571" s="12"/>
      <c r="BZ2571" t="s">
        <v>345</v>
      </c>
      <c r="CA2571" s="13" t="s">
        <v>7683</v>
      </c>
    </row>
    <row r="2572" spans="70:79" s="1" customFormat="1" ht="15">
      <c r="BR2572" t="str">
        <f t="shared" si="174"/>
        <v>RV5WARD IN THE COMMUNITY</v>
      </c>
      <c r="BS2572" s="11" t="s">
        <v>7684</v>
      </c>
      <c r="BT2572" s="11" t="s">
        <v>7685</v>
      </c>
      <c r="BU2572" s="11" t="s">
        <v>7684</v>
      </c>
      <c r="BV2572" s="11" t="s">
        <v>7685</v>
      </c>
      <c r="BW2572" s="11" t="s">
        <v>7580</v>
      </c>
      <c r="BX2572" s="11"/>
      <c r="BY2572" s="12"/>
      <c r="BZ2572" t="s">
        <v>955</v>
      </c>
      <c r="CA2572" s="13" t="s">
        <v>7686</v>
      </c>
    </row>
    <row r="2573" spans="70:79" s="1" customFormat="1" ht="15">
      <c r="BR2573" t="str">
        <f t="shared" si="174"/>
        <v>RV5WOMENS SERVICE CROYDON</v>
      </c>
      <c r="BS2573" t="s">
        <v>7687</v>
      </c>
      <c r="BT2573" t="s">
        <v>7688</v>
      </c>
      <c r="BU2573" t="s">
        <v>7687</v>
      </c>
      <c r="BV2573" t="s">
        <v>7688</v>
      </c>
      <c r="BW2573" s="11" t="s">
        <v>7580</v>
      </c>
      <c r="BX2573" s="11"/>
      <c r="BY2573" s="12"/>
      <c r="BZ2573" t="s">
        <v>955</v>
      </c>
      <c r="CA2573" s="13" t="s">
        <v>7689</v>
      </c>
    </row>
    <row r="2574" spans="70:79" s="1" customFormat="1" ht="15">
      <c r="BR2574" t="str">
        <f t="shared" si="174"/>
        <v>RV8CENTRAL MIDDLESEX HOSPITAL</v>
      </c>
      <c r="BS2574" s="11" t="s">
        <v>7690</v>
      </c>
      <c r="BT2574" s="11" t="s">
        <v>1164</v>
      </c>
      <c r="BU2574" s="11" t="s">
        <v>7690</v>
      </c>
      <c r="BV2574" s="11" t="s">
        <v>1164</v>
      </c>
      <c r="BW2574" s="11" t="s">
        <v>7691</v>
      </c>
      <c r="BX2574" s="11"/>
      <c r="BY2574" s="12"/>
      <c r="BZ2574" t="s">
        <v>955</v>
      </c>
      <c r="CA2574" s="13" t="s">
        <v>7692</v>
      </c>
    </row>
    <row r="2575" spans="70:79" s="1" customFormat="1" ht="15">
      <c r="BR2575" t="str">
        <f t="shared" si="174"/>
        <v>RV8EDGWARE COMMUNITY HOSPITAL</v>
      </c>
      <c r="BS2575" s="11" t="s">
        <v>7693</v>
      </c>
      <c r="BT2575" s="11" t="s">
        <v>824</v>
      </c>
      <c r="BU2575" s="11" t="s">
        <v>7693</v>
      </c>
      <c r="BV2575" s="11" t="s">
        <v>824</v>
      </c>
      <c r="BW2575" s="11" t="s">
        <v>7691</v>
      </c>
      <c r="BX2575" s="11"/>
      <c r="BY2575" s="12"/>
      <c r="BZ2575" t="s">
        <v>955</v>
      </c>
      <c r="CA2575" s="13" t="s">
        <v>7694</v>
      </c>
    </row>
    <row r="2576" spans="70:79" s="1" customFormat="1" ht="15">
      <c r="BR2576" t="str">
        <f t="shared" si="174"/>
        <v>RV8NORTHWICK PARK HOSPITAL</v>
      </c>
      <c r="BS2576" s="11" t="s">
        <v>7695</v>
      </c>
      <c r="BT2576" s="11" t="s">
        <v>1170</v>
      </c>
      <c r="BU2576" s="11" t="s">
        <v>7695</v>
      </c>
      <c r="BV2576" s="11" t="s">
        <v>1170</v>
      </c>
      <c r="BW2576" s="11" t="s">
        <v>7691</v>
      </c>
      <c r="BX2576" s="11"/>
      <c r="BY2576" s="12"/>
      <c r="BZ2576" t="s">
        <v>955</v>
      </c>
      <c r="CA2576" s="13" t="s">
        <v>7696</v>
      </c>
    </row>
    <row r="2577" spans="70:79" s="1" customFormat="1" ht="15">
      <c r="BR2577" t="str">
        <f t="shared" si="174"/>
        <v>RV8ST MARK'S HOSPITAL</v>
      </c>
      <c r="BS2577" s="11" t="s">
        <v>7697</v>
      </c>
      <c r="BT2577" s="11" t="s">
        <v>1911</v>
      </c>
      <c r="BU2577" s="11" t="s">
        <v>7697</v>
      </c>
      <c r="BV2577" s="11" t="s">
        <v>1911</v>
      </c>
      <c r="BW2577" s="11" t="s">
        <v>7691</v>
      </c>
      <c r="BX2577" s="11"/>
      <c r="BY2577" s="12"/>
      <c r="BZ2577" t="s">
        <v>7698</v>
      </c>
      <c r="CA2577" s="13" t="s">
        <v>7699</v>
      </c>
    </row>
    <row r="2578" spans="70:79" s="1" customFormat="1" ht="15">
      <c r="BR2578" t="str">
        <f t="shared" si="174"/>
        <v>RV8WILLESDEN HOSPITAL</v>
      </c>
      <c r="BS2578" s="11" t="s">
        <v>7700</v>
      </c>
      <c r="BT2578" s="11" t="s">
        <v>7701</v>
      </c>
      <c r="BU2578" s="11" t="s">
        <v>7700</v>
      </c>
      <c r="BV2578" s="11" t="s">
        <v>7701</v>
      </c>
      <c r="BW2578" s="11" t="s">
        <v>7691</v>
      </c>
      <c r="BX2578" s="11"/>
      <c r="BY2578" s="12"/>
      <c r="BZ2578" t="s">
        <v>7702</v>
      </c>
      <c r="CA2578" s="13" t="s">
        <v>7703</v>
      </c>
    </row>
    <row r="2579" spans="70:79" s="1" customFormat="1" ht="15">
      <c r="BR2579" t="str">
        <f t="shared" si="174"/>
        <v>RV9ALCOHOL WITHDRAWN PROG</v>
      </c>
      <c r="BS2579" s="11" t="s">
        <v>7704</v>
      </c>
      <c r="BT2579" s="11" t="s">
        <v>7705</v>
      </c>
      <c r="BU2579" s="11" t="s">
        <v>7704</v>
      </c>
      <c r="BV2579" s="11" t="s">
        <v>7705</v>
      </c>
      <c r="BW2579" s="11" t="s">
        <v>7706</v>
      </c>
      <c r="BX2579" s="11"/>
      <c r="BY2579" s="12"/>
      <c r="BZ2579" t="s">
        <v>345</v>
      </c>
      <c r="CA2579" s="13" t="s">
        <v>7707</v>
      </c>
    </row>
    <row r="2580" spans="70:79" s="1" customFormat="1" ht="15">
      <c r="BR2580" t="str">
        <f t="shared" si="174"/>
        <v>RV9ALDERSON RESOURCE</v>
      </c>
      <c r="BS2580" s="11" t="s">
        <v>7708</v>
      </c>
      <c r="BT2580" s="11" t="s">
        <v>7709</v>
      </c>
      <c r="BU2580" s="11" t="s">
        <v>7708</v>
      </c>
      <c r="BV2580" s="11" t="s">
        <v>7709</v>
      </c>
      <c r="BW2580" s="11" t="s">
        <v>7706</v>
      </c>
      <c r="BX2580" s="11"/>
      <c r="BY2580" s="12"/>
      <c r="BZ2580" t="s">
        <v>7710</v>
      </c>
      <c r="CA2580" s="13" t="s">
        <v>7711</v>
      </c>
    </row>
    <row r="2581" spans="70:79" s="1" customFormat="1" ht="15">
      <c r="BR2581" t="str">
        <f t="shared" si="174"/>
        <v>RV9ALFRED BEAN HOSPITAL</v>
      </c>
      <c r="BS2581" s="11" t="s">
        <v>7712</v>
      </c>
      <c r="BT2581" s="11" t="s">
        <v>7713</v>
      </c>
      <c r="BU2581" s="11" t="s">
        <v>7712</v>
      </c>
      <c r="BV2581" s="11" t="s">
        <v>7713</v>
      </c>
      <c r="BW2581" s="11" t="s">
        <v>7706</v>
      </c>
      <c r="BX2581" s="11"/>
      <c r="BY2581" s="12"/>
      <c r="BZ2581" t="s">
        <v>7710</v>
      </c>
      <c r="CA2581" s="13" t="s">
        <v>7714</v>
      </c>
    </row>
    <row r="2582" spans="70:79" s="1" customFormat="1" ht="15">
      <c r="BR2582" t="str">
        <f t="shared" si="174"/>
        <v>RV9AVONDALE IN-PATIENT 101740</v>
      </c>
      <c r="BS2582" s="11" t="s">
        <v>7715</v>
      </c>
      <c r="BT2582" s="11" t="s">
        <v>6585</v>
      </c>
      <c r="BU2582" s="11" t="s">
        <v>7715</v>
      </c>
      <c r="BV2582" s="11" t="s">
        <v>6585</v>
      </c>
      <c r="BW2582" s="11" t="s">
        <v>7706</v>
      </c>
      <c r="BX2582" s="11"/>
      <c r="BY2582" s="12"/>
      <c r="BZ2582" t="s">
        <v>7710</v>
      </c>
      <c r="CA2582" s="13" t="s">
        <v>7716</v>
      </c>
    </row>
    <row r="2583" spans="70:79" s="1" customFormat="1" ht="15">
      <c r="BR2583" t="str">
        <f t="shared" si="174"/>
        <v>RV9BEECH WARD IN-PATIENT</v>
      </c>
      <c r="BS2583" s="11" t="s">
        <v>7717</v>
      </c>
      <c r="BT2583" s="11" t="s">
        <v>7718</v>
      </c>
      <c r="BU2583" s="11" t="s">
        <v>7717</v>
      </c>
      <c r="BV2583" s="11" t="s">
        <v>7718</v>
      </c>
      <c r="BW2583" s="11" t="s">
        <v>7706</v>
      </c>
      <c r="BX2583" s="11"/>
      <c r="BY2583" s="12"/>
      <c r="BZ2583" t="s">
        <v>7719</v>
      </c>
      <c r="CA2583" s="13" t="s">
        <v>7720</v>
      </c>
    </row>
    <row r="2584" spans="70:79" s="1" customFormat="1" ht="15">
      <c r="BR2584" t="str">
        <f t="shared" si="174"/>
        <v>RV9BRIDLINGTON &amp; DISTRICT HOSPITAL</v>
      </c>
      <c r="BS2584" s="11" t="s">
        <v>7721</v>
      </c>
      <c r="BT2584" s="11" t="s">
        <v>7722</v>
      </c>
      <c r="BU2584" s="11" t="s">
        <v>7721</v>
      </c>
      <c r="BV2584" s="11" t="s">
        <v>7722</v>
      </c>
      <c r="BW2584" s="11" t="s">
        <v>7706</v>
      </c>
      <c r="BX2584" s="11"/>
      <c r="BY2584" s="12"/>
      <c r="BZ2584" t="s">
        <v>7719</v>
      </c>
      <c r="CA2584" s="13" t="s">
        <v>7723</v>
      </c>
    </row>
    <row r="2585" spans="70:79" s="1" customFormat="1" ht="15">
      <c r="BR2585" t="str">
        <f t="shared" si="174"/>
        <v>RV9BUCKROSE WARD</v>
      </c>
      <c r="BS2585" s="11" t="s">
        <v>7724</v>
      </c>
      <c r="BT2585" s="11" t="s">
        <v>7725</v>
      </c>
      <c r="BU2585" s="11" t="s">
        <v>7724</v>
      </c>
      <c r="BV2585" s="11" t="s">
        <v>7725</v>
      </c>
      <c r="BW2585" s="11" t="s">
        <v>7706</v>
      </c>
      <c r="BX2585" s="11"/>
      <c r="BY2585" s="12"/>
      <c r="BZ2585" t="s">
        <v>7719</v>
      </c>
      <c r="CA2585" s="13" t="s">
        <v>7726</v>
      </c>
    </row>
    <row r="2586" spans="70:79" s="1" customFormat="1" ht="15">
      <c r="BR2586" t="str">
        <f t="shared" si="174"/>
        <v>RV9BUCKROSE WARD IN-PATIENT 101724</v>
      </c>
      <c r="BS2586" s="11" t="s">
        <v>7727</v>
      </c>
      <c r="BT2586" s="11" t="s">
        <v>7728</v>
      </c>
      <c r="BU2586" s="11" t="s">
        <v>7727</v>
      </c>
      <c r="BV2586" s="11" t="s">
        <v>7728</v>
      </c>
      <c r="BW2586" s="11" t="s">
        <v>7706</v>
      </c>
      <c r="BX2586" s="11"/>
      <c r="BY2586" s="12"/>
      <c r="BZ2586" t="s">
        <v>7719</v>
      </c>
      <c r="CA2586" s="13" t="s">
        <v>7729</v>
      </c>
    </row>
    <row r="2587" spans="70:79" s="1" customFormat="1" ht="15">
      <c r="BR2587" t="str">
        <f t="shared" si="174"/>
        <v>RV9CARDIOLOGY (SNEY)</v>
      </c>
      <c r="BS2587" s="11" t="s">
        <v>7730</v>
      </c>
      <c r="BT2587" s="11" t="s">
        <v>7731</v>
      </c>
      <c r="BU2587" s="11" t="s">
        <v>7730</v>
      </c>
      <c r="BV2587" s="11" t="s">
        <v>7731</v>
      </c>
      <c r="BW2587" s="11" t="s">
        <v>7706</v>
      </c>
      <c r="BX2587" s="11"/>
      <c r="BY2587" s="12"/>
      <c r="BZ2587" t="s">
        <v>7719</v>
      </c>
      <c r="CA2587" s="13" t="s">
        <v>7732</v>
      </c>
    </row>
    <row r="2588" spans="70:79" s="1" customFormat="1" ht="15">
      <c r="BR2588" t="str">
        <f t="shared" si="174"/>
        <v>RV9CAT HULL</v>
      </c>
      <c r="BS2588" s="11" t="s">
        <v>7733</v>
      </c>
      <c r="BT2588" s="11" t="s">
        <v>7734</v>
      </c>
      <c r="BU2588" s="11" t="s">
        <v>7733</v>
      </c>
      <c r="BV2588" s="11" t="s">
        <v>7734</v>
      </c>
      <c r="BW2588" s="11" t="s">
        <v>7706</v>
      </c>
      <c r="BX2588" s="11"/>
      <c r="BY2588" s="12"/>
      <c r="BZ2588" t="s">
        <v>7719</v>
      </c>
      <c r="CA2588" s="13" t="s">
        <v>7735</v>
      </c>
    </row>
    <row r="2589" spans="70:79" s="1" customFormat="1" ht="15">
      <c r="BR2589" t="str">
        <f t="shared" si="174"/>
        <v>RV9CHEST MEDICINE (HFT)</v>
      </c>
      <c r="BS2589" s="11" t="s">
        <v>7736</v>
      </c>
      <c r="BT2589" s="11" t="s">
        <v>7737</v>
      </c>
      <c r="BU2589" s="11" t="s">
        <v>7736</v>
      </c>
      <c r="BV2589" s="11" t="s">
        <v>7737</v>
      </c>
      <c r="BW2589" s="11" t="s">
        <v>7706</v>
      </c>
      <c r="BX2589" s="11"/>
      <c r="BY2589" s="12"/>
      <c r="BZ2589" t="s">
        <v>7719</v>
      </c>
      <c r="CA2589" s="13" t="s">
        <v>7738</v>
      </c>
    </row>
    <row r="2590" spans="70:79" s="1" customFormat="1" ht="15">
      <c r="BR2590" t="str">
        <f t="shared" si="174"/>
        <v>RV9CRYSTAL VILLAS</v>
      </c>
      <c r="BS2590" s="11" t="s">
        <v>7739</v>
      </c>
      <c r="BT2590" s="11" t="s">
        <v>7740</v>
      </c>
      <c r="BU2590" s="11" t="s">
        <v>7739</v>
      </c>
      <c r="BV2590" s="11" t="s">
        <v>7740</v>
      </c>
      <c r="BW2590" s="11" t="s">
        <v>7706</v>
      </c>
      <c r="BX2590" s="11"/>
      <c r="BY2590" s="12"/>
      <c r="BZ2590" t="s">
        <v>7719</v>
      </c>
      <c r="CA2590" s="13" t="s">
        <v>7741</v>
      </c>
    </row>
    <row r="2591" spans="70:79" s="1" customFormat="1" ht="15">
      <c r="BR2591" t="str">
        <f t="shared" si="174"/>
        <v>RV9CTLD EAST 103601</v>
      </c>
      <c r="BS2591" s="11" t="s">
        <v>7742</v>
      </c>
      <c r="BT2591" s="11" t="s">
        <v>7743</v>
      </c>
      <c r="BU2591" s="11" t="s">
        <v>7742</v>
      </c>
      <c r="BV2591" s="11" t="s">
        <v>7743</v>
      </c>
      <c r="BW2591" s="11" t="s">
        <v>7706</v>
      </c>
      <c r="BX2591" s="11"/>
      <c r="BY2591" s="12"/>
      <c r="BZ2591" t="s">
        <v>7719</v>
      </c>
      <c r="CA2591" s="13" t="s">
        <v>7744</v>
      </c>
    </row>
    <row r="2592" spans="70:79" s="1" customFormat="1" ht="15">
      <c r="BR2592" t="str">
        <f t="shared" si="174"/>
        <v>RV9CTLD EAST RIDING</v>
      </c>
      <c r="BS2592" s="11" t="s">
        <v>7745</v>
      </c>
      <c r="BT2592" s="11" t="s">
        <v>7746</v>
      </c>
      <c r="BU2592" s="11" t="s">
        <v>7745</v>
      </c>
      <c r="BV2592" s="11" t="s">
        <v>7746</v>
      </c>
      <c r="BW2592" s="11" t="s">
        <v>7706</v>
      </c>
      <c r="BX2592" s="11"/>
      <c r="BY2592" s="12"/>
      <c r="BZ2592" t="s">
        <v>7719</v>
      </c>
      <c r="CA2592" s="13" t="s">
        <v>7747</v>
      </c>
    </row>
    <row r="2593" spans="70:79" s="1" customFormat="1" ht="15">
      <c r="BR2593" t="str">
        <f t="shared" si="174"/>
        <v>RV9CTLD WEST 103601</v>
      </c>
      <c r="BS2593" s="11" t="s">
        <v>7748</v>
      </c>
      <c r="BT2593" s="11" t="s">
        <v>7749</v>
      </c>
      <c r="BU2593" s="11" t="s">
        <v>7748</v>
      </c>
      <c r="BV2593" s="11" t="s">
        <v>7749</v>
      </c>
      <c r="BW2593" s="11" t="s">
        <v>7706</v>
      </c>
      <c r="BX2593" s="11"/>
      <c r="BY2593" s="12"/>
      <c r="BZ2593" t="s">
        <v>7719</v>
      </c>
      <c r="CA2593" s="13" t="s">
        <v>7750</v>
      </c>
    </row>
    <row r="2594" spans="70:79" s="1" customFormat="1" ht="15">
      <c r="BR2594" t="str">
        <f t="shared" si="174"/>
        <v>RV9DEPARTMENT OF PSYCHOLOGICAL MEDICINE</v>
      </c>
      <c r="BS2594" s="11" t="s">
        <v>7751</v>
      </c>
      <c r="BT2594" s="11" t="s">
        <v>5957</v>
      </c>
      <c r="BU2594" s="11" t="s">
        <v>7751</v>
      </c>
      <c r="BV2594" s="11" t="s">
        <v>5957</v>
      </c>
      <c r="BW2594" s="11" t="s">
        <v>7706</v>
      </c>
      <c r="BX2594" s="11"/>
      <c r="BY2594" s="12"/>
      <c r="BZ2594" t="s">
        <v>7719</v>
      </c>
      <c r="CA2594" s="13" t="s">
        <v>7752</v>
      </c>
    </row>
    <row r="2595" spans="70:79" s="1" customFormat="1" ht="15">
      <c r="BR2595" t="str">
        <f t="shared" si="174"/>
        <v>RV9DIABETES</v>
      </c>
      <c r="BS2595" s="11" t="s">
        <v>7753</v>
      </c>
      <c r="BT2595" s="11" t="s">
        <v>7754</v>
      </c>
      <c r="BU2595" s="11" t="s">
        <v>7753</v>
      </c>
      <c r="BV2595" s="11" t="s">
        <v>7754</v>
      </c>
      <c r="BW2595" s="11" t="s">
        <v>7706</v>
      </c>
      <c r="BX2595" s="11"/>
      <c r="BY2595" s="12"/>
      <c r="BZ2595" t="s">
        <v>7719</v>
      </c>
      <c r="CA2595" s="13" t="s">
        <v>7755</v>
      </c>
    </row>
    <row r="2596" spans="70:79" s="1" customFormat="1" ht="15">
      <c r="BR2596" t="str">
        <f t="shared" si="174"/>
        <v>RV9EAST RIDING COMMUNITY HOSPITAL</v>
      </c>
      <c r="BS2596" s="11" t="s">
        <v>7756</v>
      </c>
      <c r="BT2596" s="11" t="s">
        <v>7757</v>
      </c>
      <c r="BU2596" s="11" t="s">
        <v>7756</v>
      </c>
      <c r="BV2596" s="11" t="s">
        <v>7757</v>
      </c>
      <c r="BW2596" s="11" t="s">
        <v>7706</v>
      </c>
      <c r="BX2596" s="11"/>
      <c r="BY2596" s="12"/>
      <c r="BZ2596" t="s">
        <v>7719</v>
      </c>
      <c r="CA2596" s="13" t="s">
        <v>7758</v>
      </c>
    </row>
    <row r="2597" spans="70:79" s="1" customFormat="1" ht="15">
      <c r="BR2597" t="str">
        <f t="shared" si="174"/>
        <v>RV9ENT (HEY)</v>
      </c>
      <c r="BS2597" s="11" t="s">
        <v>7759</v>
      </c>
      <c r="BT2597" s="11" t="s">
        <v>7760</v>
      </c>
      <c r="BU2597" s="11" t="s">
        <v>7759</v>
      </c>
      <c r="BV2597" s="11" t="s">
        <v>7760</v>
      </c>
      <c r="BW2597" s="11" t="s">
        <v>7706</v>
      </c>
      <c r="BX2597" s="11"/>
      <c r="BY2597" s="12"/>
      <c r="BZ2597" t="s">
        <v>7719</v>
      </c>
      <c r="CA2597" s="13" t="s">
        <v>7761</v>
      </c>
    </row>
    <row r="2598" spans="70:79" s="1" customFormat="1" ht="15">
      <c r="BR2598" t="str">
        <f t="shared" si="174"/>
        <v>RV9ER CAT</v>
      </c>
      <c r="BS2598" s="11" t="s">
        <v>7762</v>
      </c>
      <c r="BT2598" s="11" t="s">
        <v>7763</v>
      </c>
      <c r="BU2598" s="11" t="s">
        <v>7762</v>
      </c>
      <c r="BV2598" s="11" t="s">
        <v>7763</v>
      </c>
      <c r="BW2598" s="11" t="s">
        <v>7706</v>
      </c>
      <c r="BX2598" s="11"/>
      <c r="BY2598" s="12"/>
      <c r="BZ2598" t="s">
        <v>7719</v>
      </c>
      <c r="CA2598" s="13" t="s">
        <v>7764</v>
      </c>
    </row>
    <row r="2599" spans="70:79" s="1" customFormat="1" ht="15">
      <c r="BR2599" t="str">
        <f t="shared" si="174"/>
        <v>RV9ER SHARED CARE LAIRGATE 103815</v>
      </c>
      <c r="BS2599" s="11" t="s">
        <v>7765</v>
      </c>
      <c r="BT2599" s="11" t="s">
        <v>7766</v>
      </c>
      <c r="BU2599" s="11" t="s">
        <v>7765</v>
      </c>
      <c r="BV2599" s="11" t="s">
        <v>7766</v>
      </c>
      <c r="BW2599" s="11" t="s">
        <v>7706</v>
      </c>
      <c r="BX2599" s="11"/>
      <c r="BY2599" s="12"/>
      <c r="BZ2599" t="s">
        <v>7719</v>
      </c>
      <c r="CA2599" s="13" t="s">
        <v>7767</v>
      </c>
    </row>
    <row r="2600" spans="70:79" s="1" customFormat="1" ht="13.15" customHeight="1">
      <c r="BR2600" t="str">
        <f t="shared" si="174"/>
        <v>RV9ERSDS</v>
      </c>
      <c r="BS2600" s="11" t="s">
        <v>7768</v>
      </c>
      <c r="BT2600" s="11" t="s">
        <v>7769</v>
      </c>
      <c r="BU2600" s="11" t="s">
        <v>7768</v>
      </c>
      <c r="BV2600" s="11" t="s">
        <v>7769</v>
      </c>
      <c r="BW2600" s="11" t="s">
        <v>7706</v>
      </c>
      <c r="BX2600" s="11"/>
      <c r="BY2600" s="12"/>
      <c r="BZ2600" t="s">
        <v>7719</v>
      </c>
      <c r="CA2600" s="13" t="s">
        <v>7770</v>
      </c>
    </row>
    <row r="2601" spans="70:79" s="1" customFormat="1" ht="15">
      <c r="BR2601" t="str">
        <f t="shared" si="174"/>
        <v>RV9ERYPSM</v>
      </c>
      <c r="BS2601" s="11" t="s">
        <v>7771</v>
      </c>
      <c r="BT2601" s="11" t="s">
        <v>7772</v>
      </c>
      <c r="BU2601" s="11" t="s">
        <v>7771</v>
      </c>
      <c r="BV2601" s="11" t="s">
        <v>7772</v>
      </c>
      <c r="BW2601" s="11" t="s">
        <v>7706</v>
      </c>
      <c r="BX2601" s="11"/>
      <c r="BY2601" s="12"/>
      <c r="BZ2601" t="s">
        <v>7719</v>
      </c>
      <c r="CA2601" s="13" t="s">
        <v>7773</v>
      </c>
    </row>
    <row r="2602" spans="70:79" s="1" customFormat="1" ht="15">
      <c r="BR2602" t="str">
        <f t="shared" si="174"/>
        <v>RV9GEN MED DIABETES (SNEY)</v>
      </c>
      <c r="BS2602" s="11" t="s">
        <v>7774</v>
      </c>
      <c r="BT2602" s="11" t="s">
        <v>7775</v>
      </c>
      <c r="BU2602" s="11" t="s">
        <v>7774</v>
      </c>
      <c r="BV2602" s="11" t="s">
        <v>7775</v>
      </c>
      <c r="BW2602" s="11" t="s">
        <v>7706</v>
      </c>
      <c r="BX2602" s="11"/>
      <c r="BY2602" s="12"/>
      <c r="BZ2602" t="s">
        <v>7719</v>
      </c>
      <c r="CA2602" s="13" t="s">
        <v>7776</v>
      </c>
    </row>
    <row r="2603" spans="70:79" s="1" customFormat="1" ht="15">
      <c r="BR2603" t="str">
        <f t="shared" si="174"/>
        <v>RV9GM ENDROCRINOLOGY (SNEY)</v>
      </c>
      <c r="BS2603" s="11" t="s">
        <v>7777</v>
      </c>
      <c r="BT2603" s="11" t="s">
        <v>7778</v>
      </c>
      <c r="BU2603" s="11" t="s">
        <v>7777</v>
      </c>
      <c r="BV2603" s="11" t="s">
        <v>7778</v>
      </c>
      <c r="BW2603" s="11" t="s">
        <v>7706</v>
      </c>
      <c r="BX2603" s="11"/>
      <c r="BY2603" s="12"/>
      <c r="BZ2603" t="s">
        <v>7719</v>
      </c>
      <c r="CA2603" s="13" t="s">
        <v>7779</v>
      </c>
    </row>
    <row r="2604" spans="70:79" s="1" customFormat="1" ht="15">
      <c r="BR2604" t="str">
        <f t="shared" si="174"/>
        <v>RV9GOOLE &amp; DISTRICT HOSPITAL</v>
      </c>
      <c r="BS2604" s="11" t="s">
        <v>7780</v>
      </c>
      <c r="BT2604" s="11" t="s">
        <v>7781</v>
      </c>
      <c r="BU2604" s="11" t="s">
        <v>7780</v>
      </c>
      <c r="BV2604" s="11" t="s">
        <v>7781</v>
      </c>
      <c r="BW2604" s="11" t="s">
        <v>7706</v>
      </c>
      <c r="BX2604" s="11"/>
      <c r="BY2604" s="12"/>
      <c r="BZ2604" t="s">
        <v>7719</v>
      </c>
      <c r="CA2604" s="13" t="s">
        <v>7782</v>
      </c>
    </row>
    <row r="2605" spans="70:79" s="1" customFormat="1" ht="15">
      <c r="BR2605" t="str">
        <f t="shared" si="174"/>
        <v>RV9GOOLE SSMS</v>
      </c>
      <c r="BS2605" s="11" t="s">
        <v>7783</v>
      </c>
      <c r="BT2605" s="11" t="s">
        <v>7784</v>
      </c>
      <c r="BU2605" s="11" t="s">
        <v>7783</v>
      </c>
      <c r="BV2605" s="11" t="s">
        <v>7784</v>
      </c>
      <c r="BW2605" s="11" t="s">
        <v>7706</v>
      </c>
      <c r="BX2605" s="11"/>
      <c r="BY2605" s="12"/>
      <c r="BZ2605" t="s">
        <v>7719</v>
      </c>
      <c r="CA2605" s="13" t="s">
        <v>7785</v>
      </c>
    </row>
    <row r="2606" spans="70:79" s="1" customFormat="1" ht="14.25" customHeight="1">
      <c r="BR2606" t="str">
        <f t="shared" si="174"/>
        <v>RV9GRANVILLE COURT NURSING HOME</v>
      </c>
      <c r="BS2606" s="11" t="s">
        <v>7786</v>
      </c>
      <c r="BT2606" s="11" t="s">
        <v>6589</v>
      </c>
      <c r="BU2606" s="11" t="s">
        <v>7786</v>
      </c>
      <c r="BV2606" s="11" t="s">
        <v>6589</v>
      </c>
      <c r="BW2606" s="11" t="s">
        <v>7706</v>
      </c>
      <c r="BX2606" s="11"/>
      <c r="BY2606" s="12"/>
      <c r="BZ2606" t="s">
        <v>7719</v>
      </c>
      <c r="CA2606" s="13" t="s">
        <v>7787</v>
      </c>
    </row>
    <row r="2607" spans="70:79" s="1" customFormat="1" ht="15">
      <c r="BR2607" t="str">
        <f t="shared" si="174"/>
        <v>RV9GREEN TREES IN-PATIENT 101772</v>
      </c>
      <c r="BS2607" s="11" t="s">
        <v>7788</v>
      </c>
      <c r="BT2607" s="11" t="s">
        <v>7789</v>
      </c>
      <c r="BU2607" s="11" t="s">
        <v>7788</v>
      </c>
      <c r="BV2607" s="11" t="s">
        <v>7789</v>
      </c>
      <c r="BW2607" s="11" t="s">
        <v>7706</v>
      </c>
      <c r="BX2607" s="11"/>
      <c r="BY2607" s="12"/>
      <c r="BZ2607" t="s">
        <v>7719</v>
      </c>
      <c r="CA2607" s="13" t="s">
        <v>7790</v>
      </c>
    </row>
    <row r="2608" spans="70:79" s="1" customFormat="1" ht="15">
      <c r="BR2608" t="str">
        <f t="shared" si="174"/>
        <v>RV9GYNAECOLOGY (HFT)</v>
      </c>
      <c r="BS2608" s="11" t="s">
        <v>7791</v>
      </c>
      <c r="BT2608" s="11" t="s">
        <v>7792</v>
      </c>
      <c r="BU2608" s="11" t="s">
        <v>7791</v>
      </c>
      <c r="BV2608" s="11" t="s">
        <v>7792</v>
      </c>
      <c r="BW2608" s="11" t="s">
        <v>7706</v>
      </c>
      <c r="BX2608" s="11"/>
      <c r="BY2608" s="12"/>
      <c r="BZ2608" t="s">
        <v>7719</v>
      </c>
      <c r="CA2608" s="13" t="s">
        <v>7793</v>
      </c>
    </row>
    <row r="2609" spans="70:79" s="1" customFormat="1" ht="15">
      <c r="BR2609" t="str">
        <f t="shared" si="174"/>
        <v>RV9HAWTHORNE CT IN-PATIENT 101720</v>
      </c>
      <c r="BS2609" s="11" t="s">
        <v>7794</v>
      </c>
      <c r="BT2609" s="11" t="s">
        <v>6593</v>
      </c>
      <c r="BU2609" s="11" t="s">
        <v>7794</v>
      </c>
      <c r="BV2609" s="11" t="s">
        <v>6593</v>
      </c>
      <c r="BW2609" s="11" t="s">
        <v>7706</v>
      </c>
      <c r="BX2609" s="11"/>
      <c r="BY2609" s="12"/>
      <c r="BZ2609" t="s">
        <v>7719</v>
      </c>
      <c r="CA2609" s="13" t="s">
        <v>7795</v>
      </c>
    </row>
    <row r="2610" spans="70:79" s="1" customFormat="1" ht="15">
      <c r="BR2610" t="str">
        <f t="shared" si="174"/>
        <v>RV9HIT &amp; ED EAST RIDING</v>
      </c>
      <c r="BS2610" s="11" t="s">
        <v>7796</v>
      </c>
      <c r="BT2610" s="11" t="s">
        <v>7797</v>
      </c>
      <c r="BU2610" s="11" t="s">
        <v>7796</v>
      </c>
      <c r="BV2610" s="11" t="s">
        <v>7797</v>
      </c>
      <c r="BW2610" s="11" t="s">
        <v>7706</v>
      </c>
      <c r="BX2610" s="11"/>
      <c r="BY2610" s="12"/>
      <c r="BZ2610" t="s">
        <v>7719</v>
      </c>
      <c r="CA2610" s="13" t="s">
        <v>7798</v>
      </c>
    </row>
    <row r="2611" spans="70:79" s="1" customFormat="1" ht="15">
      <c r="BR2611" t="str">
        <f t="shared" si="174"/>
        <v>RV9HIT &amp; ED HULL 101700</v>
      </c>
      <c r="BS2611" s="11" t="s">
        <v>7799</v>
      </c>
      <c r="BT2611" s="11" t="s">
        <v>7800</v>
      </c>
      <c r="BU2611" s="11" t="s">
        <v>7799</v>
      </c>
      <c r="BV2611" s="11" t="s">
        <v>7800</v>
      </c>
      <c r="BW2611" s="11" t="s">
        <v>7706</v>
      </c>
      <c r="BX2611" s="11"/>
      <c r="BY2611" s="12"/>
      <c r="BZ2611" t="s">
        <v>7719</v>
      </c>
      <c r="CA2611" s="13" t="s">
        <v>7801</v>
      </c>
    </row>
    <row r="2612" spans="70:79" s="1" customFormat="1" ht="15">
      <c r="BR2612" t="str">
        <f t="shared" si="174"/>
        <v>RV9HORNSEA COTTAGE HOSPITAL</v>
      </c>
      <c r="BS2612" s="11" t="s">
        <v>7802</v>
      </c>
      <c r="BT2612" s="11" t="s">
        <v>7803</v>
      </c>
      <c r="BU2612" s="11" t="s">
        <v>7802</v>
      </c>
      <c r="BV2612" s="11" t="s">
        <v>7803</v>
      </c>
      <c r="BW2612" s="11" t="s">
        <v>7706</v>
      </c>
      <c r="BX2612" s="11"/>
      <c r="BY2612" s="12"/>
      <c r="BZ2612" t="s">
        <v>7719</v>
      </c>
      <c r="CA2612" s="13" t="s">
        <v>7804</v>
      </c>
    </row>
    <row r="2613" spans="70:79" s="1" customFormat="1" ht="15">
      <c r="BR2613" t="str">
        <f t="shared" si="174"/>
        <v xml:space="preserve">RV9HUMBER CENTRE </v>
      </c>
      <c r="BS2613" s="11" t="s">
        <v>7805</v>
      </c>
      <c r="BT2613" s="11" t="s">
        <v>6597</v>
      </c>
      <c r="BU2613" s="11" t="s">
        <v>7805</v>
      </c>
      <c r="BV2613" s="11" t="s">
        <v>6597</v>
      </c>
      <c r="BW2613" s="11" t="s">
        <v>7706</v>
      </c>
      <c r="BX2613" s="11"/>
      <c r="BY2613" s="12"/>
      <c r="BZ2613" t="s">
        <v>7719</v>
      </c>
      <c r="CA2613" s="13" t="s">
        <v>7806</v>
      </c>
    </row>
    <row r="2614" spans="70:79" s="1" customFormat="1" ht="15">
      <c r="BR2614" t="str">
        <f t="shared" si="174"/>
        <v>RV9HUMBER INTERMEDIATE CARE</v>
      </c>
      <c r="BS2614" s="11" t="s">
        <v>7807</v>
      </c>
      <c r="BT2614" s="11" t="s">
        <v>7808</v>
      </c>
      <c r="BU2614" s="11" t="s">
        <v>7807</v>
      </c>
      <c r="BV2614" s="11" t="s">
        <v>7808</v>
      </c>
      <c r="BW2614" s="11" t="s">
        <v>7706</v>
      </c>
      <c r="BX2614" s="11"/>
      <c r="BY2614" s="12"/>
      <c r="BZ2614" t="s">
        <v>7719</v>
      </c>
      <c r="CA2614" s="13" t="s">
        <v>7809</v>
      </c>
    </row>
    <row r="2615" spans="70:79" s="1" customFormat="1" ht="15">
      <c r="BR2615" t="str">
        <f t="shared" si="174"/>
        <v>RV9HYPSM</v>
      </c>
      <c r="BS2615" s="11" t="s">
        <v>7810</v>
      </c>
      <c r="BT2615" s="11" t="s">
        <v>7811</v>
      </c>
      <c r="BU2615" s="11" t="s">
        <v>7810</v>
      </c>
      <c r="BV2615" s="11" t="s">
        <v>7811</v>
      </c>
      <c r="BW2615" s="11" t="s">
        <v>7706</v>
      </c>
      <c r="BX2615" s="11"/>
      <c r="BY2615" s="12"/>
      <c r="BZ2615" t="s">
        <v>7719</v>
      </c>
      <c r="CA2615" s="13" t="s">
        <v>7812</v>
      </c>
    </row>
    <row r="2616" spans="70:79" s="1" customFormat="1" ht="15">
      <c r="BR2616" t="str">
        <f t="shared" si="174"/>
        <v>RV9KELDGATE</v>
      </c>
      <c r="BS2616" s="11" t="s">
        <v>7813</v>
      </c>
      <c r="BT2616" s="11" t="s">
        <v>7814</v>
      </c>
      <c r="BU2616" s="11" t="s">
        <v>7813</v>
      </c>
      <c r="BV2616" s="11" t="s">
        <v>7814</v>
      </c>
      <c r="BW2616" s="11" t="s">
        <v>7706</v>
      </c>
      <c r="BX2616" s="11"/>
      <c r="BY2616" s="12"/>
      <c r="BZ2616" t="s">
        <v>7719</v>
      </c>
      <c r="CA2616" s="13" t="s">
        <v>7815</v>
      </c>
    </row>
    <row r="2617" spans="70:79" s="1" customFormat="1" ht="15">
      <c r="BR2617" t="str">
        <f t="shared" si="174"/>
        <v>RV9LAIRGATE</v>
      </c>
      <c r="BS2617" s="11" t="s">
        <v>7816</v>
      </c>
      <c r="BT2617" s="11" t="s">
        <v>7817</v>
      </c>
      <c r="BU2617" s="11" t="s">
        <v>7816</v>
      </c>
      <c r="BV2617" s="11" t="s">
        <v>7817</v>
      </c>
      <c r="BW2617" s="11" t="s">
        <v>7706</v>
      </c>
      <c r="BX2617" s="11"/>
      <c r="BY2617" s="12"/>
      <c r="BZ2617" t="s">
        <v>7719</v>
      </c>
      <c r="CA2617" s="13" t="s">
        <v>7818</v>
      </c>
    </row>
    <row r="2618" spans="70:79" s="1" customFormat="1" ht="15">
      <c r="BR2618" t="str">
        <f t="shared" si="174"/>
        <v>RV9LILAC WARD IN-PATIENT</v>
      </c>
      <c r="BS2618" s="11" t="s">
        <v>7819</v>
      </c>
      <c r="BT2618" s="11" t="s">
        <v>7820</v>
      </c>
      <c r="BU2618" s="11" t="s">
        <v>7819</v>
      </c>
      <c r="BV2618" s="11" t="s">
        <v>7820</v>
      </c>
      <c r="BW2618" s="11" t="s">
        <v>7706</v>
      </c>
      <c r="BX2618" s="11"/>
      <c r="BY2618" s="12"/>
      <c r="BZ2618" t="s">
        <v>7719</v>
      </c>
      <c r="CA2618" s="13" t="s">
        <v>7821</v>
      </c>
    </row>
    <row r="2619" spans="70:79" s="1" customFormat="1" ht="15">
      <c r="BR2619" t="str">
        <f t="shared" si="174"/>
        <v>RV9MAISTER LODGE</v>
      </c>
      <c r="BS2619" s="11" t="s">
        <v>7822</v>
      </c>
      <c r="BT2619" s="11" t="s">
        <v>6613</v>
      </c>
      <c r="BU2619" s="11" t="s">
        <v>7822</v>
      </c>
      <c r="BV2619" s="11" t="s">
        <v>6613</v>
      </c>
      <c r="BW2619" s="11" t="s">
        <v>7706</v>
      </c>
      <c r="BX2619" s="11"/>
      <c r="BY2619" s="12"/>
      <c r="BZ2619" t="s">
        <v>7719</v>
      </c>
      <c r="CA2619" s="13" t="s">
        <v>7823</v>
      </c>
    </row>
    <row r="2620" spans="70:79" s="1" customFormat="1" ht="15">
      <c r="BR2620" t="str">
        <f t="shared" si="174"/>
        <v>RV9MALTON HOSPITAL</v>
      </c>
      <c r="BS2620" s="11" t="s">
        <v>7824</v>
      </c>
      <c r="BT2620" s="11" t="s">
        <v>6617</v>
      </c>
      <c r="BU2620" s="11" t="s">
        <v>7824</v>
      </c>
      <c r="BV2620" s="11" t="s">
        <v>6617</v>
      </c>
      <c r="BW2620" s="11" t="s">
        <v>7706</v>
      </c>
      <c r="BX2620" s="11"/>
      <c r="BY2620" s="12"/>
      <c r="BZ2620" t="s">
        <v>7825</v>
      </c>
      <c r="CA2620" s="13" t="s">
        <v>7826</v>
      </c>
    </row>
    <row r="2621" spans="70:79" s="1" customFormat="1" ht="15">
      <c r="BR2621" t="str">
        <f t="shared" si="174"/>
        <v>RV9MEMORY SERV - YOUNG PEOP 101763</v>
      </c>
      <c r="BS2621" s="11" t="s">
        <v>7827</v>
      </c>
      <c r="BT2621" s="11" t="s">
        <v>7828</v>
      </c>
      <c r="BU2621" s="11" t="s">
        <v>7827</v>
      </c>
      <c r="BV2621" s="11" t="s">
        <v>7828</v>
      </c>
      <c r="BW2621" s="11" t="s">
        <v>7706</v>
      </c>
      <c r="BX2621" s="11"/>
      <c r="BY2621" s="12"/>
      <c r="BZ2621" t="s">
        <v>7825</v>
      </c>
      <c r="CA2621" s="13" t="s">
        <v>7829</v>
      </c>
    </row>
    <row r="2622" spans="70:79" s="1" customFormat="1" ht="15">
      <c r="BR2622" t="str">
        <f t="shared" si="174"/>
        <v>RV9MILL VIEW COURT</v>
      </c>
      <c r="BS2622" s="11" t="s">
        <v>7830</v>
      </c>
      <c r="BT2622" s="11" t="s">
        <v>6621</v>
      </c>
      <c r="BU2622" s="11" t="s">
        <v>7830</v>
      </c>
      <c r="BV2622" s="11" t="s">
        <v>6621</v>
      </c>
      <c r="BW2622" s="11" t="s">
        <v>7706</v>
      </c>
      <c r="BX2622" s="11"/>
      <c r="BY2622" s="12"/>
      <c r="BZ2622" t="s">
        <v>7825</v>
      </c>
      <c r="CA2622" s="13" t="s">
        <v>7831</v>
      </c>
    </row>
    <row r="2623" spans="70:79" s="1" customFormat="1" ht="15">
      <c r="BR2623" t="str">
        <f t="shared" si="174"/>
        <v>RV9MILL VIEW LODGE</v>
      </c>
      <c r="BS2623" s="11" t="s">
        <v>7832</v>
      </c>
      <c r="BT2623" s="11" t="s">
        <v>6624</v>
      </c>
      <c r="BU2623" s="11" t="s">
        <v>7832</v>
      </c>
      <c r="BV2623" s="11" t="s">
        <v>6624</v>
      </c>
      <c r="BW2623" s="11" t="s">
        <v>7706</v>
      </c>
      <c r="BX2623" s="11"/>
      <c r="BY2623" s="12"/>
      <c r="BZ2623" t="s">
        <v>7825</v>
      </c>
      <c r="CA2623" s="13" t="s">
        <v>7833</v>
      </c>
    </row>
    <row r="2624" spans="70:79" s="1" customFormat="1" ht="15">
      <c r="BR2624" t="str">
        <f t="shared" si="174"/>
        <v>RV9NEW BRIDGES</v>
      </c>
      <c r="BS2624" s="11" t="s">
        <v>7834</v>
      </c>
      <c r="BT2624" s="11" t="s">
        <v>7835</v>
      </c>
      <c r="BU2624" s="11" t="s">
        <v>7834</v>
      </c>
      <c r="BV2624" s="11" t="s">
        <v>7835</v>
      </c>
      <c r="BW2624" s="11" t="s">
        <v>7706</v>
      </c>
      <c r="BX2624" s="11"/>
      <c r="BY2624" s="12"/>
      <c r="BZ2624" t="s">
        <v>7825</v>
      </c>
      <c r="CA2624" s="13" t="s">
        <v>7836</v>
      </c>
    </row>
    <row r="2625" spans="70:79" s="1" customFormat="1" ht="15">
      <c r="BR2625" t="str">
        <f t="shared" si="174"/>
        <v>RV9NEWBRIDGES IN-PATIENT 101742</v>
      </c>
      <c r="BS2625" s="11" t="s">
        <v>7837</v>
      </c>
      <c r="BT2625" s="11" t="s">
        <v>6628</v>
      </c>
      <c r="BU2625" s="11" t="s">
        <v>7837</v>
      </c>
      <c r="BV2625" s="11" t="s">
        <v>6628</v>
      </c>
      <c r="BW2625" s="11" t="s">
        <v>7706</v>
      </c>
      <c r="BX2625" s="11"/>
      <c r="BY2625" s="12"/>
      <c r="BZ2625" t="s">
        <v>7825</v>
      </c>
      <c r="CA2625" s="13" t="s">
        <v>7838</v>
      </c>
    </row>
    <row r="2626" spans="70:79" s="1" customFormat="1" ht="15">
      <c r="BR2626" t="str">
        <f t="shared" si="174"/>
        <v>RV9NIDDERDALE</v>
      </c>
      <c r="BS2626" s="11" t="s">
        <v>7839</v>
      </c>
      <c r="BT2626" s="11" t="s">
        <v>7840</v>
      </c>
      <c r="BU2626" s="11" t="s">
        <v>7839</v>
      </c>
      <c r="BV2626" s="11" t="s">
        <v>7840</v>
      </c>
      <c r="BW2626" s="11" t="s">
        <v>7706</v>
      </c>
      <c r="BX2626" s="11"/>
      <c r="BY2626" s="12"/>
      <c r="BZ2626" t="s">
        <v>7825</v>
      </c>
      <c r="CA2626" s="13" t="s">
        <v>7841</v>
      </c>
    </row>
    <row r="2627" spans="70:79" s="1" customFormat="1" ht="15">
      <c r="BR2627" t="str">
        <f t="shared" ref="BR2627:BR2690" si="175">CONCATENATE(LEFT(BS2627, 3),BT2627)</f>
        <v>RV9OPHTHALMOLOGY (HEY)</v>
      </c>
      <c r="BS2627" s="11" t="s">
        <v>7842</v>
      </c>
      <c r="BT2627" s="11" t="s">
        <v>7843</v>
      </c>
      <c r="BU2627" s="11" t="s">
        <v>7842</v>
      </c>
      <c r="BV2627" s="11" t="s">
        <v>7843</v>
      </c>
      <c r="BW2627" s="11" t="s">
        <v>7706</v>
      </c>
      <c r="BX2627" s="11"/>
      <c r="BY2627" s="12"/>
      <c r="BZ2627" t="s">
        <v>7825</v>
      </c>
      <c r="CA2627" s="13" t="s">
        <v>7844</v>
      </c>
    </row>
    <row r="2628" spans="70:79" s="1" customFormat="1" ht="15">
      <c r="BR2628" t="str">
        <f t="shared" si="175"/>
        <v>RV9OPHTHALMOLOGY (SNEY)</v>
      </c>
      <c r="BS2628" s="11" t="s">
        <v>7845</v>
      </c>
      <c r="BT2628" s="11" t="s">
        <v>7846</v>
      </c>
      <c r="BU2628" s="11" t="s">
        <v>7845</v>
      </c>
      <c r="BV2628" s="11" t="s">
        <v>7846</v>
      </c>
      <c r="BW2628" s="11" t="s">
        <v>7706</v>
      </c>
      <c r="BX2628" s="11"/>
      <c r="BY2628" s="12"/>
      <c r="BZ2628" t="s">
        <v>7825</v>
      </c>
      <c r="CA2628" s="13" t="s">
        <v>7847</v>
      </c>
    </row>
    <row r="2629" spans="70:79" s="1" customFormat="1" ht="15">
      <c r="BR2629" t="str">
        <f t="shared" si="175"/>
        <v>RV9ORTHOPAEDICS (SNEY)</v>
      </c>
      <c r="BS2629" s="11" t="s">
        <v>7848</v>
      </c>
      <c r="BT2629" s="11" t="s">
        <v>7849</v>
      </c>
      <c r="BU2629" s="11" t="s">
        <v>7848</v>
      </c>
      <c r="BV2629" s="11" t="s">
        <v>7849</v>
      </c>
      <c r="BW2629" s="11" t="s">
        <v>7706</v>
      </c>
      <c r="BX2629" s="11"/>
      <c r="BY2629" s="12"/>
      <c r="BZ2629" t="s">
        <v>7825</v>
      </c>
      <c r="CA2629" s="13" t="s">
        <v>7850</v>
      </c>
    </row>
    <row r="2630" spans="70:79" s="1" customFormat="1" ht="15">
      <c r="BR2630" t="str">
        <f t="shared" si="175"/>
        <v>RV9PAEDIATRIC MED (SNEY)</v>
      </c>
      <c r="BS2630" s="11" t="s">
        <v>7851</v>
      </c>
      <c r="BT2630" s="11" t="s">
        <v>7852</v>
      </c>
      <c r="BU2630" s="11" t="s">
        <v>7851</v>
      </c>
      <c r="BV2630" s="11" t="s">
        <v>7852</v>
      </c>
      <c r="BW2630" s="11" t="s">
        <v>7706</v>
      </c>
      <c r="BX2630" s="11"/>
      <c r="BY2630" s="12"/>
      <c r="BZ2630" t="s">
        <v>7825</v>
      </c>
      <c r="CA2630" s="13" t="s">
        <v>7853</v>
      </c>
    </row>
    <row r="2631" spans="70:79" s="1" customFormat="1" ht="15">
      <c r="BR2631" t="str">
        <f t="shared" si="175"/>
        <v>RV9PAEDIATRIC MEDICINE (HEY)</v>
      </c>
      <c r="BS2631" s="11" t="s">
        <v>7854</v>
      </c>
      <c r="BT2631" s="11" t="s">
        <v>7855</v>
      </c>
      <c r="BU2631" s="11" t="s">
        <v>7854</v>
      </c>
      <c r="BV2631" s="11" t="s">
        <v>7855</v>
      </c>
      <c r="BW2631" s="11" t="s">
        <v>7706</v>
      </c>
      <c r="BX2631" s="11"/>
      <c r="BY2631" s="12"/>
      <c r="BZ2631" t="s">
        <v>7825</v>
      </c>
      <c r="CA2631" s="13" t="s">
        <v>7856</v>
      </c>
    </row>
    <row r="2632" spans="70:79" s="1" customFormat="1" ht="15">
      <c r="BR2632" t="str">
        <f t="shared" si="175"/>
        <v>RV9PICU IN-PATIENT 101773</v>
      </c>
      <c r="BS2632" s="11" t="s">
        <v>7857</v>
      </c>
      <c r="BT2632" s="11" t="s">
        <v>6632</v>
      </c>
      <c r="BU2632" s="11" t="s">
        <v>7857</v>
      </c>
      <c r="BV2632" s="11" t="s">
        <v>6632</v>
      </c>
      <c r="BW2632" s="11" t="s">
        <v>7706</v>
      </c>
      <c r="BX2632" s="11"/>
      <c r="BY2632" s="12"/>
      <c r="BZ2632" t="s">
        <v>7825</v>
      </c>
      <c r="CA2632" s="13" t="s">
        <v>7858</v>
      </c>
    </row>
    <row r="2633" spans="70:79" s="1" customFormat="1" ht="15">
      <c r="BR2633" t="str">
        <f t="shared" si="175"/>
        <v>RV9PRIORY VIEW CTLD</v>
      </c>
      <c r="BS2633" s="11" t="s">
        <v>7859</v>
      </c>
      <c r="BT2633" s="11" t="s">
        <v>7860</v>
      </c>
      <c r="BU2633" s="11" t="s">
        <v>7859</v>
      </c>
      <c r="BV2633" s="11" t="s">
        <v>7860</v>
      </c>
      <c r="BW2633" s="11" t="s">
        <v>7706</v>
      </c>
      <c r="BX2633" s="11"/>
      <c r="BY2633" s="12"/>
      <c r="BZ2633" t="s">
        <v>7825</v>
      </c>
      <c r="CA2633" s="13" t="s">
        <v>7861</v>
      </c>
    </row>
    <row r="2634" spans="70:79" s="1" customFormat="1" ht="15">
      <c r="BR2634" t="str">
        <f t="shared" si="175"/>
        <v>RV9RHEUMATOLOGY (HEY)</v>
      </c>
      <c r="BS2634" s="11" t="s">
        <v>7862</v>
      </c>
      <c r="BT2634" s="11" t="s">
        <v>7863</v>
      </c>
      <c r="BU2634" s="11" t="s">
        <v>7862</v>
      </c>
      <c r="BV2634" s="11" t="s">
        <v>7863</v>
      </c>
      <c r="BW2634" s="11" t="s">
        <v>7706</v>
      </c>
      <c r="BX2634" s="11"/>
      <c r="BY2634" s="12"/>
      <c r="BZ2634" t="s">
        <v>7825</v>
      </c>
      <c r="CA2634" s="13" t="s">
        <v>7864</v>
      </c>
    </row>
    <row r="2635" spans="70:79" s="1" customFormat="1" ht="15">
      <c r="BR2635" t="str">
        <f t="shared" si="175"/>
        <v>RV9ROSEDALE</v>
      </c>
      <c r="BS2635" s="11" t="s">
        <v>7865</v>
      </c>
      <c r="BT2635" s="11" t="s">
        <v>7866</v>
      </c>
      <c r="BU2635" s="11" t="s">
        <v>7865</v>
      </c>
      <c r="BV2635" s="11" t="s">
        <v>7866</v>
      </c>
      <c r="BW2635" s="11" t="s">
        <v>7706</v>
      </c>
      <c r="BX2635" s="11"/>
      <c r="BY2635" s="12"/>
      <c r="BZ2635" t="s">
        <v>7825</v>
      </c>
      <c r="CA2635" s="13" t="s">
        <v>7867</v>
      </c>
    </row>
    <row r="2636" spans="70:79" s="1" customFormat="1" ht="15">
      <c r="BR2636" t="str">
        <f t="shared" si="175"/>
        <v>RV9RPIT HULL CITY WIDE</v>
      </c>
      <c r="BS2636" s="11" t="s">
        <v>7868</v>
      </c>
      <c r="BT2636" s="11" t="s">
        <v>7869</v>
      </c>
      <c r="BU2636" s="11" t="s">
        <v>7868</v>
      </c>
      <c r="BV2636" s="11" t="s">
        <v>7869</v>
      </c>
      <c r="BW2636" s="11" t="s">
        <v>7706</v>
      </c>
      <c r="BX2636" s="11"/>
      <c r="BY2636" s="12"/>
      <c r="BZ2636" t="s">
        <v>7825</v>
      </c>
      <c r="CA2636" s="13" t="s">
        <v>7870</v>
      </c>
    </row>
    <row r="2637" spans="70:79" s="1" customFormat="1" ht="15">
      <c r="BR2637" t="str">
        <f t="shared" si="175"/>
        <v>RV9RST EAST RIDING EAST 101715</v>
      </c>
      <c r="BS2637" s="11" t="s">
        <v>7871</v>
      </c>
      <c r="BT2637" s="11" t="s">
        <v>7872</v>
      </c>
      <c r="BU2637" s="11" t="s">
        <v>7871</v>
      </c>
      <c r="BV2637" s="11" t="s">
        <v>7872</v>
      </c>
      <c r="BW2637" s="11" t="s">
        <v>7706</v>
      </c>
      <c r="BX2637" s="11"/>
      <c r="BY2637" s="12"/>
      <c r="BZ2637" t="s">
        <v>7825</v>
      </c>
      <c r="CA2637" s="13" t="s">
        <v>7873</v>
      </c>
    </row>
    <row r="2638" spans="70:79" s="1" customFormat="1" ht="15">
      <c r="BR2638" t="str">
        <f t="shared" si="175"/>
        <v>RV9RST EAST RIDING WEST 101723</v>
      </c>
      <c r="BS2638" s="11" t="s">
        <v>7874</v>
      </c>
      <c r="BT2638" s="11" t="s">
        <v>7875</v>
      </c>
      <c r="BU2638" s="11" t="s">
        <v>7874</v>
      </c>
      <c r="BV2638" s="11" t="s">
        <v>7875</v>
      </c>
      <c r="BW2638" s="11" t="s">
        <v>7706</v>
      </c>
      <c r="BX2638" s="11"/>
      <c r="BY2638" s="12"/>
      <c r="BZ2638" t="s">
        <v>7825</v>
      </c>
      <c r="CA2638" s="13" t="s">
        <v>7876</v>
      </c>
    </row>
    <row r="2639" spans="70:79" s="1" customFormat="1" ht="15">
      <c r="BR2639" t="str">
        <f t="shared" si="175"/>
        <v>RV9RST EAST RIDING WEST 101733</v>
      </c>
      <c r="BS2639" s="11" t="s">
        <v>7877</v>
      </c>
      <c r="BT2639" s="11" t="s">
        <v>7878</v>
      </c>
      <c r="BU2639" s="11" t="s">
        <v>7877</v>
      </c>
      <c r="BV2639" s="11" t="s">
        <v>7878</v>
      </c>
      <c r="BW2639" s="11" t="s">
        <v>7706</v>
      </c>
      <c r="BX2639" s="11"/>
      <c r="BY2639" s="12"/>
      <c r="BZ2639" t="s">
        <v>7825</v>
      </c>
      <c r="CA2639" s="13" t="s">
        <v>7879</v>
      </c>
    </row>
    <row r="2640" spans="70:79" s="1" customFormat="1" ht="15">
      <c r="BR2640" t="str">
        <f t="shared" si="175"/>
        <v>RV9RST ER EAST - BRID</v>
      </c>
      <c r="BS2640" s="11" t="s">
        <v>7880</v>
      </c>
      <c r="BT2640" s="11" t="s">
        <v>7881</v>
      </c>
      <c r="BU2640" s="11" t="s">
        <v>7880</v>
      </c>
      <c r="BV2640" s="11" t="s">
        <v>7881</v>
      </c>
      <c r="BW2640" s="11" t="s">
        <v>7706</v>
      </c>
      <c r="BX2640" s="11"/>
      <c r="BY2640" s="12"/>
      <c r="BZ2640" t="s">
        <v>7825</v>
      </c>
      <c r="CA2640" s="13" t="s">
        <v>7882</v>
      </c>
    </row>
    <row r="2641" spans="70:79" s="1" customFormat="1" ht="15">
      <c r="BR2641" t="str">
        <f t="shared" si="175"/>
        <v>RV9RST ER EAST - DRIFF</v>
      </c>
      <c r="BS2641" s="11" t="s">
        <v>7883</v>
      </c>
      <c r="BT2641" s="11" t="s">
        <v>7884</v>
      </c>
      <c r="BU2641" s="11" t="s">
        <v>7883</v>
      </c>
      <c r="BV2641" s="11" t="s">
        <v>7884</v>
      </c>
      <c r="BW2641" s="11" t="s">
        <v>7706</v>
      </c>
      <c r="BX2641" s="11"/>
      <c r="BY2641" s="12"/>
      <c r="BZ2641" t="s">
        <v>7825</v>
      </c>
      <c r="CA2641" s="13" t="s">
        <v>7885</v>
      </c>
    </row>
    <row r="2642" spans="70:79" s="1" customFormat="1" ht="15">
      <c r="BR2642" t="str">
        <f t="shared" si="175"/>
        <v>RV9RST ER EAST - HOLD</v>
      </c>
      <c r="BS2642" s="11" t="s">
        <v>7886</v>
      </c>
      <c r="BT2642" s="11" t="s">
        <v>7887</v>
      </c>
      <c r="BU2642" s="11" t="s">
        <v>7886</v>
      </c>
      <c r="BV2642" s="11" t="s">
        <v>7887</v>
      </c>
      <c r="BW2642" s="11" t="s">
        <v>7706</v>
      </c>
      <c r="BX2642" s="11"/>
      <c r="BY2642" s="12"/>
      <c r="BZ2642" t="s">
        <v>7825</v>
      </c>
      <c r="CA2642" s="13" t="s">
        <v>7888</v>
      </c>
    </row>
    <row r="2643" spans="70:79" s="1" customFormat="1" ht="15">
      <c r="BR2643" t="str">
        <f t="shared" si="175"/>
        <v>RV9SOUTHCOATES ANNEX</v>
      </c>
      <c r="BS2643" s="11" t="s">
        <v>7889</v>
      </c>
      <c r="BT2643" s="11" t="s">
        <v>7890</v>
      </c>
      <c r="BU2643" s="11" t="s">
        <v>7889</v>
      </c>
      <c r="BV2643" s="11" t="s">
        <v>7890</v>
      </c>
      <c r="BW2643" s="11" t="s">
        <v>7706</v>
      </c>
      <c r="BX2643" s="11"/>
      <c r="BY2643" s="12"/>
      <c r="BZ2643" t="s">
        <v>7825</v>
      </c>
      <c r="CA2643" s="13" t="s">
        <v>7891</v>
      </c>
    </row>
    <row r="2644" spans="70:79" s="1" customFormat="1" ht="15">
      <c r="BR2644" t="str">
        <f t="shared" si="175"/>
        <v>RV9SPA HULL</v>
      </c>
      <c r="BS2644" s="11" t="s">
        <v>7892</v>
      </c>
      <c r="BT2644" s="11" t="s">
        <v>7893</v>
      </c>
      <c r="BU2644" s="11" t="s">
        <v>7892</v>
      </c>
      <c r="BV2644" s="11" t="s">
        <v>7893</v>
      </c>
      <c r="BW2644" s="11" t="s">
        <v>7706</v>
      </c>
      <c r="BX2644" s="11"/>
      <c r="BY2644" s="12"/>
      <c r="BZ2644" t="s">
        <v>7825</v>
      </c>
      <c r="CA2644" s="13" t="s">
        <v>7894</v>
      </c>
    </row>
    <row r="2645" spans="70:79" s="1" customFormat="1" ht="15">
      <c r="BR2645" t="str">
        <f t="shared" si="175"/>
        <v>RV9SPECIALIST PSYCHOTHERAPY</v>
      </c>
      <c r="BS2645" s="11" t="s">
        <v>7895</v>
      </c>
      <c r="BT2645" s="11" t="s">
        <v>7896</v>
      </c>
      <c r="BU2645" s="11" t="s">
        <v>7895</v>
      </c>
      <c r="BV2645" s="11" t="s">
        <v>7896</v>
      </c>
      <c r="BW2645" s="11" t="s">
        <v>7706</v>
      </c>
      <c r="BX2645" s="11"/>
      <c r="BY2645" s="12"/>
      <c r="BZ2645" t="s">
        <v>7825</v>
      </c>
      <c r="CA2645" s="13" t="s">
        <v>7897</v>
      </c>
    </row>
    <row r="2646" spans="70:79" s="1" customFormat="1" ht="15">
      <c r="BR2646" t="str">
        <f t="shared" si="175"/>
        <v>RV9ST ANDREWS IN-PATIENT 101743</v>
      </c>
      <c r="BS2646" s="11" t="s">
        <v>7898</v>
      </c>
      <c r="BT2646" s="11" t="s">
        <v>7899</v>
      </c>
      <c r="BU2646" s="11" t="s">
        <v>7898</v>
      </c>
      <c r="BV2646" s="11" t="s">
        <v>7899</v>
      </c>
      <c r="BW2646" s="11" t="s">
        <v>7706</v>
      </c>
      <c r="BX2646" s="11"/>
      <c r="BY2646" s="12"/>
      <c r="BZ2646" t="s">
        <v>7825</v>
      </c>
      <c r="CA2646" s="13" t="s">
        <v>7900</v>
      </c>
    </row>
    <row r="2647" spans="70:79" s="1" customFormat="1" ht="15">
      <c r="BR2647" t="str">
        <f t="shared" si="175"/>
        <v>RV9ST ANDREWS PLACE</v>
      </c>
      <c r="BS2647" s="11" t="s">
        <v>7901</v>
      </c>
      <c r="BT2647" s="11" t="s">
        <v>7902</v>
      </c>
      <c r="BU2647" s="11" t="s">
        <v>7901</v>
      </c>
      <c r="BV2647" s="11" t="s">
        <v>7902</v>
      </c>
      <c r="BW2647" s="11" t="s">
        <v>7706</v>
      </c>
      <c r="BX2647" s="11"/>
      <c r="BY2647" s="12"/>
      <c r="BZ2647" t="s">
        <v>7825</v>
      </c>
      <c r="CA2647" s="13" t="s">
        <v>7903</v>
      </c>
    </row>
    <row r="2648" spans="70:79" s="1" customFormat="1" ht="15">
      <c r="BR2648" t="str">
        <f t="shared" si="175"/>
        <v>RV9SWALES UNIT IN-PATIENT 101774</v>
      </c>
      <c r="BS2648" s="11" t="s">
        <v>7904</v>
      </c>
      <c r="BT2648" s="11" t="s">
        <v>7905</v>
      </c>
      <c r="BU2648" s="11" t="s">
        <v>7904</v>
      </c>
      <c r="BV2648" s="11" t="s">
        <v>7905</v>
      </c>
      <c r="BW2648" s="11" t="s">
        <v>7706</v>
      </c>
      <c r="BX2648" s="11"/>
      <c r="BY2648" s="12"/>
      <c r="BZ2648" t="s">
        <v>7825</v>
      </c>
      <c r="CA2648" s="13" t="s">
        <v>7906</v>
      </c>
    </row>
    <row r="2649" spans="70:79" s="1" customFormat="1" ht="15">
      <c r="BR2649" t="str">
        <f t="shared" si="175"/>
        <v>RV9THE GRANGE</v>
      </c>
      <c r="BS2649" s="11" t="s">
        <v>7907</v>
      </c>
      <c r="BT2649" s="11" t="s">
        <v>642</v>
      </c>
      <c r="BU2649" s="11" t="s">
        <v>7907</v>
      </c>
      <c r="BV2649" s="11" t="s">
        <v>642</v>
      </c>
      <c r="BW2649" s="11" t="s">
        <v>7706</v>
      </c>
      <c r="BX2649" s="11"/>
      <c r="BY2649" s="12"/>
      <c r="BZ2649" t="s">
        <v>7825</v>
      </c>
      <c r="CA2649" s="13" t="s">
        <v>7908</v>
      </c>
    </row>
    <row r="2650" spans="70:79" s="1" customFormat="1" ht="15">
      <c r="BR2650" t="str">
        <f t="shared" si="175"/>
        <v>RV9THE LANGUAGE UNIT</v>
      </c>
      <c r="BS2650" s="11" t="s">
        <v>7909</v>
      </c>
      <c r="BT2650" s="11" t="s">
        <v>7910</v>
      </c>
      <c r="BU2650" s="11" t="s">
        <v>7909</v>
      </c>
      <c r="BV2650" s="11" t="s">
        <v>7910</v>
      </c>
      <c r="BW2650" s="11" t="s">
        <v>7706</v>
      </c>
      <c r="BX2650" s="11"/>
      <c r="BY2650" s="12"/>
      <c r="BZ2650" t="s">
        <v>7825</v>
      </c>
      <c r="CA2650" s="13" t="s">
        <v>7911</v>
      </c>
    </row>
    <row r="2651" spans="70:79" s="1" customFormat="1" ht="15">
      <c r="BR2651" t="str">
        <f t="shared" si="175"/>
        <v>RV9THE OLD FIRE STATION</v>
      </c>
      <c r="BS2651" s="11" t="s">
        <v>7912</v>
      </c>
      <c r="BT2651" s="11" t="s">
        <v>7913</v>
      </c>
      <c r="BU2651" s="11" t="s">
        <v>7912</v>
      </c>
      <c r="BV2651" s="11" t="s">
        <v>7913</v>
      </c>
      <c r="BW2651" s="11" t="s">
        <v>7706</v>
      </c>
      <c r="BX2651" s="11"/>
      <c r="BY2651" s="12"/>
      <c r="BZ2651" t="s">
        <v>7825</v>
      </c>
      <c r="CA2651" s="13" t="s">
        <v>7914</v>
      </c>
    </row>
    <row r="2652" spans="70:79" s="1" customFormat="1" ht="15">
      <c r="BR2652" t="str">
        <f t="shared" si="175"/>
        <v>RV9THE QUAYS</v>
      </c>
      <c r="BS2652" s="11" t="s">
        <v>7915</v>
      </c>
      <c r="BT2652" s="11" t="s">
        <v>7916</v>
      </c>
      <c r="BU2652" s="11" t="s">
        <v>7915</v>
      </c>
      <c r="BV2652" s="11" t="s">
        <v>7916</v>
      </c>
      <c r="BW2652" s="11" t="s">
        <v>7706</v>
      </c>
      <c r="BX2652" s="11"/>
      <c r="BY2652" s="12"/>
      <c r="BZ2652" t="s">
        <v>7825</v>
      </c>
      <c r="CA2652" s="13" t="s">
        <v>7917</v>
      </c>
    </row>
    <row r="2653" spans="70:79" s="1" customFormat="1" ht="15">
      <c r="BR2653" t="str">
        <f t="shared" si="175"/>
        <v>RV9TOWNEND COURT</v>
      </c>
      <c r="BS2653" s="11" t="s">
        <v>7918</v>
      </c>
      <c r="BT2653" s="11" t="s">
        <v>6636</v>
      </c>
      <c r="BU2653" s="11" t="s">
        <v>7918</v>
      </c>
      <c r="BV2653" s="11" t="s">
        <v>6636</v>
      </c>
      <c r="BW2653" s="11" t="s">
        <v>7706</v>
      </c>
      <c r="BX2653" s="11"/>
      <c r="BY2653" s="12"/>
      <c r="BZ2653" t="s">
        <v>7825</v>
      </c>
      <c r="CA2653" s="13" t="s">
        <v>7919</v>
      </c>
    </row>
    <row r="2654" spans="70:79" s="1" customFormat="1" ht="15">
      <c r="BR2654" t="str">
        <f t="shared" si="175"/>
        <v>RV9ULLSWATER UNIT IN-PATIENT 101770</v>
      </c>
      <c r="BS2654" s="11" t="s">
        <v>7920</v>
      </c>
      <c r="BT2654" s="11" t="s">
        <v>7921</v>
      </c>
      <c r="BU2654" s="11" t="s">
        <v>7920</v>
      </c>
      <c r="BV2654" s="11" t="s">
        <v>7921</v>
      </c>
      <c r="BW2654" s="11" t="s">
        <v>7706</v>
      </c>
      <c r="BX2654" s="11"/>
      <c r="BY2654" s="12"/>
      <c r="BZ2654" t="s">
        <v>7825</v>
      </c>
      <c r="CA2654" s="13" t="s">
        <v>7922</v>
      </c>
    </row>
    <row r="2655" spans="70:79" s="1" customFormat="1" ht="15">
      <c r="BR2655" t="str">
        <f t="shared" si="175"/>
        <v>RV9UROLOGY (SNEY)</v>
      </c>
      <c r="BS2655" s="11" t="s">
        <v>7923</v>
      </c>
      <c r="BT2655" s="11" t="s">
        <v>7924</v>
      </c>
      <c r="BU2655" s="11" t="s">
        <v>7923</v>
      </c>
      <c r="BV2655" s="11" t="s">
        <v>7924</v>
      </c>
      <c r="BW2655" s="11" t="s">
        <v>7706</v>
      </c>
      <c r="BX2655" s="11"/>
      <c r="BY2655" s="12"/>
      <c r="BZ2655" t="s">
        <v>7825</v>
      </c>
      <c r="CA2655" s="13" t="s">
        <v>7925</v>
      </c>
    </row>
    <row r="2656" spans="70:79" s="1" customFormat="1" ht="15">
      <c r="BR2656" t="str">
        <f t="shared" si="175"/>
        <v>RV9WEST END COMMUNITY MENTAL HEALTH ADOLESCENT UNIT</v>
      </c>
      <c r="BS2656" s="11" t="s">
        <v>7926</v>
      </c>
      <c r="BT2656" s="11" t="s">
        <v>7927</v>
      </c>
      <c r="BU2656" s="11" t="s">
        <v>7926</v>
      </c>
      <c r="BV2656" s="11" t="s">
        <v>7927</v>
      </c>
      <c r="BW2656" s="11" t="s">
        <v>7706</v>
      </c>
      <c r="BX2656" s="11"/>
      <c r="BY2656" s="12"/>
      <c r="BZ2656" t="s">
        <v>7825</v>
      </c>
      <c r="CA2656" s="13" t="s">
        <v>7928</v>
      </c>
    </row>
    <row r="2657" spans="70:79" s="1" customFormat="1" ht="15">
      <c r="BR2657" t="str">
        <f t="shared" si="175"/>
        <v>RV9WEST END WARDS IN-PATIENT 101776</v>
      </c>
      <c r="BS2657" s="11" t="s">
        <v>7929</v>
      </c>
      <c r="BT2657" s="11" t="s">
        <v>7930</v>
      </c>
      <c r="BU2657" s="11" t="s">
        <v>7929</v>
      </c>
      <c r="BV2657" s="11" t="s">
        <v>7930</v>
      </c>
      <c r="BW2657" s="11" t="s">
        <v>7706</v>
      </c>
      <c r="BX2657" s="11"/>
      <c r="BY2657" s="12"/>
      <c r="BZ2657" t="s">
        <v>7825</v>
      </c>
      <c r="CA2657" s="13" t="s">
        <v>7931</v>
      </c>
    </row>
    <row r="2658" spans="70:79" s="1" customFormat="1" ht="15">
      <c r="BR2658" t="str">
        <f t="shared" si="175"/>
        <v>RV9WESTLANDS</v>
      </c>
      <c r="BS2658" s="11" t="s">
        <v>7932</v>
      </c>
      <c r="BT2658" s="11" t="s">
        <v>7933</v>
      </c>
      <c r="BU2658" s="11" t="s">
        <v>7932</v>
      </c>
      <c r="BV2658" s="11" t="s">
        <v>7933</v>
      </c>
      <c r="BW2658" s="11" t="s">
        <v>7706</v>
      </c>
      <c r="BX2658" s="11"/>
      <c r="BY2658" s="12"/>
      <c r="BZ2658" t="s">
        <v>7825</v>
      </c>
      <c r="CA2658" s="13" t="s">
        <v>7934</v>
      </c>
    </row>
    <row r="2659" spans="70:79" s="1" customFormat="1" ht="15">
      <c r="BR2659" t="str">
        <f t="shared" si="175"/>
        <v>RV9WESTLANDS IN-PATIENT 101741</v>
      </c>
      <c r="BS2659" s="11" t="s">
        <v>7935</v>
      </c>
      <c r="BT2659" s="11" t="s">
        <v>6640</v>
      </c>
      <c r="BU2659" s="11" t="s">
        <v>7935</v>
      </c>
      <c r="BV2659" s="11" t="s">
        <v>6640</v>
      </c>
      <c r="BW2659" s="11" t="s">
        <v>7706</v>
      </c>
      <c r="BX2659" s="11"/>
      <c r="BY2659" s="12"/>
      <c r="BZ2659" t="s">
        <v>7825</v>
      </c>
      <c r="CA2659" s="13" t="s">
        <v>7936</v>
      </c>
    </row>
    <row r="2660" spans="70:79" s="1" customFormat="1" ht="15">
      <c r="BR2660" t="str">
        <f t="shared" si="175"/>
        <v>RV9WESTWOOD HOSPITAL</v>
      </c>
      <c r="BS2660" s="11" t="s">
        <v>7937</v>
      </c>
      <c r="BT2660" s="11" t="s">
        <v>7938</v>
      </c>
      <c r="BU2660" s="11" t="s">
        <v>7937</v>
      </c>
      <c r="BV2660" s="11" t="s">
        <v>7938</v>
      </c>
      <c r="BW2660" s="11" t="s">
        <v>7706</v>
      </c>
      <c r="BX2660" s="11"/>
      <c r="BY2660" s="12"/>
      <c r="BZ2660" t="s">
        <v>7825</v>
      </c>
      <c r="CA2660" s="13" t="s">
        <v>7939</v>
      </c>
    </row>
    <row r="2661" spans="70:79" s="1" customFormat="1" ht="15">
      <c r="BR2661" t="str">
        <f t="shared" si="175"/>
        <v>RV9WHITBY HOSPITAL</v>
      </c>
      <c r="BS2661" s="11" t="s">
        <v>7940</v>
      </c>
      <c r="BT2661" s="11" t="s">
        <v>2806</v>
      </c>
      <c r="BU2661" s="11" t="s">
        <v>7940</v>
      </c>
      <c r="BV2661" s="11" t="s">
        <v>2806</v>
      </c>
      <c r="BW2661" s="11" t="s">
        <v>7706</v>
      </c>
      <c r="BX2661" s="11"/>
      <c r="BY2661" s="12"/>
      <c r="BZ2661" t="s">
        <v>7825</v>
      </c>
      <c r="CA2661" s="13" t="s">
        <v>7941</v>
      </c>
    </row>
    <row r="2662" spans="70:79" s="1" customFormat="1" ht="15">
      <c r="BR2662" t="str">
        <f t="shared" si="175"/>
        <v>RV9WILLOW GARTH RESIDENTIAL HOME</v>
      </c>
      <c r="BS2662" s="11" t="s">
        <v>7942</v>
      </c>
      <c r="BT2662" s="11" t="s">
        <v>7943</v>
      </c>
      <c r="BU2662" s="11" t="s">
        <v>7942</v>
      </c>
      <c r="BV2662" s="11" t="s">
        <v>7943</v>
      </c>
      <c r="BW2662" s="11" t="s">
        <v>7706</v>
      </c>
      <c r="BX2662" s="11"/>
      <c r="BY2662" s="12"/>
      <c r="BZ2662" t="s">
        <v>7825</v>
      </c>
      <c r="CA2662" s="13" t="s">
        <v>7944</v>
      </c>
    </row>
    <row r="2663" spans="70:79" s="1" customFormat="1" ht="15">
      <c r="BR2663" t="str">
        <f t="shared" si="175"/>
        <v>RV9WILLOW WARD IN-PATIENT</v>
      </c>
      <c r="BS2663" s="11" t="s">
        <v>7945</v>
      </c>
      <c r="BT2663" s="11" t="s">
        <v>7946</v>
      </c>
      <c r="BU2663" s="11" t="s">
        <v>7945</v>
      </c>
      <c r="BV2663" s="11" t="s">
        <v>7946</v>
      </c>
      <c r="BW2663" s="11" t="s">
        <v>7706</v>
      </c>
      <c r="BX2663" s="11"/>
      <c r="BY2663" s="12"/>
      <c r="BZ2663" t="s">
        <v>7825</v>
      </c>
      <c r="CA2663" s="13" t="s">
        <v>7947</v>
      </c>
    </row>
    <row r="2664" spans="70:79" s="1" customFormat="1" ht="15">
      <c r="BR2664" t="str">
        <f t="shared" si="175"/>
        <v>RV9WITHERNSEA HOSPITAL</v>
      </c>
      <c r="BS2664" s="11" t="s">
        <v>7948</v>
      </c>
      <c r="BT2664" s="11" t="s">
        <v>7949</v>
      </c>
      <c r="BU2664" s="11" t="s">
        <v>7948</v>
      </c>
      <c r="BV2664" s="11" t="s">
        <v>7949</v>
      </c>
      <c r="BW2664" s="11" t="s">
        <v>7706</v>
      </c>
      <c r="BX2664" s="11"/>
      <c r="BY2664" s="12"/>
      <c r="BZ2664" t="s">
        <v>7825</v>
      </c>
      <c r="CA2664" s="13" t="s">
        <v>7950</v>
      </c>
    </row>
    <row r="2665" spans="70:79" s="1" customFormat="1" ht="15">
      <c r="BR2665" t="str">
        <f t="shared" si="175"/>
        <v>RV9WITHERNSEA WARD</v>
      </c>
      <c r="BS2665" s="11" t="s">
        <v>7951</v>
      </c>
      <c r="BT2665" s="11" t="s">
        <v>7952</v>
      </c>
      <c r="BU2665" s="11" t="s">
        <v>7951</v>
      </c>
      <c r="BV2665" s="11" t="s">
        <v>7952</v>
      </c>
      <c r="BW2665" s="11" t="s">
        <v>7706</v>
      </c>
      <c r="BX2665" s="11"/>
      <c r="BY2665" s="12"/>
      <c r="BZ2665" t="s">
        <v>7825</v>
      </c>
      <c r="CA2665" s="13" t="s">
        <v>7953</v>
      </c>
    </row>
    <row r="2666" spans="70:79" s="1" customFormat="1" ht="15">
      <c r="BR2666" t="str">
        <f t="shared" si="175"/>
        <v>RV9WOLD HAVEN</v>
      </c>
      <c r="BS2666" s="11" t="s">
        <v>7954</v>
      </c>
      <c r="BT2666" s="11" t="s">
        <v>7955</v>
      </c>
      <c r="BU2666" s="11" t="s">
        <v>7954</v>
      </c>
      <c r="BV2666" s="11" t="s">
        <v>7955</v>
      </c>
      <c r="BW2666" s="11" t="s">
        <v>7706</v>
      </c>
      <c r="BX2666" s="11"/>
      <c r="BY2666" s="12"/>
      <c r="BZ2666" t="s">
        <v>7956</v>
      </c>
      <c r="CA2666" s="13" t="s">
        <v>7957</v>
      </c>
    </row>
    <row r="2667" spans="70:79" s="1" customFormat="1" ht="15">
      <c r="BR2667" t="str">
        <f t="shared" si="175"/>
        <v>RVJBATH MINERAL HOSPITAL</v>
      </c>
      <c r="BS2667" s="66" t="s">
        <v>7958</v>
      </c>
      <c r="BT2667" s="66" t="s">
        <v>7959</v>
      </c>
      <c r="BU2667" s="66" t="s">
        <v>7958</v>
      </c>
      <c r="BV2667" s="66" t="s">
        <v>7959</v>
      </c>
      <c r="BW2667" s="66" t="s">
        <v>7960</v>
      </c>
      <c r="BX2667" s="11"/>
      <c r="BY2667" s="12"/>
      <c r="BZ2667" t="s">
        <v>7961</v>
      </c>
      <c r="CA2667" s="13" t="s">
        <v>7961</v>
      </c>
    </row>
    <row r="2668" spans="70:79" s="1" customFormat="1" ht="15">
      <c r="BR2668" t="str">
        <f t="shared" si="175"/>
        <v>RVJBRISTOL CHILDREN'S HOSPITAL</v>
      </c>
      <c r="BS2668" s="66" t="s">
        <v>7962</v>
      </c>
      <c r="BT2668" s="66" t="s">
        <v>7963</v>
      </c>
      <c r="BU2668" s="66" t="s">
        <v>7962</v>
      </c>
      <c r="BV2668" s="66" t="s">
        <v>7963</v>
      </c>
      <c r="BW2668" s="66" t="s">
        <v>7960</v>
      </c>
      <c r="BX2668" s="11"/>
      <c r="BY2668" s="12"/>
      <c r="BZ2668" t="s">
        <v>6059</v>
      </c>
      <c r="CA2668" s="13" t="s">
        <v>7964</v>
      </c>
    </row>
    <row r="2669" spans="70:79" s="1" customFormat="1" ht="15">
      <c r="BR2669" t="str">
        <f t="shared" si="175"/>
        <v>RVJBRISTOL DENTAL HOSPITAL</v>
      </c>
      <c r="BS2669" s="66" t="s">
        <v>7965</v>
      </c>
      <c r="BT2669" s="66" t="s">
        <v>7966</v>
      </c>
      <c r="BU2669" s="66" t="s">
        <v>7965</v>
      </c>
      <c r="BV2669" s="66" t="s">
        <v>7966</v>
      </c>
      <c r="BW2669" s="66" t="s">
        <v>7960</v>
      </c>
      <c r="BX2669" s="11"/>
      <c r="BY2669" s="12"/>
      <c r="BZ2669" t="s">
        <v>7967</v>
      </c>
      <c r="CA2669" s="13" t="s">
        <v>7968</v>
      </c>
    </row>
    <row r="2670" spans="70:79" s="1" customFormat="1" ht="15">
      <c r="BR2670" t="str">
        <f t="shared" si="175"/>
        <v>RVJBRISTOL ROYAL INFIRMARY</v>
      </c>
      <c r="BS2670" s="66" t="s">
        <v>7969</v>
      </c>
      <c r="BT2670" s="66" t="s">
        <v>1304</v>
      </c>
      <c r="BU2670" s="66" t="s">
        <v>7969</v>
      </c>
      <c r="BV2670" s="66" t="s">
        <v>1304</v>
      </c>
      <c r="BW2670" s="66" t="s">
        <v>7960</v>
      </c>
      <c r="BX2670" s="11"/>
      <c r="BY2670" s="12"/>
      <c r="BZ2670" t="s">
        <v>7967</v>
      </c>
      <c r="CA2670" s="13" t="s">
        <v>7970</v>
      </c>
    </row>
    <row r="2671" spans="70:79" s="1" customFormat="1" ht="15">
      <c r="BR2671" t="str">
        <f t="shared" si="175"/>
        <v>RVJBURDEN NEUROLOGICAL HOSPITAL</v>
      </c>
      <c r="BS2671" s="66" t="s">
        <v>7971</v>
      </c>
      <c r="BT2671" s="66" t="s">
        <v>7972</v>
      </c>
      <c r="BU2671" s="66" t="s">
        <v>7971</v>
      </c>
      <c r="BV2671" s="66" t="s">
        <v>7972</v>
      </c>
      <c r="BW2671" s="66" t="s">
        <v>7960</v>
      </c>
      <c r="BX2671" s="11"/>
      <c r="BY2671" s="12"/>
      <c r="BZ2671" t="s">
        <v>7967</v>
      </c>
      <c r="CA2671" s="13" t="s">
        <v>245</v>
      </c>
    </row>
    <row r="2672" spans="70:79" s="1" customFormat="1" ht="15">
      <c r="BR2672" t="str">
        <f t="shared" si="175"/>
        <v>RVJCLEVEDON HOSPITAL</v>
      </c>
      <c r="BS2672" s="66" t="s">
        <v>7973</v>
      </c>
      <c r="BT2672" s="66" t="s">
        <v>7974</v>
      </c>
      <c r="BU2672" s="66" t="s">
        <v>7973</v>
      </c>
      <c r="BV2672" s="66" t="s">
        <v>7974</v>
      </c>
      <c r="BW2672" s="66" t="s">
        <v>7960</v>
      </c>
      <c r="BX2672" s="11"/>
      <c r="BY2672" s="12"/>
      <c r="BZ2672" t="s">
        <v>6179</v>
      </c>
      <c r="CA2672" s="13" t="s">
        <v>7975</v>
      </c>
    </row>
    <row r="2673" spans="70:79" s="1" customFormat="1" ht="15">
      <c r="BR2673" t="str">
        <f t="shared" si="175"/>
        <v>RVJCOSSHAM HOSPITAL</v>
      </c>
      <c r="BS2673" s="66" t="s">
        <v>7976</v>
      </c>
      <c r="BT2673" s="66" t="s">
        <v>53</v>
      </c>
      <c r="BU2673" s="66" t="s">
        <v>7976</v>
      </c>
      <c r="BV2673" s="66" t="s">
        <v>53</v>
      </c>
      <c r="BW2673" s="66" t="s">
        <v>7960</v>
      </c>
      <c r="BX2673" s="11"/>
      <c r="BY2673" s="12"/>
      <c r="BZ2673" t="s">
        <v>6179</v>
      </c>
      <c r="CA2673" s="13" t="s">
        <v>7977</v>
      </c>
    </row>
    <row r="2674" spans="70:79" s="1" customFormat="1" ht="15">
      <c r="BR2674" t="str">
        <f t="shared" si="175"/>
        <v>RVJFRENCHAY HOSPITAL</v>
      </c>
      <c r="BS2674" s="66" t="s">
        <v>7978</v>
      </c>
      <c r="BT2674" s="66" t="s">
        <v>7979</v>
      </c>
      <c r="BU2674" s="66" t="s">
        <v>7978</v>
      </c>
      <c r="BV2674" s="66" t="s">
        <v>7979</v>
      </c>
      <c r="BW2674" s="66" t="s">
        <v>7960</v>
      </c>
      <c r="BX2674" s="11"/>
      <c r="BY2674" s="12"/>
      <c r="BZ2674" t="s">
        <v>6179</v>
      </c>
      <c r="CA2674" s="13" t="s">
        <v>7980</v>
      </c>
    </row>
    <row r="2675" spans="70:79" s="1" customFormat="1" ht="15">
      <c r="BR2675" t="str">
        <f t="shared" si="175"/>
        <v>RVJGLENSIDE HOSPITAL</v>
      </c>
      <c r="BS2675" s="66" t="s">
        <v>7981</v>
      </c>
      <c r="BT2675" s="66" t="s">
        <v>7982</v>
      </c>
      <c r="BU2675" s="66" t="s">
        <v>7981</v>
      </c>
      <c r="BV2675" s="66" t="s">
        <v>7982</v>
      </c>
      <c r="BW2675" s="66" t="s">
        <v>7960</v>
      </c>
      <c r="BX2675" s="11"/>
      <c r="BY2675" s="12"/>
      <c r="BZ2675" t="s">
        <v>7983</v>
      </c>
      <c r="CA2675" s="13" t="s">
        <v>7984</v>
      </c>
    </row>
    <row r="2676" spans="70:79" s="1" customFormat="1" ht="15">
      <c r="BR2676" t="str">
        <f t="shared" si="175"/>
        <v>RVJHAM GREEN HOSPITAL</v>
      </c>
      <c r="BS2676" s="66" t="s">
        <v>7985</v>
      </c>
      <c r="BT2676" s="66" t="s">
        <v>7986</v>
      </c>
      <c r="BU2676" s="66" t="s">
        <v>7985</v>
      </c>
      <c r="BV2676" s="66" t="s">
        <v>7986</v>
      </c>
      <c r="BW2676" s="66" t="s">
        <v>7960</v>
      </c>
      <c r="BX2676" s="11"/>
      <c r="BY2676" s="12"/>
      <c r="BZ2676" t="s">
        <v>7983</v>
      </c>
      <c r="CA2676" s="13" t="s">
        <v>7987</v>
      </c>
    </row>
    <row r="2677" spans="70:79" s="1" customFormat="1" ht="15">
      <c r="BR2677" t="str">
        <f t="shared" si="175"/>
        <v>RVJLYDNEY HOSPITAL SITE</v>
      </c>
      <c r="BS2677" s="66" t="s">
        <v>7988</v>
      </c>
      <c r="BT2677" s="66" t="s">
        <v>7989</v>
      </c>
      <c r="BU2677" s="66" t="s">
        <v>7988</v>
      </c>
      <c r="BV2677" s="66" t="s">
        <v>7989</v>
      </c>
      <c r="BW2677" s="66" t="s">
        <v>7960</v>
      </c>
      <c r="BX2677" s="11"/>
      <c r="BY2677" s="12"/>
      <c r="BZ2677" t="s">
        <v>7983</v>
      </c>
      <c r="CA2677" s="13" t="s">
        <v>7990</v>
      </c>
    </row>
    <row r="2678" spans="70:79" s="1" customFormat="1" ht="15">
      <c r="BR2678" t="str">
        <f t="shared" si="175"/>
        <v>RVJMANOR PARK HOSPITAL</v>
      </c>
      <c r="BS2678" s="66" t="s">
        <v>7991</v>
      </c>
      <c r="BT2678" s="66" t="s">
        <v>7992</v>
      </c>
      <c r="BU2678" s="66" t="s">
        <v>7991</v>
      </c>
      <c r="BV2678" s="66" t="s">
        <v>7992</v>
      </c>
      <c r="BW2678" s="66" t="s">
        <v>7960</v>
      </c>
      <c r="BX2678" s="11"/>
      <c r="BY2678" s="12"/>
      <c r="BZ2678" t="s">
        <v>7983</v>
      </c>
      <c r="CA2678" s="13" t="s">
        <v>7993</v>
      </c>
    </row>
    <row r="2679" spans="70:79" s="1" customFormat="1" ht="15">
      <c r="BR2679" t="str">
        <f t="shared" si="175"/>
        <v>RVJRIVERSIDE UNIT</v>
      </c>
      <c r="BS2679" s="66" t="s">
        <v>7994</v>
      </c>
      <c r="BT2679" s="66" t="s">
        <v>7995</v>
      </c>
      <c r="BU2679" s="66" t="s">
        <v>7994</v>
      </c>
      <c r="BV2679" s="66" t="s">
        <v>7995</v>
      </c>
      <c r="BW2679" s="66" t="s">
        <v>7960</v>
      </c>
      <c r="BX2679" s="11"/>
      <c r="BY2679" s="12"/>
      <c r="BZ2679" t="s">
        <v>6232</v>
      </c>
      <c r="CA2679" s="13" t="s">
        <v>7996</v>
      </c>
    </row>
    <row r="2680" spans="70:79" s="1" customFormat="1" ht="15">
      <c r="BR2680" t="str">
        <f t="shared" si="175"/>
        <v>RVJSOUTHMEAD HOSPITAL</v>
      </c>
      <c r="BS2680" s="66" t="s">
        <v>7997</v>
      </c>
      <c r="BT2680" s="66" t="s">
        <v>7998</v>
      </c>
      <c r="BU2680" s="66" t="s">
        <v>7997</v>
      </c>
      <c r="BV2680" s="66" t="s">
        <v>7998</v>
      </c>
      <c r="BW2680" s="66" t="s">
        <v>7960</v>
      </c>
      <c r="BX2680" s="11"/>
      <c r="BY2680" s="12"/>
      <c r="BZ2680" t="s">
        <v>7999</v>
      </c>
      <c r="CA2680" s="13" t="s">
        <v>8000</v>
      </c>
    </row>
    <row r="2681" spans="70:79" s="1" customFormat="1" ht="15">
      <c r="BR2681" t="str">
        <f t="shared" si="175"/>
        <v>RVJTHORNBURY HOSPITAL</v>
      </c>
      <c r="BS2681" s="66" t="s">
        <v>8001</v>
      </c>
      <c r="BT2681" s="66" t="s">
        <v>139</v>
      </c>
      <c r="BU2681" s="66" t="s">
        <v>8001</v>
      </c>
      <c r="BV2681" s="66" t="s">
        <v>139</v>
      </c>
      <c r="BW2681" s="66" t="s">
        <v>7960</v>
      </c>
      <c r="BX2681" s="11"/>
      <c r="BY2681" s="12"/>
      <c r="BZ2681" t="s">
        <v>6265</v>
      </c>
      <c r="CA2681" s="13" t="s">
        <v>8002</v>
      </c>
    </row>
    <row r="2682" spans="70:79" s="1" customFormat="1" ht="15">
      <c r="BR2682" t="str">
        <f t="shared" si="175"/>
        <v>RVJWESTON GENERAL HOSPITAL</v>
      </c>
      <c r="BS2682" s="66" t="s">
        <v>8003</v>
      </c>
      <c r="BT2682" s="66" t="s">
        <v>1280</v>
      </c>
      <c r="BU2682" s="66" t="s">
        <v>8003</v>
      </c>
      <c r="BV2682" s="66" t="s">
        <v>1280</v>
      </c>
      <c r="BW2682" s="66" t="s">
        <v>7960</v>
      </c>
      <c r="BX2682" s="11"/>
      <c r="BY2682" s="12"/>
      <c r="BZ2682" t="s">
        <v>6265</v>
      </c>
      <c r="CA2682" s="13" t="s">
        <v>8004</v>
      </c>
    </row>
    <row r="2683" spans="70:79" s="1" customFormat="1" ht="15">
      <c r="BR2683" t="str">
        <f t="shared" si="175"/>
        <v>RVNB&amp;NES ADULT</v>
      </c>
      <c r="BS2683" s="66" t="s">
        <v>8005</v>
      </c>
      <c r="BT2683" s="66" t="s">
        <v>8006</v>
      </c>
      <c r="BU2683" s="66" t="s">
        <v>8005</v>
      </c>
      <c r="BV2683" s="66" t="s">
        <v>8006</v>
      </c>
      <c r="BW2683" s="66" t="s">
        <v>8007</v>
      </c>
      <c r="BX2683" s="11"/>
      <c r="BY2683" s="12"/>
      <c r="BZ2683" t="s">
        <v>8008</v>
      </c>
      <c r="CA2683" s="13" t="s">
        <v>8009</v>
      </c>
    </row>
    <row r="2684" spans="70:79" s="1" customFormat="1" ht="15">
      <c r="BR2684" t="str">
        <f t="shared" si="175"/>
        <v>RVNB&amp;NES OLDER ADULT</v>
      </c>
      <c r="BS2684" s="66" t="s">
        <v>8010</v>
      </c>
      <c r="BT2684" s="66" t="s">
        <v>8011</v>
      </c>
      <c r="BU2684" s="66" t="s">
        <v>8010</v>
      </c>
      <c r="BV2684" s="66" t="s">
        <v>8011</v>
      </c>
      <c r="BW2684" s="66" t="s">
        <v>8007</v>
      </c>
      <c r="BX2684" s="11"/>
      <c r="BY2684" s="12"/>
      <c r="BZ2684" t="s">
        <v>8008</v>
      </c>
      <c r="CA2684" s="13" t="s">
        <v>8012</v>
      </c>
    </row>
    <row r="2685" spans="70:79" s="1" customFormat="1" ht="15">
      <c r="BR2685" t="str">
        <f t="shared" si="175"/>
        <v>RVNB&amp;NES SDAS</v>
      </c>
      <c r="BS2685" s="66" t="s">
        <v>8013</v>
      </c>
      <c r="BT2685" s="66" t="s">
        <v>8014</v>
      </c>
      <c r="BU2685" s="66" t="s">
        <v>8013</v>
      </c>
      <c r="BV2685" s="66" t="s">
        <v>8014</v>
      </c>
      <c r="BW2685" s="66" t="s">
        <v>8007</v>
      </c>
      <c r="BX2685" s="11"/>
      <c r="BY2685" s="12"/>
      <c r="BZ2685" t="s">
        <v>6388</v>
      </c>
      <c r="CA2685" s="13" t="s">
        <v>8015</v>
      </c>
    </row>
    <row r="2686" spans="70:79" s="1" customFormat="1" ht="15">
      <c r="BR2686" t="str">
        <f t="shared" si="175"/>
        <v>RVNBLACKBERRY HILL HOSPITAL</v>
      </c>
      <c r="BS2686" s="66" t="s">
        <v>8016</v>
      </c>
      <c r="BT2686" s="66" t="s">
        <v>502</v>
      </c>
      <c r="BU2686" s="66" t="s">
        <v>8016</v>
      </c>
      <c r="BV2686" s="66" t="s">
        <v>502</v>
      </c>
      <c r="BW2686" s="66" t="s">
        <v>8007</v>
      </c>
      <c r="BX2686" s="11"/>
      <c r="BY2686" s="12"/>
      <c r="BZ2686" t="s">
        <v>6397</v>
      </c>
      <c r="CA2686" s="13" t="s">
        <v>8017</v>
      </c>
    </row>
    <row r="2687" spans="70:79" s="1" customFormat="1" ht="15">
      <c r="BR2687" t="str">
        <f t="shared" si="175"/>
        <v>RVNBRENTRY SITE</v>
      </c>
      <c r="BS2687" s="66" t="s">
        <v>8018</v>
      </c>
      <c r="BT2687" s="66" t="s">
        <v>8019</v>
      </c>
      <c r="BU2687" s="66" t="s">
        <v>8018</v>
      </c>
      <c r="BV2687" s="66" t="s">
        <v>8019</v>
      </c>
      <c r="BW2687" s="66" t="s">
        <v>8007</v>
      </c>
      <c r="BX2687" s="11"/>
      <c r="BY2687" s="12"/>
      <c r="BZ2687" t="s">
        <v>8020</v>
      </c>
      <c r="CA2687" s="13" t="s">
        <v>8021</v>
      </c>
    </row>
    <row r="2688" spans="70:79" s="1" customFormat="1" ht="15">
      <c r="BR2688" t="str">
        <f t="shared" si="175"/>
        <v>RVNBRISTOL ADULT</v>
      </c>
      <c r="BS2688" s="66" t="s">
        <v>8022</v>
      </c>
      <c r="BT2688" s="66" t="s">
        <v>536</v>
      </c>
      <c r="BU2688" s="66" t="s">
        <v>8022</v>
      </c>
      <c r="BV2688" s="66" t="s">
        <v>536</v>
      </c>
      <c r="BW2688" s="66" t="s">
        <v>8007</v>
      </c>
      <c r="BX2688" s="11"/>
      <c r="BY2688" s="12"/>
      <c r="BZ2688" t="s">
        <v>6581</v>
      </c>
      <c r="CA2688" s="13" t="s">
        <v>8023</v>
      </c>
    </row>
    <row r="2689" spans="70:79" s="1" customFormat="1" ht="15">
      <c r="BR2689" t="str">
        <f t="shared" si="175"/>
        <v>RVNBRISTOL ADULT SDAS</v>
      </c>
      <c r="BS2689" s="66" t="s">
        <v>8024</v>
      </c>
      <c r="BT2689" s="66" t="s">
        <v>8025</v>
      </c>
      <c r="BU2689" s="66" t="s">
        <v>8024</v>
      </c>
      <c r="BV2689" s="66" t="s">
        <v>8025</v>
      </c>
      <c r="BW2689" s="66" t="s">
        <v>8007</v>
      </c>
      <c r="BX2689" s="11"/>
      <c r="BY2689" s="12"/>
      <c r="BZ2689" t="s">
        <v>8026</v>
      </c>
      <c r="CA2689" s="13" t="s">
        <v>8027</v>
      </c>
    </row>
    <row r="2690" spans="70:79" s="1" customFormat="1" ht="15">
      <c r="BR2690" t="str">
        <f t="shared" si="175"/>
        <v>RVNBRISTOL OLDER ADULT</v>
      </c>
      <c r="BS2690" s="66" t="s">
        <v>8028</v>
      </c>
      <c r="BT2690" s="66" t="s">
        <v>8029</v>
      </c>
      <c r="BU2690" s="66" t="s">
        <v>8028</v>
      </c>
      <c r="BV2690" s="66" t="s">
        <v>8029</v>
      </c>
      <c r="BW2690" s="66" t="s">
        <v>8007</v>
      </c>
      <c r="BX2690" s="11"/>
      <c r="BY2690" s="12"/>
      <c r="BZ2690" t="s">
        <v>8026</v>
      </c>
      <c r="CA2690" s="13" t="s">
        <v>8030</v>
      </c>
    </row>
    <row r="2691" spans="70:79" s="1" customFormat="1" ht="15">
      <c r="BR2691" t="str">
        <f t="shared" ref="BR2691:BR2754" si="176">CONCATENATE(LEFT(BS2691, 3),BT2691)</f>
        <v>RVNBRISTOL ROYAL INFIRMARY</v>
      </c>
      <c r="BS2691" s="66" t="s">
        <v>8031</v>
      </c>
      <c r="BT2691" s="66" t="s">
        <v>1304</v>
      </c>
      <c r="BU2691" s="66" t="s">
        <v>8031</v>
      </c>
      <c r="BV2691" s="66" t="s">
        <v>1304</v>
      </c>
      <c r="BW2691" s="66" t="s">
        <v>8007</v>
      </c>
      <c r="BX2691" s="11"/>
      <c r="BY2691" s="12"/>
      <c r="BZ2691" t="s">
        <v>8032</v>
      </c>
      <c r="CA2691" s="13" t="s">
        <v>8033</v>
      </c>
    </row>
    <row r="2692" spans="70:79" s="1" customFormat="1" ht="15">
      <c r="BR2692" t="str">
        <f t="shared" si="176"/>
        <v>RVNBRISTOL SDAS</v>
      </c>
      <c r="BS2692" s="66" t="s">
        <v>8034</v>
      </c>
      <c r="BT2692" s="66" t="s">
        <v>540</v>
      </c>
      <c r="BU2692" s="66" t="s">
        <v>8034</v>
      </c>
      <c r="BV2692" s="66" t="s">
        <v>540</v>
      </c>
      <c r="BW2692" s="66" t="s">
        <v>8007</v>
      </c>
      <c r="BX2692" s="11"/>
      <c r="BY2692" s="12"/>
      <c r="BZ2692" t="s">
        <v>6639</v>
      </c>
      <c r="CA2692" s="13" t="s">
        <v>8035</v>
      </c>
    </row>
    <row r="2693" spans="70:79" s="1" customFormat="1" ht="15">
      <c r="BR2693" t="str">
        <f t="shared" si="176"/>
        <v>RVNBRISTOL UNIVERSITY</v>
      </c>
      <c r="BS2693" s="66" t="s">
        <v>8036</v>
      </c>
      <c r="BT2693" s="66" t="s">
        <v>8037</v>
      </c>
      <c r="BU2693" s="66" t="s">
        <v>8036</v>
      </c>
      <c r="BV2693" s="66" t="s">
        <v>8037</v>
      </c>
      <c r="BW2693" s="66" t="s">
        <v>8007</v>
      </c>
      <c r="BX2693" s="11"/>
      <c r="BY2693" s="12"/>
      <c r="BZ2693" t="s">
        <v>6643</v>
      </c>
      <c r="CA2693" s="13" t="s">
        <v>8038</v>
      </c>
    </row>
    <row r="2694" spans="70:79" s="1" customFormat="1" ht="15">
      <c r="BR2694" t="str">
        <f t="shared" si="176"/>
        <v>RVNBROOKLAND HALL</v>
      </c>
      <c r="BS2694" s="66" t="s">
        <v>8039</v>
      </c>
      <c r="BT2694" s="66" t="s">
        <v>8040</v>
      </c>
      <c r="BU2694" s="66" t="s">
        <v>8039</v>
      </c>
      <c r="BV2694" s="66" t="s">
        <v>8040</v>
      </c>
      <c r="BW2694" s="66" t="s">
        <v>8007</v>
      </c>
      <c r="BX2694" s="11"/>
      <c r="BY2694" s="12"/>
      <c r="BZ2694" t="s">
        <v>6643</v>
      </c>
      <c r="CA2694" s="13" t="s">
        <v>3972</v>
      </c>
    </row>
    <row r="2695" spans="70:79" s="1" customFormat="1" ht="15">
      <c r="BR2695" t="str">
        <f t="shared" si="176"/>
        <v xml:space="preserve">RVNCALLINGTON ROAD </v>
      </c>
      <c r="BS2695" s="66" t="s">
        <v>8041</v>
      </c>
      <c r="BT2695" s="66" t="s">
        <v>8042</v>
      </c>
      <c r="BU2695" s="66" t="s">
        <v>8041</v>
      </c>
      <c r="BV2695" s="66" t="s">
        <v>8042</v>
      </c>
      <c r="BW2695" s="66" t="s">
        <v>8007</v>
      </c>
      <c r="BX2695" s="66"/>
      <c r="BY2695" s="12"/>
      <c r="BZ2695" t="s">
        <v>6643</v>
      </c>
      <c r="CA2695" s="13" t="s">
        <v>8043</v>
      </c>
    </row>
    <row r="2696" spans="70:79" s="1" customFormat="1" ht="15">
      <c r="BR2696" t="str">
        <f t="shared" si="176"/>
        <v>RVNCENTRAL WILTS AOWA</v>
      </c>
      <c r="BS2696" s="66" t="s">
        <v>8044</v>
      </c>
      <c r="BT2696" s="66" t="s">
        <v>8045</v>
      </c>
      <c r="BU2696" s="66" t="s">
        <v>8044</v>
      </c>
      <c r="BV2696" s="66" t="s">
        <v>8045</v>
      </c>
      <c r="BW2696" s="66" t="s">
        <v>8007</v>
      </c>
      <c r="BX2696" s="66"/>
      <c r="BY2696" s="12"/>
      <c r="BZ2696" t="s">
        <v>6643</v>
      </c>
      <c r="CA2696" s="13" t="s">
        <v>8046</v>
      </c>
    </row>
    <row r="2697" spans="70:79" s="1" customFormat="1" ht="15">
      <c r="BR2697" t="str">
        <f t="shared" si="176"/>
        <v>RVNCITY HALL</v>
      </c>
      <c r="BS2697" s="66" t="s">
        <v>8047</v>
      </c>
      <c r="BT2697" s="66" t="s">
        <v>8048</v>
      </c>
      <c r="BU2697" s="66" t="s">
        <v>8047</v>
      </c>
      <c r="BV2697" s="66" t="s">
        <v>8048</v>
      </c>
      <c r="BW2697" s="66" t="s">
        <v>8007</v>
      </c>
      <c r="BX2697" s="66"/>
      <c r="BY2697" s="12"/>
      <c r="BZ2697" t="s">
        <v>6643</v>
      </c>
      <c r="CA2697" s="13" t="s">
        <v>661</v>
      </c>
    </row>
    <row r="2698" spans="70:79" s="1" customFormat="1" ht="15">
      <c r="BR2698" t="str">
        <f t="shared" si="176"/>
        <v>RVNCOLSTON FORT</v>
      </c>
      <c r="BS2698" s="66" t="s">
        <v>8049</v>
      </c>
      <c r="BT2698" s="66" t="s">
        <v>8050</v>
      </c>
      <c r="BU2698" s="66" t="s">
        <v>8049</v>
      </c>
      <c r="BV2698" s="66" t="s">
        <v>8050</v>
      </c>
      <c r="BW2698" s="66" t="s">
        <v>8007</v>
      </c>
      <c r="BX2698" s="66"/>
      <c r="BY2698" s="12"/>
      <c r="BZ2698" t="s">
        <v>6643</v>
      </c>
      <c r="CA2698" s="13" t="s">
        <v>1854</v>
      </c>
    </row>
    <row r="2699" spans="70:79" s="1" customFormat="1" ht="15">
      <c r="BR2699" t="str">
        <f t="shared" si="176"/>
        <v>RVNCORUM TWO</v>
      </c>
      <c r="BS2699" s="66" t="s">
        <v>8051</v>
      </c>
      <c r="BT2699" s="66" t="s">
        <v>8052</v>
      </c>
      <c r="BU2699" s="66" t="s">
        <v>8051</v>
      </c>
      <c r="BV2699" s="66" t="s">
        <v>8052</v>
      </c>
      <c r="BW2699" s="66" t="s">
        <v>8007</v>
      </c>
      <c r="BX2699" s="66"/>
      <c r="BY2699" s="12"/>
      <c r="BZ2699" t="s">
        <v>6643</v>
      </c>
      <c r="CA2699" s="13" t="s">
        <v>8053</v>
      </c>
    </row>
    <row r="2700" spans="70:79" s="1" customFormat="1" ht="15">
      <c r="BR2700" t="str">
        <f t="shared" si="176"/>
        <v>RVNEMERGENCY 001</v>
      </c>
      <c r="BS2700" s="66" t="s">
        <v>8054</v>
      </c>
      <c r="BT2700" s="66" t="s">
        <v>8055</v>
      </c>
      <c r="BU2700" s="66" t="s">
        <v>8054</v>
      </c>
      <c r="BV2700" s="66" t="s">
        <v>8055</v>
      </c>
      <c r="BW2700" s="66" t="s">
        <v>8007</v>
      </c>
      <c r="BX2700" s="66"/>
      <c r="BY2700" s="12"/>
      <c r="BZ2700" t="s">
        <v>642</v>
      </c>
      <c r="CA2700" s="13" t="s">
        <v>8056</v>
      </c>
    </row>
    <row r="2701" spans="70:79" s="1" customFormat="1" ht="15">
      <c r="BR2701" t="str">
        <f t="shared" si="176"/>
        <v xml:space="preserve">RVNFOUNTAIN WAY, SALISBURY </v>
      </c>
      <c r="BS2701" s="66" t="s">
        <v>8057</v>
      </c>
      <c r="BT2701" s="66" t="s">
        <v>8058</v>
      </c>
      <c r="BU2701" s="66" t="s">
        <v>8057</v>
      </c>
      <c r="BV2701" s="66" t="s">
        <v>8058</v>
      </c>
      <c r="BW2701" s="66" t="s">
        <v>8007</v>
      </c>
      <c r="BX2701" s="66"/>
      <c r="BY2701" s="12"/>
      <c r="BZ2701" t="s">
        <v>6652</v>
      </c>
      <c r="CA2701" s="13" t="s">
        <v>3850</v>
      </c>
    </row>
    <row r="2702" spans="70:79" s="1" customFormat="1" ht="15">
      <c r="BR2702" t="str">
        <f t="shared" si="176"/>
        <v>RVNFROMESIDE</v>
      </c>
      <c r="BS2702" s="66" t="s">
        <v>8059</v>
      </c>
      <c r="BT2702" s="66" t="s">
        <v>8060</v>
      </c>
      <c r="BU2702" s="66" t="s">
        <v>8059</v>
      </c>
      <c r="BV2702" s="66" t="s">
        <v>8060</v>
      </c>
      <c r="BW2702" s="66" t="s">
        <v>8007</v>
      </c>
      <c r="BX2702" s="66"/>
      <c r="BY2702" s="12"/>
      <c r="BZ2702" t="s">
        <v>600</v>
      </c>
      <c r="CA2702" s="13" t="s">
        <v>8061</v>
      </c>
    </row>
    <row r="2703" spans="70:79" s="1" customFormat="1" ht="15">
      <c r="BR2703" t="str">
        <f t="shared" si="176"/>
        <v>RVNGREAT WESTERN HOSPITAL AWP</v>
      </c>
      <c r="BS2703" s="66" t="s">
        <v>8062</v>
      </c>
      <c r="BT2703" s="66" t="s">
        <v>8063</v>
      </c>
      <c r="BU2703" s="66" t="s">
        <v>8062</v>
      </c>
      <c r="BV2703" s="66" t="s">
        <v>8063</v>
      </c>
      <c r="BW2703" s="66" t="s">
        <v>8007</v>
      </c>
      <c r="BX2703" s="66"/>
      <c r="BY2703" s="12"/>
      <c r="BZ2703" t="s">
        <v>600</v>
      </c>
      <c r="CA2703" s="13" t="s">
        <v>8064</v>
      </c>
    </row>
    <row r="2704" spans="70:79" s="1" customFormat="1" ht="15">
      <c r="BR2704" t="str">
        <f t="shared" si="176"/>
        <v>RVNGREEN LANE HOSPITAL</v>
      </c>
      <c r="BS2704" s="66" t="s">
        <v>8065</v>
      </c>
      <c r="BT2704" s="66" t="s">
        <v>8066</v>
      </c>
      <c r="BU2704" s="66" t="s">
        <v>8065</v>
      </c>
      <c r="BV2704" s="66" t="s">
        <v>8066</v>
      </c>
      <c r="BW2704" s="66" t="s">
        <v>8007</v>
      </c>
      <c r="BX2704" s="66"/>
      <c r="BY2704" s="12"/>
      <c r="BZ2704" t="s">
        <v>600</v>
      </c>
      <c r="CA2704" s="13" t="s">
        <v>3042</v>
      </c>
    </row>
    <row r="2705" spans="70:79" s="1" customFormat="1" ht="15">
      <c r="BR2705" t="str">
        <f t="shared" si="176"/>
        <v xml:space="preserve">RVNHILLVIEW LODGE </v>
      </c>
      <c r="BS2705" s="66" t="s">
        <v>8067</v>
      </c>
      <c r="BT2705" s="66" t="s">
        <v>586</v>
      </c>
      <c r="BU2705" s="66" t="s">
        <v>8067</v>
      </c>
      <c r="BV2705" s="66" t="s">
        <v>586</v>
      </c>
      <c r="BW2705" s="66" t="s">
        <v>8007</v>
      </c>
      <c r="BX2705" s="66"/>
      <c r="BY2705" s="12"/>
      <c r="BZ2705" t="s">
        <v>600</v>
      </c>
      <c r="CA2705" s="13" t="s">
        <v>8068</v>
      </c>
    </row>
    <row r="2706" spans="70:79" s="1" customFormat="1" ht="15">
      <c r="BR2706" t="str">
        <f t="shared" si="176"/>
        <v xml:space="preserve">RVNLOCKING CASTLE </v>
      </c>
      <c r="BS2706" s="66" t="s">
        <v>8069</v>
      </c>
      <c r="BT2706" s="66" t="s">
        <v>8070</v>
      </c>
      <c r="BU2706" s="66" t="s">
        <v>8069</v>
      </c>
      <c r="BV2706" s="66" t="s">
        <v>8070</v>
      </c>
      <c r="BW2706" s="66" t="s">
        <v>8007</v>
      </c>
      <c r="BX2706" s="66"/>
      <c r="BY2706" s="12"/>
      <c r="BZ2706" t="s">
        <v>600</v>
      </c>
      <c r="CA2706" s="13" t="s">
        <v>8071</v>
      </c>
    </row>
    <row r="2707" spans="70:79" s="1" customFormat="1" ht="15">
      <c r="BR2707" t="str">
        <f t="shared" si="176"/>
        <v>RVNLONG FOX UNIT</v>
      </c>
      <c r="BS2707" s="66" t="s">
        <v>8072</v>
      </c>
      <c r="BT2707" s="66" t="s">
        <v>8073</v>
      </c>
      <c r="BU2707" s="66" t="s">
        <v>8072</v>
      </c>
      <c r="BV2707" s="66" t="s">
        <v>8073</v>
      </c>
      <c r="BW2707" s="66" t="s">
        <v>8007</v>
      </c>
      <c r="BX2707" s="66"/>
      <c r="BY2707" s="12"/>
      <c r="BZ2707" t="s">
        <v>600</v>
      </c>
      <c r="CA2707" s="13" t="s">
        <v>8074</v>
      </c>
    </row>
    <row r="2708" spans="70:79" s="1" customFormat="1" ht="15">
      <c r="BR2708" t="str">
        <f t="shared" si="176"/>
        <v>RVNMELKSHAM COMMUNITY HOSPITAL</v>
      </c>
      <c r="BS2708" s="66" t="s">
        <v>8075</v>
      </c>
      <c r="BT2708" s="66" t="s">
        <v>122</v>
      </c>
      <c r="BU2708" s="66" t="s">
        <v>8075</v>
      </c>
      <c r="BV2708" s="66" t="s">
        <v>122</v>
      </c>
      <c r="BW2708" s="66" t="s">
        <v>8007</v>
      </c>
      <c r="BX2708" s="66"/>
      <c r="BY2708" s="12"/>
      <c r="BZ2708" t="s">
        <v>600</v>
      </c>
      <c r="CA2708" s="13" t="s">
        <v>8076</v>
      </c>
    </row>
    <row r="2709" spans="70:79" s="1" customFormat="1" ht="15">
      <c r="BR2709" t="str">
        <f t="shared" si="176"/>
        <v>RVNMENTAL HEALTH BRISTOL SOUTH PLAZA</v>
      </c>
      <c r="BS2709" s="66" t="s">
        <v>8077</v>
      </c>
      <c r="BT2709" s="66" t="s">
        <v>8078</v>
      </c>
      <c r="BU2709" s="66" t="s">
        <v>8077</v>
      </c>
      <c r="BV2709" s="66" t="s">
        <v>8078</v>
      </c>
      <c r="BW2709" s="66" t="s">
        <v>8007</v>
      </c>
      <c r="BX2709" s="66"/>
      <c r="BY2709" s="12"/>
      <c r="BZ2709" t="s">
        <v>600</v>
      </c>
      <c r="CA2709" s="13" t="s">
        <v>281</v>
      </c>
    </row>
    <row r="2710" spans="70:79" s="1" customFormat="1" ht="13.15" customHeight="1">
      <c r="BR2710" t="str">
        <f t="shared" si="176"/>
        <v>RVNNEW FRIENDS HALL</v>
      </c>
      <c r="BS2710" s="66" t="s">
        <v>8079</v>
      </c>
      <c r="BT2710" s="66" t="s">
        <v>8080</v>
      </c>
      <c r="BU2710" s="66" t="s">
        <v>8079</v>
      </c>
      <c r="BV2710" s="66" t="s">
        <v>8080</v>
      </c>
      <c r="BW2710" s="66" t="s">
        <v>8007</v>
      </c>
      <c r="BX2710" s="66"/>
      <c r="BY2710" s="12"/>
      <c r="BZ2710" t="s">
        <v>600</v>
      </c>
      <c r="CA2710" s="13" t="s">
        <v>8081</v>
      </c>
    </row>
    <row r="2711" spans="70:79" s="1" customFormat="1" ht="15">
      <c r="BR2711" t="str">
        <f t="shared" si="176"/>
        <v>RVNNORTH SOMERSET ADULT</v>
      </c>
      <c r="BS2711" s="66" t="s">
        <v>8082</v>
      </c>
      <c r="BT2711" s="66" t="s">
        <v>590</v>
      </c>
      <c r="BU2711" s="66" t="s">
        <v>8082</v>
      </c>
      <c r="BV2711" s="66" t="s">
        <v>590</v>
      </c>
      <c r="BW2711" s="66" t="s">
        <v>8007</v>
      </c>
      <c r="BX2711" s="66"/>
      <c r="BY2711" s="12"/>
      <c r="BZ2711" t="s">
        <v>600</v>
      </c>
      <c r="CA2711" s="13" t="s">
        <v>196</v>
      </c>
    </row>
    <row r="2712" spans="70:79" s="1" customFormat="1" ht="15">
      <c r="BR2712" t="str">
        <f t="shared" si="176"/>
        <v>RVNNORTH SOMERSET CTPLD</v>
      </c>
      <c r="BS2712" s="66" t="s">
        <v>8083</v>
      </c>
      <c r="BT2712" s="66" t="s">
        <v>8084</v>
      </c>
      <c r="BU2712" s="66" t="s">
        <v>8083</v>
      </c>
      <c r="BV2712" s="66" t="s">
        <v>8084</v>
      </c>
      <c r="BW2712" s="66" t="s">
        <v>8007</v>
      </c>
      <c r="BX2712" s="66"/>
      <c r="BY2712" s="12"/>
      <c r="BZ2712" t="s">
        <v>600</v>
      </c>
      <c r="CA2712" s="13" t="s">
        <v>201</v>
      </c>
    </row>
    <row r="2713" spans="70:79" s="1" customFormat="1" ht="15">
      <c r="BR2713" t="str">
        <f t="shared" si="176"/>
        <v>RVNNORTH SOMERSET EIS</v>
      </c>
      <c r="BS2713" s="66" t="s">
        <v>8085</v>
      </c>
      <c r="BT2713" s="66" t="s">
        <v>8086</v>
      </c>
      <c r="BU2713" s="66" t="s">
        <v>8085</v>
      </c>
      <c r="BV2713" s="66" t="s">
        <v>8086</v>
      </c>
      <c r="BW2713" s="66" t="s">
        <v>8007</v>
      </c>
      <c r="BX2713" s="66"/>
      <c r="BY2713" s="12"/>
      <c r="BZ2713" t="s">
        <v>600</v>
      </c>
      <c r="CA2713" s="13" t="s">
        <v>208</v>
      </c>
    </row>
    <row r="2714" spans="70:79" s="1" customFormat="1" ht="15">
      <c r="BR2714" t="str">
        <f t="shared" si="176"/>
        <v>RVNNORTH SOMERSET OLDER ADULT</v>
      </c>
      <c r="BS2714" s="66" t="s">
        <v>8087</v>
      </c>
      <c r="BT2714" s="66" t="s">
        <v>597</v>
      </c>
      <c r="BU2714" s="66" t="s">
        <v>8087</v>
      </c>
      <c r="BV2714" s="66" t="s">
        <v>597</v>
      </c>
      <c r="BW2714" s="66" t="s">
        <v>8007</v>
      </c>
      <c r="BX2714" s="66"/>
      <c r="BY2714" s="12"/>
      <c r="BZ2714" t="s">
        <v>600</v>
      </c>
      <c r="CA2714" s="13" t="s">
        <v>355</v>
      </c>
    </row>
    <row r="2715" spans="70:79" s="1" customFormat="1" ht="15">
      <c r="BR2715" t="str">
        <f t="shared" si="176"/>
        <v>RVNNORTH SOMERSET SDAS</v>
      </c>
      <c r="BS2715" s="66" t="s">
        <v>8088</v>
      </c>
      <c r="BT2715" s="66" t="s">
        <v>8089</v>
      </c>
      <c r="BU2715" s="66" t="s">
        <v>8088</v>
      </c>
      <c r="BV2715" s="66" t="s">
        <v>8089</v>
      </c>
      <c r="BW2715" s="66" t="s">
        <v>8007</v>
      </c>
      <c r="BX2715" s="66"/>
      <c r="BY2715" s="12"/>
      <c r="BZ2715" t="s">
        <v>600</v>
      </c>
      <c r="CA2715" s="13" t="s">
        <v>213</v>
      </c>
    </row>
    <row r="2716" spans="70:79" s="1" customFormat="1" ht="15">
      <c r="BR2716" t="str">
        <f t="shared" si="176"/>
        <v>RVNNORTH WILTS SDAS</v>
      </c>
      <c r="BS2716" s="66" t="s">
        <v>8090</v>
      </c>
      <c r="BT2716" s="66" t="s">
        <v>8091</v>
      </c>
      <c r="BU2716" s="66" t="s">
        <v>8090</v>
      </c>
      <c r="BV2716" s="66" t="s">
        <v>8091</v>
      </c>
      <c r="BW2716" s="66" t="s">
        <v>8007</v>
      </c>
      <c r="BX2716" s="66"/>
      <c r="BY2716" s="12"/>
      <c r="BZ2716" t="s">
        <v>600</v>
      </c>
      <c r="CA2716" s="13" t="s">
        <v>223</v>
      </c>
    </row>
    <row r="2717" spans="70:79" s="1" customFormat="1" ht="15">
      <c r="BR2717" t="str">
        <f t="shared" si="176"/>
        <v>RVNOLDER ADULT INPATIENT UNIT, LONG FOX UNIT</v>
      </c>
      <c r="BS2717" s="66" t="s">
        <v>8092</v>
      </c>
      <c r="BT2717" s="66" t="s">
        <v>8093</v>
      </c>
      <c r="BU2717" s="66" t="s">
        <v>8092</v>
      </c>
      <c r="BV2717" s="66" t="s">
        <v>8093</v>
      </c>
      <c r="BW2717" s="66" t="s">
        <v>8007</v>
      </c>
      <c r="BX2717" s="66"/>
      <c r="BY2717" s="12"/>
      <c r="BZ2717" t="s">
        <v>600</v>
      </c>
      <c r="CA2717" s="13" t="s">
        <v>227</v>
      </c>
    </row>
    <row r="2718" spans="70:79" s="1" customFormat="1" ht="15">
      <c r="BR2718" t="str">
        <f t="shared" si="176"/>
        <v>RVNOP SGLOS MEMORY SGLOS</v>
      </c>
      <c r="BS2718" s="66" t="s">
        <v>8094</v>
      </c>
      <c r="BT2718" s="66" t="s">
        <v>8095</v>
      </c>
      <c r="BU2718" s="66" t="s">
        <v>8094</v>
      </c>
      <c r="BV2718" s="66" t="s">
        <v>8095</v>
      </c>
      <c r="BW2718" s="66" t="s">
        <v>8007</v>
      </c>
      <c r="BX2718" s="66"/>
      <c r="BY2718" s="12"/>
      <c r="BZ2718" t="s">
        <v>600</v>
      </c>
      <c r="CA2718" s="13" t="s">
        <v>280</v>
      </c>
    </row>
    <row r="2719" spans="70:79" s="1" customFormat="1" ht="15">
      <c r="BR2719" t="str">
        <f t="shared" si="176"/>
        <v>RVNOP SWINDON MEMORY</v>
      </c>
      <c r="BS2719" s="66" t="s">
        <v>8096</v>
      </c>
      <c r="BT2719" s="66" t="s">
        <v>8097</v>
      </c>
      <c r="BU2719" s="66" t="s">
        <v>8096</v>
      </c>
      <c r="BV2719" s="66" t="s">
        <v>8097</v>
      </c>
      <c r="BW2719" s="66" t="s">
        <v>8007</v>
      </c>
      <c r="BX2719" s="66"/>
      <c r="BY2719" s="12"/>
      <c r="BZ2719" t="s">
        <v>600</v>
      </c>
      <c r="CA2719" s="13" t="s">
        <v>8098</v>
      </c>
    </row>
    <row r="2720" spans="70:79" s="1" customFormat="1" ht="15">
      <c r="BR2720" t="str">
        <f t="shared" si="176"/>
        <v>RVNOP WILTS MEMORY SWILTS</v>
      </c>
      <c r="BS2720" s="66" t="s">
        <v>8099</v>
      </c>
      <c r="BT2720" s="66" t="s">
        <v>8100</v>
      </c>
      <c r="BU2720" s="66" t="s">
        <v>8099</v>
      </c>
      <c r="BV2720" s="66" t="s">
        <v>8100</v>
      </c>
      <c r="BW2720" s="66" t="s">
        <v>8007</v>
      </c>
      <c r="BX2720" s="66"/>
      <c r="BY2720" s="12"/>
      <c r="BZ2720" t="s">
        <v>3525</v>
      </c>
      <c r="CA2720" s="13" t="s">
        <v>8101</v>
      </c>
    </row>
    <row r="2721" spans="70:79" s="1" customFormat="1" ht="15">
      <c r="BR2721" t="str">
        <f t="shared" si="176"/>
        <v>RVNRED GABLES</v>
      </c>
      <c r="BS2721" s="66" t="s">
        <v>8102</v>
      </c>
      <c r="BT2721" s="66" t="s">
        <v>8103</v>
      </c>
      <c r="BU2721" s="66" t="s">
        <v>8102</v>
      </c>
      <c r="BV2721" s="66" t="s">
        <v>8103</v>
      </c>
      <c r="BW2721" s="66" t="s">
        <v>8007</v>
      </c>
      <c r="BX2721" s="66"/>
      <c r="BY2721" s="12"/>
      <c r="BZ2721" t="s">
        <v>3525</v>
      </c>
      <c r="CA2721" s="13" t="s">
        <v>8104</v>
      </c>
    </row>
    <row r="2722" spans="70:79" s="1" customFormat="1" ht="15">
      <c r="BR2722" t="str">
        <f t="shared" si="176"/>
        <v>RVNROCK HALL</v>
      </c>
      <c r="BS2722" s="66" t="s">
        <v>8105</v>
      </c>
      <c r="BT2722" s="66" t="s">
        <v>8106</v>
      </c>
      <c r="BU2722" s="66" t="s">
        <v>8105</v>
      </c>
      <c r="BV2722" s="66" t="s">
        <v>8106</v>
      </c>
      <c r="BW2722" s="66" t="s">
        <v>8007</v>
      </c>
      <c r="BX2722" s="66"/>
      <c r="BY2722" s="12"/>
      <c r="BZ2722" t="s">
        <v>3525</v>
      </c>
      <c r="CA2722" s="13" t="s">
        <v>8107</v>
      </c>
    </row>
    <row r="2723" spans="70:79" s="1" customFormat="1" ht="15">
      <c r="BR2723" t="str">
        <f t="shared" si="176"/>
        <v xml:space="preserve">RVNSANDALWOOD COURT, SWINDON </v>
      </c>
      <c r="BS2723" s="66" t="s">
        <v>8108</v>
      </c>
      <c r="BT2723" s="66" t="s">
        <v>8109</v>
      </c>
      <c r="BU2723" s="66" t="s">
        <v>8108</v>
      </c>
      <c r="BV2723" s="66" t="s">
        <v>8109</v>
      </c>
      <c r="BW2723" s="66" t="s">
        <v>8007</v>
      </c>
      <c r="BX2723" s="66"/>
      <c r="BY2723" s="12"/>
      <c r="BZ2723" t="s">
        <v>3525</v>
      </c>
      <c r="CA2723" s="13" t="s">
        <v>8110</v>
      </c>
    </row>
    <row r="2724" spans="70:79" s="1" customFormat="1" ht="15">
      <c r="BR2724" t="str">
        <f t="shared" si="176"/>
        <v>RVNSAVERNAKE HOSPITAL</v>
      </c>
      <c r="BS2724" s="66" t="s">
        <v>8111</v>
      </c>
      <c r="BT2724" s="66" t="s">
        <v>4264</v>
      </c>
      <c r="BU2724" s="66" t="s">
        <v>8111</v>
      </c>
      <c r="BV2724" s="66" t="s">
        <v>4264</v>
      </c>
      <c r="BW2724" s="66" t="s">
        <v>8007</v>
      </c>
      <c r="BX2724" s="66"/>
      <c r="BY2724" s="12"/>
      <c r="BZ2724" t="s">
        <v>3525</v>
      </c>
      <c r="CA2724" s="13" t="s">
        <v>5651</v>
      </c>
    </row>
    <row r="2725" spans="70:79" s="1" customFormat="1" ht="15">
      <c r="BR2725" t="str">
        <f t="shared" si="176"/>
        <v>RVNSOUTH GLOS OLDER ADULT</v>
      </c>
      <c r="BS2725" s="66" t="s">
        <v>8112</v>
      </c>
      <c r="BT2725" s="66" t="s">
        <v>8113</v>
      </c>
      <c r="BU2725" s="66" t="s">
        <v>8112</v>
      </c>
      <c r="BV2725" s="66" t="s">
        <v>8113</v>
      </c>
      <c r="BW2725" s="66" t="s">
        <v>8007</v>
      </c>
      <c r="BX2725" s="66"/>
      <c r="BY2725" s="12"/>
      <c r="BZ2725" t="s">
        <v>3525</v>
      </c>
      <c r="CA2725" s="13" t="s">
        <v>1573</v>
      </c>
    </row>
    <row r="2726" spans="70:79" s="1" customFormat="1" ht="15">
      <c r="BR2726" t="str">
        <f t="shared" si="176"/>
        <v>RVNSOUTH GLOUCESTERSHIRE KINGSWOOD CLDT</v>
      </c>
      <c r="BS2726" s="66" t="s">
        <v>8114</v>
      </c>
      <c r="BT2726" s="66" t="s">
        <v>8115</v>
      </c>
      <c r="BU2726" s="66" t="s">
        <v>8114</v>
      </c>
      <c r="BV2726" s="66" t="s">
        <v>8115</v>
      </c>
      <c r="BW2726" s="66" t="s">
        <v>8007</v>
      </c>
      <c r="BX2726" s="66"/>
      <c r="BY2726" s="12"/>
      <c r="BZ2726" t="s">
        <v>3525</v>
      </c>
      <c r="CA2726" s="13" t="s">
        <v>8116</v>
      </c>
    </row>
    <row r="2727" spans="70:79" s="1" customFormat="1" ht="15">
      <c r="BR2727" t="str">
        <f t="shared" si="176"/>
        <v>RVNSOUTH GLOUCESTERSHIRE THORNBURY CLDT</v>
      </c>
      <c r="BS2727" s="66" t="s">
        <v>8117</v>
      </c>
      <c r="BT2727" s="66" t="s">
        <v>8118</v>
      </c>
      <c r="BU2727" s="66" t="s">
        <v>8117</v>
      </c>
      <c r="BV2727" s="66" t="s">
        <v>8118</v>
      </c>
      <c r="BW2727" s="66" t="s">
        <v>8007</v>
      </c>
      <c r="BX2727" s="66"/>
      <c r="BY2727" s="12"/>
      <c r="BZ2727" t="s">
        <v>3525</v>
      </c>
      <c r="CA2727" s="13" t="s">
        <v>8119</v>
      </c>
    </row>
    <row r="2728" spans="70:79" s="1" customFormat="1" ht="15">
      <c r="BR2728" t="str">
        <f t="shared" si="176"/>
        <v>RVNSOUTH WILTS ADAS</v>
      </c>
      <c r="BS2728" s="66" t="s">
        <v>8120</v>
      </c>
      <c r="BT2728" s="66" t="s">
        <v>8121</v>
      </c>
      <c r="BU2728" s="66" t="s">
        <v>8120</v>
      </c>
      <c r="BV2728" s="66" t="s">
        <v>8121</v>
      </c>
      <c r="BW2728" s="66" t="s">
        <v>8007</v>
      </c>
      <c r="BX2728" s="66"/>
      <c r="BY2728" s="12"/>
      <c r="BZ2728" t="s">
        <v>3525</v>
      </c>
      <c r="CA2728" s="13" t="s">
        <v>8122</v>
      </c>
    </row>
    <row r="2729" spans="70:79" s="1" customFormat="1" ht="15">
      <c r="BR2729" t="str">
        <f t="shared" si="176"/>
        <v>RVNSOUTH WILTS CRHT</v>
      </c>
      <c r="BS2729" s="66" t="s">
        <v>8123</v>
      </c>
      <c r="BT2729" s="66" t="s">
        <v>8124</v>
      </c>
      <c r="BU2729" s="66" t="s">
        <v>8123</v>
      </c>
      <c r="BV2729" s="66" t="s">
        <v>8124</v>
      </c>
      <c r="BW2729" s="66" t="s">
        <v>8007</v>
      </c>
      <c r="BX2729" s="66"/>
      <c r="BY2729" s="12"/>
      <c r="BZ2729" t="s">
        <v>3525</v>
      </c>
      <c r="CA2729" s="13" t="s">
        <v>8125</v>
      </c>
    </row>
    <row r="2730" spans="70:79" s="1" customFormat="1" ht="15">
      <c r="BR2730" t="str">
        <f t="shared" si="176"/>
        <v>RVNSOUTHMEAD HOSPITAL AWP</v>
      </c>
      <c r="BS2730" s="66" t="s">
        <v>8126</v>
      </c>
      <c r="BT2730" s="66" t="s">
        <v>608</v>
      </c>
      <c r="BU2730" s="66" t="s">
        <v>8126</v>
      </c>
      <c r="BV2730" s="66" t="s">
        <v>608</v>
      </c>
      <c r="BW2730" s="66" t="s">
        <v>8007</v>
      </c>
      <c r="BX2730" s="66"/>
      <c r="BY2730" s="12"/>
      <c r="BZ2730" t="s">
        <v>3525</v>
      </c>
      <c r="CA2730" s="13" t="s">
        <v>3734</v>
      </c>
    </row>
    <row r="2731" spans="70:79" s="1" customFormat="1" ht="15">
      <c r="BR2731" t="str">
        <f t="shared" si="176"/>
        <v>RVNST MARTINS HOSPITAL (BATH)</v>
      </c>
      <c r="BS2731" s="66" t="s">
        <v>8127</v>
      </c>
      <c r="BT2731" s="66" t="s">
        <v>615</v>
      </c>
      <c r="BU2731" s="66" t="s">
        <v>8127</v>
      </c>
      <c r="BV2731" s="66" t="s">
        <v>615</v>
      </c>
      <c r="BW2731" s="66" t="s">
        <v>8007</v>
      </c>
      <c r="BX2731" s="66"/>
      <c r="BY2731" s="12"/>
      <c r="BZ2731" t="s">
        <v>3525</v>
      </c>
      <c r="CA2731" s="13" t="s">
        <v>5556</v>
      </c>
    </row>
    <row r="2732" spans="70:79" s="1" customFormat="1" ht="15">
      <c r="BR2732" t="str">
        <f t="shared" si="176"/>
        <v>RVNSTOKES CROFT</v>
      </c>
      <c r="BS2732" s="66" t="s">
        <v>8128</v>
      </c>
      <c r="BT2732" s="66" t="s">
        <v>8129</v>
      </c>
      <c r="BU2732" s="66" t="s">
        <v>8128</v>
      </c>
      <c r="BV2732" s="66" t="s">
        <v>8129</v>
      </c>
      <c r="BW2732" s="66" t="s">
        <v>8007</v>
      </c>
      <c r="BX2732" s="66"/>
      <c r="BY2732" s="12"/>
      <c r="BZ2732" t="s">
        <v>3525</v>
      </c>
      <c r="CA2732" s="13" t="s">
        <v>8130</v>
      </c>
    </row>
    <row r="2733" spans="70:79" s="1" customFormat="1" ht="15">
      <c r="BR2733" t="str">
        <f t="shared" si="176"/>
        <v>RVNSWINDON PSYCHOTHERAPY</v>
      </c>
      <c r="BS2733" s="66" t="s">
        <v>8131</v>
      </c>
      <c r="BT2733" s="66" t="s">
        <v>8132</v>
      </c>
      <c r="BU2733" s="66" t="s">
        <v>8131</v>
      </c>
      <c r="BV2733" s="66" t="s">
        <v>8132</v>
      </c>
      <c r="BW2733" s="66" t="s">
        <v>8007</v>
      </c>
      <c r="BX2733" s="66"/>
      <c r="BY2733" s="12"/>
      <c r="BZ2733" t="s">
        <v>3525</v>
      </c>
      <c r="CA2733" s="13" t="s">
        <v>5559</v>
      </c>
    </row>
    <row r="2734" spans="70:79" s="1" customFormat="1" ht="15">
      <c r="BR2734" t="str">
        <f t="shared" si="176"/>
        <v>RVNSWINDON SDAS</v>
      </c>
      <c r="BS2734" s="66" t="s">
        <v>8133</v>
      </c>
      <c r="BT2734" s="66" t="s">
        <v>8134</v>
      </c>
      <c r="BU2734" s="66" t="s">
        <v>8133</v>
      </c>
      <c r="BV2734" s="66" t="s">
        <v>8134</v>
      </c>
      <c r="BW2734" s="66" t="s">
        <v>8007</v>
      </c>
      <c r="BX2734" s="66"/>
      <c r="BY2734" s="12"/>
      <c r="BZ2734" t="s">
        <v>3525</v>
      </c>
      <c r="CA2734" s="13" t="s">
        <v>8135</v>
      </c>
    </row>
    <row r="2735" spans="70:79" s="1" customFormat="1" ht="15">
      <c r="BR2735" t="str">
        <f t="shared" si="176"/>
        <v>RVNTHE BRIDEWELL</v>
      </c>
      <c r="BS2735" s="66" t="s">
        <v>8136</v>
      </c>
      <c r="BT2735" s="66" t="s">
        <v>8137</v>
      </c>
      <c r="BU2735" s="66" t="s">
        <v>8136</v>
      </c>
      <c r="BV2735" s="66" t="s">
        <v>8137</v>
      </c>
      <c r="BW2735" s="66" t="s">
        <v>8007</v>
      </c>
      <c r="BX2735" s="66"/>
      <c r="BY2735" s="12"/>
      <c r="BZ2735" t="s">
        <v>3525</v>
      </c>
      <c r="CA2735" s="13" t="s">
        <v>5562</v>
      </c>
    </row>
    <row r="2736" spans="70:79" s="1" customFormat="1" ht="15">
      <c r="BR2736" t="str">
        <f t="shared" si="176"/>
        <v>RVNTHE ELMS</v>
      </c>
      <c r="BS2736" s="66" t="s">
        <v>8138</v>
      </c>
      <c r="BT2736" s="66" t="s">
        <v>8139</v>
      </c>
      <c r="BU2736" s="66" t="s">
        <v>8138</v>
      </c>
      <c r="BV2736" s="66" t="s">
        <v>8139</v>
      </c>
      <c r="BW2736" s="66" t="s">
        <v>8007</v>
      </c>
      <c r="BX2736" s="66"/>
      <c r="BY2736" s="12"/>
      <c r="BZ2736" t="s">
        <v>3525</v>
      </c>
      <c r="CA2736" s="13" t="s">
        <v>8140</v>
      </c>
    </row>
    <row r="2737" spans="70:79" s="1" customFormat="1" ht="15">
      <c r="BR2737" t="str">
        <f t="shared" si="176"/>
        <v>RVNTHE HOLLIES</v>
      </c>
      <c r="BS2737" s="66" t="s">
        <v>8141</v>
      </c>
      <c r="BT2737" s="66" t="s">
        <v>8142</v>
      </c>
      <c r="BU2737" s="66" t="s">
        <v>8141</v>
      </c>
      <c r="BV2737" s="66" t="s">
        <v>8142</v>
      </c>
      <c r="BW2737" s="66" t="s">
        <v>8007</v>
      </c>
      <c r="BX2737" s="66"/>
      <c r="BY2737" s="12"/>
      <c r="BZ2737" t="s">
        <v>3525</v>
      </c>
      <c r="CA2737" s="13" t="s">
        <v>8143</v>
      </c>
    </row>
    <row r="2738" spans="70:79" s="1" customFormat="1" ht="15">
      <c r="BR2738" t="str">
        <f t="shared" si="176"/>
        <v>RVNTHE SWALLOWS</v>
      </c>
      <c r="BS2738" s="66" t="s">
        <v>8144</v>
      </c>
      <c r="BT2738" s="66" t="s">
        <v>8145</v>
      </c>
      <c r="BU2738" s="66" t="s">
        <v>8144</v>
      </c>
      <c r="BV2738" s="66" t="s">
        <v>8145</v>
      </c>
      <c r="BW2738" s="66" t="s">
        <v>8007</v>
      </c>
      <c r="BX2738" s="66"/>
      <c r="BY2738" s="12"/>
      <c r="BZ2738" t="s">
        <v>3525</v>
      </c>
      <c r="CA2738" s="13" t="s">
        <v>8146</v>
      </c>
    </row>
    <row r="2739" spans="70:79" s="1" customFormat="1" ht="15">
      <c r="BR2739" t="str">
        <f t="shared" si="176"/>
        <v xml:space="preserve">RVNVICTORIA CENTRE, SWINDON </v>
      </c>
      <c r="BS2739" s="66" t="s">
        <v>8147</v>
      </c>
      <c r="BT2739" s="66" t="s">
        <v>8148</v>
      </c>
      <c r="BU2739" s="66" t="s">
        <v>8147</v>
      </c>
      <c r="BV2739" s="66" t="s">
        <v>8148</v>
      </c>
      <c r="BW2739" s="66" t="s">
        <v>8007</v>
      </c>
      <c r="BX2739" s="66"/>
      <c r="BY2739" s="12"/>
      <c r="BZ2739" t="s">
        <v>3525</v>
      </c>
      <c r="CA2739" s="13" t="s">
        <v>5568</v>
      </c>
    </row>
    <row r="2740" spans="70:79" s="1" customFormat="1" ht="15">
      <c r="BR2740" t="str">
        <f t="shared" si="176"/>
        <v>RVNWEST WILTS SDAS</v>
      </c>
      <c r="BS2740" s="66" t="s">
        <v>8149</v>
      </c>
      <c r="BT2740" s="66" t="s">
        <v>8150</v>
      </c>
      <c r="BU2740" s="66" t="s">
        <v>8149</v>
      </c>
      <c r="BV2740" s="66" t="s">
        <v>8150</v>
      </c>
      <c r="BW2740" s="66" t="s">
        <v>8007</v>
      </c>
      <c r="BX2740" s="66"/>
      <c r="BY2740" s="12"/>
      <c r="BZ2740" t="s">
        <v>3525</v>
      </c>
      <c r="CA2740" s="13" t="s">
        <v>490</v>
      </c>
    </row>
    <row r="2741" spans="70:79" s="1" customFormat="1" ht="15">
      <c r="BR2741" t="str">
        <f t="shared" si="176"/>
        <v>RVNWESTBURY HOSPITAL</v>
      </c>
      <c r="BS2741" s="66" t="s">
        <v>8151</v>
      </c>
      <c r="BT2741" s="66" t="s">
        <v>1881</v>
      </c>
      <c r="BU2741" s="66" t="s">
        <v>8151</v>
      </c>
      <c r="BV2741" s="66" t="s">
        <v>1881</v>
      </c>
      <c r="BW2741" s="66" t="s">
        <v>8007</v>
      </c>
      <c r="BX2741" s="66"/>
      <c r="BY2741" s="12"/>
      <c r="BZ2741" t="s">
        <v>3525</v>
      </c>
      <c r="CA2741" s="13" t="s">
        <v>5656</v>
      </c>
    </row>
    <row r="2742" spans="70:79" s="1" customFormat="1" ht="15">
      <c r="BR2742" t="str">
        <f t="shared" si="176"/>
        <v xml:space="preserve">RVNWHITTUCKS ROAD, HANHAM </v>
      </c>
      <c r="BS2742" s="66" t="s">
        <v>8152</v>
      </c>
      <c r="BT2742" s="66" t="s">
        <v>8153</v>
      </c>
      <c r="BU2742" s="66" t="s">
        <v>8152</v>
      </c>
      <c r="BV2742" s="66" t="s">
        <v>8153</v>
      </c>
      <c r="BW2742" s="66" t="s">
        <v>8007</v>
      </c>
      <c r="BX2742" s="66"/>
      <c r="BY2742" s="12"/>
      <c r="BZ2742" t="s">
        <v>8154</v>
      </c>
      <c r="CA2742" s="13" t="s">
        <v>8155</v>
      </c>
    </row>
    <row r="2743" spans="70:79" s="1" customFormat="1" ht="15">
      <c r="BR2743" t="str">
        <f t="shared" si="176"/>
        <v>RVNWINDSWEPT</v>
      </c>
      <c r="BS2743" s="66" t="s">
        <v>8156</v>
      </c>
      <c r="BT2743" s="66" t="s">
        <v>630</v>
      </c>
      <c r="BU2743" s="66" t="s">
        <v>8156</v>
      </c>
      <c r="BV2743" s="66" t="s">
        <v>630</v>
      </c>
      <c r="BW2743" s="66" t="s">
        <v>8007</v>
      </c>
      <c r="BX2743" s="66"/>
      <c r="BY2743" s="12"/>
      <c r="BZ2743" t="s">
        <v>8157</v>
      </c>
      <c r="CA2743" s="13" t="s">
        <v>8158</v>
      </c>
    </row>
    <row r="2744" spans="70:79" s="1" customFormat="1" ht="15">
      <c r="BR2744" t="str">
        <f t="shared" si="176"/>
        <v>RVRASHFORD HOSPITAL</v>
      </c>
      <c r="BS2744" s="66" t="s">
        <v>8159</v>
      </c>
      <c r="BT2744" s="66" t="s">
        <v>415</v>
      </c>
      <c r="BU2744" s="66" t="s">
        <v>8159</v>
      </c>
      <c r="BV2744" s="66" t="s">
        <v>415</v>
      </c>
      <c r="BW2744" s="66" t="s">
        <v>8160</v>
      </c>
      <c r="BX2744" s="66"/>
      <c r="BY2744" s="12"/>
      <c r="BZ2744" t="s">
        <v>8161</v>
      </c>
      <c r="CA2744" s="13" t="s">
        <v>4888</v>
      </c>
    </row>
    <row r="2745" spans="70:79" s="1" customFormat="1" ht="15">
      <c r="BR2745" t="str">
        <f t="shared" si="176"/>
        <v>RVRDORKING GENERAL HOSPITAL</v>
      </c>
      <c r="BS2745" s="66" t="s">
        <v>8162</v>
      </c>
      <c r="BT2745" s="66" t="s">
        <v>8163</v>
      </c>
      <c r="BU2745" s="66" t="s">
        <v>8162</v>
      </c>
      <c r="BV2745" s="66" t="s">
        <v>8163</v>
      </c>
      <c r="BW2745" s="66" t="s">
        <v>8160</v>
      </c>
      <c r="BX2745" s="66"/>
      <c r="BY2745" s="12"/>
      <c r="BZ2745" t="s">
        <v>8161</v>
      </c>
      <c r="CA2745" s="13" t="s">
        <v>8164</v>
      </c>
    </row>
    <row r="2746" spans="70:79" s="1" customFormat="1" ht="15">
      <c r="BR2746" t="str">
        <f t="shared" si="176"/>
        <v>RVREPSOM HOSPITAL</v>
      </c>
      <c r="BS2746" s="66" t="s">
        <v>8165</v>
      </c>
      <c r="BT2746" s="66" t="s">
        <v>4697</v>
      </c>
      <c r="BU2746" s="66" t="s">
        <v>8165</v>
      </c>
      <c r="BV2746" s="66" t="s">
        <v>4697</v>
      </c>
      <c r="BW2746" s="66" t="s">
        <v>8160</v>
      </c>
      <c r="BX2746" s="66"/>
      <c r="BY2746" s="12"/>
      <c r="BZ2746" t="s">
        <v>8166</v>
      </c>
      <c r="CA2746" s="13" t="s">
        <v>8167</v>
      </c>
    </row>
    <row r="2747" spans="70:79" s="1" customFormat="1" ht="15">
      <c r="BR2747" t="str">
        <f t="shared" si="176"/>
        <v>RVRKINGSTON HOSPITAL</v>
      </c>
      <c r="BS2747" s="66" t="s">
        <v>8168</v>
      </c>
      <c r="BT2747" s="66" t="s">
        <v>1584</v>
      </c>
      <c r="BU2747" s="66" t="s">
        <v>8168</v>
      </c>
      <c r="BV2747" s="66" t="s">
        <v>1584</v>
      </c>
      <c r="BW2747" s="66" t="s">
        <v>8160</v>
      </c>
      <c r="BX2747" s="66"/>
      <c r="BY2747" s="12"/>
      <c r="BZ2747" t="s">
        <v>8169</v>
      </c>
      <c r="CA2747" s="13" t="s">
        <v>8170</v>
      </c>
    </row>
    <row r="2748" spans="70:79" s="1" customFormat="1" ht="15">
      <c r="BR2748" t="str">
        <f t="shared" si="176"/>
        <v>RVRLEATHERHEAD HOSPITAL</v>
      </c>
      <c r="BS2748" s="66" t="s">
        <v>8171</v>
      </c>
      <c r="BT2748" s="66" t="s">
        <v>8172</v>
      </c>
      <c r="BU2748" s="66" t="s">
        <v>8171</v>
      </c>
      <c r="BV2748" s="66" t="s">
        <v>8172</v>
      </c>
      <c r="BW2748" s="66" t="s">
        <v>8160</v>
      </c>
      <c r="BX2748" s="66"/>
      <c r="BY2748" s="12"/>
      <c r="BZ2748" t="s">
        <v>4770</v>
      </c>
      <c r="CA2748" s="13" t="s">
        <v>8173</v>
      </c>
    </row>
    <row r="2749" spans="70:79" s="1" customFormat="1" ht="15">
      <c r="BR2749" t="str">
        <f t="shared" si="176"/>
        <v>RVRMAYDAY HOSPITAL</v>
      </c>
      <c r="BS2749" s="66" t="s">
        <v>8174</v>
      </c>
      <c r="BT2749" s="66" t="s">
        <v>8175</v>
      </c>
      <c r="BU2749" s="66" t="s">
        <v>8174</v>
      </c>
      <c r="BV2749" s="66" t="s">
        <v>8175</v>
      </c>
      <c r="BW2749" s="66" t="s">
        <v>8160</v>
      </c>
      <c r="BX2749" s="66"/>
      <c r="BY2749" s="12"/>
      <c r="BZ2749" t="s">
        <v>4774</v>
      </c>
      <c r="CA2749" s="13" t="s">
        <v>8176</v>
      </c>
    </row>
    <row r="2750" spans="70:79" s="1" customFormat="1" ht="15">
      <c r="BR2750" t="str">
        <f t="shared" si="176"/>
        <v>RVRNELSON HOSPITAL</v>
      </c>
      <c r="BS2750" s="66" t="s">
        <v>8177</v>
      </c>
      <c r="BT2750" s="66" t="s">
        <v>5251</v>
      </c>
      <c r="BU2750" s="66" t="s">
        <v>8177</v>
      </c>
      <c r="BV2750" s="66" t="s">
        <v>5251</v>
      </c>
      <c r="BW2750" s="66" t="s">
        <v>8160</v>
      </c>
      <c r="BX2750" s="66"/>
      <c r="BY2750" s="12"/>
      <c r="BZ2750" t="s">
        <v>4780</v>
      </c>
      <c r="CA2750" s="13" t="s">
        <v>8178</v>
      </c>
    </row>
    <row r="2751" spans="70:79" s="1" customFormat="1" ht="15">
      <c r="BR2751" t="str">
        <f t="shared" si="176"/>
        <v>RVRQUEEN MARY'S HOSPITAL FOR CHILDREN</v>
      </c>
      <c r="BS2751" s="66" t="s">
        <v>8179</v>
      </c>
      <c r="BT2751" s="66" t="s">
        <v>8180</v>
      </c>
      <c r="BU2751" s="66" t="s">
        <v>8179</v>
      </c>
      <c r="BV2751" s="66" t="s">
        <v>8180</v>
      </c>
      <c r="BW2751" s="66" t="s">
        <v>8160</v>
      </c>
      <c r="BX2751" s="66"/>
      <c r="BY2751" s="12"/>
      <c r="BZ2751" t="s">
        <v>4783</v>
      </c>
      <c r="CA2751" s="13" t="s">
        <v>8181</v>
      </c>
    </row>
    <row r="2752" spans="70:79" s="1" customFormat="1" ht="15">
      <c r="BR2752" t="str">
        <f t="shared" si="176"/>
        <v>RVRSOUTH WEST LONDON ELECTIVE ORTHOPAEDIC CENTRE</v>
      </c>
      <c r="BS2752" s="66" t="s">
        <v>8182</v>
      </c>
      <c r="BT2752" s="66" t="s">
        <v>4736</v>
      </c>
      <c r="BU2752" s="66" t="s">
        <v>8182</v>
      </c>
      <c r="BV2752" s="66" t="s">
        <v>4736</v>
      </c>
      <c r="BW2752" s="66" t="s">
        <v>8160</v>
      </c>
      <c r="BX2752" s="66"/>
      <c r="BY2752" s="12"/>
      <c r="BZ2752" t="s">
        <v>4786</v>
      </c>
      <c r="CA2752" s="13" t="s">
        <v>8183</v>
      </c>
    </row>
    <row r="2753" spans="70:79" s="1" customFormat="1" ht="15">
      <c r="BR2753" t="str">
        <f t="shared" si="176"/>
        <v>RVRST HELIER HOSPITAL</v>
      </c>
      <c r="BS2753" s="66" t="s">
        <v>8184</v>
      </c>
      <c r="BT2753" s="66" t="s">
        <v>4746</v>
      </c>
      <c r="BU2753" s="66" t="s">
        <v>8184</v>
      </c>
      <c r="BV2753" s="66" t="s">
        <v>4746</v>
      </c>
      <c r="BW2753" s="66" t="s">
        <v>8160</v>
      </c>
      <c r="BX2753" s="66"/>
      <c r="BY2753" s="12"/>
      <c r="BZ2753" t="s">
        <v>4786</v>
      </c>
      <c r="CA2753" s="13" t="s">
        <v>4276</v>
      </c>
    </row>
    <row r="2754" spans="70:79" s="1" customFormat="1" ht="15">
      <c r="BR2754" t="str">
        <f t="shared" si="176"/>
        <v>RVRSUTTON HOSPITAL</v>
      </c>
      <c r="BS2754" s="66" t="s">
        <v>8185</v>
      </c>
      <c r="BT2754" s="66" t="s">
        <v>5296</v>
      </c>
      <c r="BU2754" s="66" t="s">
        <v>8185</v>
      </c>
      <c r="BV2754" s="66" t="s">
        <v>5296</v>
      </c>
      <c r="BW2754" s="66" t="s">
        <v>8160</v>
      </c>
      <c r="BX2754" s="66"/>
      <c r="BY2754" s="12"/>
      <c r="BZ2754" t="s">
        <v>4792</v>
      </c>
      <c r="CA2754" s="13" t="s">
        <v>8186</v>
      </c>
    </row>
    <row r="2755" spans="70:79" s="1" customFormat="1" ht="15">
      <c r="BR2755" t="str">
        <f t="shared" ref="BR2755:BR2818" si="177">CONCATENATE(LEFT(BS2755, 3),BT2755)</f>
        <v>RVRTHE NEW EPSOM AND EWELL COTTAGE HOSPITAL</v>
      </c>
      <c r="BS2755" s="66" t="s">
        <v>8187</v>
      </c>
      <c r="BT2755" s="66" t="s">
        <v>8188</v>
      </c>
      <c r="BU2755" s="66" t="s">
        <v>8187</v>
      </c>
      <c r="BV2755" s="66" t="s">
        <v>8188</v>
      </c>
      <c r="BW2755" s="66" t="s">
        <v>8160</v>
      </c>
      <c r="BX2755" s="66"/>
      <c r="BY2755" s="12"/>
      <c r="BZ2755" t="s">
        <v>4807</v>
      </c>
      <c r="CA2755" s="13" t="s">
        <v>1553</v>
      </c>
    </row>
    <row r="2756" spans="70:79" s="1" customFormat="1" ht="15">
      <c r="BR2756" t="str">
        <f t="shared" si="177"/>
        <v>RVVBUCKLAND HOSPITAL</v>
      </c>
      <c r="BS2756" s="66" t="s">
        <v>8189</v>
      </c>
      <c r="BT2756" s="66" t="s">
        <v>8190</v>
      </c>
      <c r="BU2756" s="66" t="s">
        <v>8189</v>
      </c>
      <c r="BV2756" s="66" t="s">
        <v>8190</v>
      </c>
      <c r="BW2756" s="66" t="s">
        <v>8191</v>
      </c>
      <c r="BX2756" s="66"/>
      <c r="BY2756" s="12"/>
      <c r="BZ2756" t="s">
        <v>4828</v>
      </c>
      <c r="CA2756" s="13" t="s">
        <v>8192</v>
      </c>
    </row>
    <row r="2757" spans="70:79" s="1" customFormat="1" ht="15">
      <c r="BR2757" t="str">
        <f t="shared" si="177"/>
        <v>RVVFAVERSHAM COTTAGE HOSPITAL</v>
      </c>
      <c r="BS2757" s="66" t="s">
        <v>8193</v>
      </c>
      <c r="BT2757" s="66" t="s">
        <v>7078</v>
      </c>
      <c r="BU2757" s="66" t="s">
        <v>8193</v>
      </c>
      <c r="BV2757" s="66" t="s">
        <v>7078</v>
      </c>
      <c r="BW2757" s="66" t="s">
        <v>8191</v>
      </c>
      <c r="BX2757" s="66"/>
      <c r="BY2757" s="12"/>
      <c r="BZ2757" t="s">
        <v>4837</v>
      </c>
      <c r="CA2757" s="13" t="s">
        <v>8194</v>
      </c>
    </row>
    <row r="2758" spans="70:79" s="1" customFormat="1" ht="15">
      <c r="BR2758" t="str">
        <f t="shared" si="177"/>
        <v>RVVFAVERSHAM HELATH CENTRE (OUTPATIENT)</v>
      </c>
      <c r="BS2758" s="66" t="s">
        <v>8195</v>
      </c>
      <c r="BT2758" s="66" t="s">
        <v>8196</v>
      </c>
      <c r="BU2758" s="66" t="s">
        <v>8195</v>
      </c>
      <c r="BV2758" s="66" t="s">
        <v>8196</v>
      </c>
      <c r="BW2758" s="66" t="s">
        <v>8191</v>
      </c>
      <c r="BX2758" s="66"/>
      <c r="BY2758" s="12"/>
      <c r="BZ2758" t="s">
        <v>4837</v>
      </c>
      <c r="CA2758" s="13" t="s">
        <v>8197</v>
      </c>
    </row>
    <row r="2759" spans="70:79" s="1" customFormat="1" ht="15">
      <c r="BR2759" t="str">
        <f t="shared" si="177"/>
        <v>RVVHOLLINGTON SURGERY</v>
      </c>
      <c r="BS2759" s="66" t="s">
        <v>8198</v>
      </c>
      <c r="BT2759" s="66" t="s">
        <v>8199</v>
      </c>
      <c r="BU2759" s="66" t="s">
        <v>8198</v>
      </c>
      <c r="BV2759" s="66" t="s">
        <v>8199</v>
      </c>
      <c r="BW2759" s="66" t="s">
        <v>8191</v>
      </c>
      <c r="BX2759" s="66"/>
      <c r="BY2759" s="12"/>
      <c r="BZ2759" t="s">
        <v>4837</v>
      </c>
      <c r="CA2759" s="13" t="s">
        <v>8200</v>
      </c>
    </row>
    <row r="2760" spans="70:79" s="1" customFormat="1" ht="15">
      <c r="BR2760" t="str">
        <f t="shared" si="177"/>
        <v>RVVKENT AND CANTERBURY HOSPITAL</v>
      </c>
      <c r="BS2760" s="66" t="s">
        <v>8201</v>
      </c>
      <c r="BT2760" s="66" t="s">
        <v>4010</v>
      </c>
      <c r="BU2760" s="66" t="s">
        <v>8201</v>
      </c>
      <c r="BV2760" s="66" t="s">
        <v>4010</v>
      </c>
      <c r="BW2760" s="66" t="s">
        <v>8191</v>
      </c>
      <c r="BX2760" s="66"/>
      <c r="BY2760" s="12"/>
      <c r="BZ2760" t="s">
        <v>4843</v>
      </c>
      <c r="CA2760" s="13" t="s">
        <v>8202</v>
      </c>
    </row>
    <row r="2761" spans="70:79" s="1" customFormat="1" ht="15">
      <c r="BR2761" t="str">
        <f t="shared" si="177"/>
        <v>RVVMAIDSTONE DISTRICT GENERAL HOSPITAL</v>
      </c>
      <c r="BS2761" s="66" t="s">
        <v>8203</v>
      </c>
      <c r="BT2761" s="66" t="s">
        <v>8204</v>
      </c>
      <c r="BU2761" s="66" t="s">
        <v>8203</v>
      </c>
      <c r="BV2761" s="66" t="s">
        <v>8204</v>
      </c>
      <c r="BW2761" s="66" t="s">
        <v>8191</v>
      </c>
      <c r="BX2761" s="66"/>
      <c r="BY2761" s="12"/>
      <c r="BZ2761" t="s">
        <v>4855</v>
      </c>
      <c r="CA2761" s="13" t="s">
        <v>8205</v>
      </c>
    </row>
    <row r="2762" spans="70:79" s="1" customFormat="1" ht="15">
      <c r="BR2762" t="str">
        <f t="shared" si="177"/>
        <v>RVVMANOR ROAD SURGERY</v>
      </c>
      <c r="BS2762" s="66" t="s">
        <v>8206</v>
      </c>
      <c r="BT2762" s="66" t="s">
        <v>8207</v>
      </c>
      <c r="BU2762" s="66" t="s">
        <v>8206</v>
      </c>
      <c r="BV2762" s="66" t="s">
        <v>8207</v>
      </c>
      <c r="BW2762" s="66" t="s">
        <v>8191</v>
      </c>
      <c r="BX2762" s="66"/>
      <c r="BY2762" s="12"/>
      <c r="BZ2762" t="s">
        <v>1666</v>
      </c>
      <c r="CA2762" s="13" t="s">
        <v>1018</v>
      </c>
    </row>
    <row r="2763" spans="70:79" s="1" customFormat="1" ht="15">
      <c r="BR2763" t="str">
        <f t="shared" si="177"/>
        <v>RVVMEDWAY HOSPITAL</v>
      </c>
      <c r="BS2763" s="66" t="s">
        <v>8208</v>
      </c>
      <c r="BT2763" s="66" t="s">
        <v>8209</v>
      </c>
      <c r="BU2763" s="66" t="s">
        <v>8208</v>
      </c>
      <c r="BV2763" s="66" t="s">
        <v>8209</v>
      </c>
      <c r="BW2763" s="66" t="s">
        <v>8191</v>
      </c>
      <c r="BX2763" s="66"/>
      <c r="BY2763" s="12"/>
      <c r="BZ2763" t="s">
        <v>1666</v>
      </c>
      <c r="CA2763" s="13" t="s">
        <v>688</v>
      </c>
    </row>
    <row r="2764" spans="70:79" s="1" customFormat="1" ht="15">
      <c r="BR2764" t="str">
        <f t="shared" si="177"/>
        <v>RVVQUEEN ELIZABETH THE QUEEN MOTHER HOSPITAL</v>
      </c>
      <c r="BS2764" s="66" t="s">
        <v>8210</v>
      </c>
      <c r="BT2764" s="66" t="s">
        <v>4040</v>
      </c>
      <c r="BU2764" s="66" t="s">
        <v>8210</v>
      </c>
      <c r="BV2764" s="66" t="s">
        <v>4040</v>
      </c>
      <c r="BW2764" s="66" t="s">
        <v>8191</v>
      </c>
      <c r="BX2764" s="66"/>
      <c r="BY2764" s="12"/>
      <c r="BZ2764" t="s">
        <v>1666</v>
      </c>
      <c r="CA2764" s="13" t="s">
        <v>1024</v>
      </c>
    </row>
    <row r="2765" spans="70:79" s="1" customFormat="1" ht="15">
      <c r="BR2765" t="str">
        <f t="shared" si="177"/>
        <v>RVVQUEEN VICTORIA MEMORIAL HOSPITAL (HERNE BAY)</v>
      </c>
      <c r="BS2765" s="66" t="s">
        <v>8211</v>
      </c>
      <c r="BT2765" s="66" t="s">
        <v>8212</v>
      </c>
      <c r="BU2765" s="66" t="s">
        <v>8211</v>
      </c>
      <c r="BV2765" s="66" t="s">
        <v>8212</v>
      </c>
      <c r="BW2765" s="66" t="s">
        <v>8191</v>
      </c>
      <c r="BX2765" s="66"/>
      <c r="BY2765" s="12"/>
      <c r="BZ2765" t="s">
        <v>1666</v>
      </c>
      <c r="CA2765" s="13" t="s">
        <v>8213</v>
      </c>
    </row>
    <row r="2766" spans="70:79" s="1" customFormat="1" ht="15">
      <c r="BR2766" t="str">
        <f t="shared" si="177"/>
        <v>RVVROYAL VICTORIA HOSPITAL (FOLKESTONE)</v>
      </c>
      <c r="BS2766" s="66" t="s">
        <v>8214</v>
      </c>
      <c r="BT2766" s="66" t="s">
        <v>8215</v>
      </c>
      <c r="BU2766" s="66" t="s">
        <v>8214</v>
      </c>
      <c r="BV2766" s="66" t="s">
        <v>8215</v>
      </c>
      <c r="BW2766" s="66" t="s">
        <v>8191</v>
      </c>
      <c r="BX2766" s="66"/>
      <c r="BY2766" s="12"/>
      <c r="BZ2766" t="s">
        <v>1666</v>
      </c>
      <c r="CA2766" s="13" t="s">
        <v>8216</v>
      </c>
    </row>
    <row r="2767" spans="70:79" s="1" customFormat="1" ht="15">
      <c r="BR2767" t="str">
        <f t="shared" si="177"/>
        <v>RVVSAINSBURY STORE</v>
      </c>
      <c r="BS2767" s="66" t="s">
        <v>8217</v>
      </c>
      <c r="BT2767" s="66" t="s">
        <v>8218</v>
      </c>
      <c r="BU2767" s="66" t="s">
        <v>8217</v>
      </c>
      <c r="BV2767" s="66" t="s">
        <v>8218</v>
      </c>
      <c r="BW2767" s="66" t="s">
        <v>8191</v>
      </c>
      <c r="BX2767" s="66"/>
      <c r="BY2767" s="12"/>
      <c r="BZ2767" t="s">
        <v>1666</v>
      </c>
      <c r="CA2767" s="13" t="s">
        <v>8219</v>
      </c>
    </row>
    <row r="2768" spans="70:79" s="1" customFormat="1" ht="15">
      <c r="BR2768" t="str">
        <f t="shared" si="177"/>
        <v>RVVSITTINGBOURNE MEMORIAL HOSPITAL</v>
      </c>
      <c r="BS2768" s="66" t="s">
        <v>8220</v>
      </c>
      <c r="BT2768" s="66" t="s">
        <v>8221</v>
      </c>
      <c r="BU2768" s="66" t="s">
        <v>8220</v>
      </c>
      <c r="BV2768" s="66" t="s">
        <v>8221</v>
      </c>
      <c r="BW2768" s="66" t="s">
        <v>8191</v>
      </c>
      <c r="BX2768" s="66"/>
      <c r="BY2768" s="12"/>
      <c r="BZ2768" t="s">
        <v>1666</v>
      </c>
      <c r="CA2768" s="13" t="s">
        <v>2936</v>
      </c>
    </row>
    <row r="2769" spans="70:79" s="1" customFormat="1" ht="15">
      <c r="BR2769" t="str">
        <f t="shared" si="177"/>
        <v>RVVSUN LANE SURGERY</v>
      </c>
      <c r="BS2769" s="66" t="s">
        <v>8222</v>
      </c>
      <c r="BT2769" s="66" t="s">
        <v>8223</v>
      </c>
      <c r="BU2769" s="66" t="s">
        <v>8222</v>
      </c>
      <c r="BV2769" s="66" t="s">
        <v>8223</v>
      </c>
      <c r="BW2769" s="66" t="s">
        <v>8191</v>
      </c>
      <c r="BX2769" s="66"/>
      <c r="BY2769" s="12"/>
      <c r="BZ2769" t="s">
        <v>1666</v>
      </c>
      <c r="CA2769" s="13" t="s">
        <v>878</v>
      </c>
    </row>
    <row r="2770" spans="70:79" s="1" customFormat="1" ht="15">
      <c r="BR2770" t="str">
        <f t="shared" si="177"/>
        <v>RVVVICTORIA HOSPITAL (DEAL)</v>
      </c>
      <c r="BS2770" s="66" t="s">
        <v>8224</v>
      </c>
      <c r="BT2770" s="66" t="s">
        <v>8225</v>
      </c>
      <c r="BU2770" s="66" t="s">
        <v>8224</v>
      </c>
      <c r="BV2770" s="66" t="s">
        <v>8225</v>
      </c>
      <c r="BW2770" s="66" t="s">
        <v>8191</v>
      </c>
      <c r="BX2770" s="66"/>
      <c r="BY2770" s="12"/>
      <c r="BZ2770" t="s">
        <v>1666</v>
      </c>
      <c r="CA2770" s="13" t="s">
        <v>8226</v>
      </c>
    </row>
    <row r="2771" spans="70:79" s="1" customFormat="1" ht="15">
      <c r="BR2771" t="str">
        <f t="shared" si="177"/>
        <v>RVVWHITSTABLE AND TANKERTON HOSPITAL</v>
      </c>
      <c r="BS2771" s="66" t="s">
        <v>8227</v>
      </c>
      <c r="BT2771" s="66" t="s">
        <v>8228</v>
      </c>
      <c r="BU2771" s="66" t="s">
        <v>8227</v>
      </c>
      <c r="BV2771" s="66" t="s">
        <v>8228</v>
      </c>
      <c r="BW2771" s="66" t="s">
        <v>8191</v>
      </c>
      <c r="BX2771" s="66"/>
      <c r="BY2771" s="12"/>
      <c r="BZ2771" t="s">
        <v>2591</v>
      </c>
      <c r="CA2771" s="13" t="s">
        <v>8229</v>
      </c>
    </row>
    <row r="2772" spans="70:79" s="1" customFormat="1" ht="15">
      <c r="BR2772" t="str">
        <f t="shared" si="177"/>
        <v>RVVWILLIAM HARVEY HOSPITAL (ASHFORD)</v>
      </c>
      <c r="BS2772" s="66" t="s">
        <v>8230</v>
      </c>
      <c r="BT2772" s="66" t="s">
        <v>4097</v>
      </c>
      <c r="BU2772" s="66" t="s">
        <v>8230</v>
      </c>
      <c r="BV2772" s="66" t="s">
        <v>4097</v>
      </c>
      <c r="BW2772" s="66" t="s">
        <v>8191</v>
      </c>
      <c r="BX2772" s="66"/>
      <c r="BY2772" s="12"/>
      <c r="BZ2772" t="s">
        <v>2591</v>
      </c>
      <c r="CA2772" s="13" t="s">
        <v>8231</v>
      </c>
    </row>
    <row r="2773" spans="70:79" s="1" customFormat="1" ht="15">
      <c r="BR2773" t="str">
        <f t="shared" si="177"/>
        <v>RVVWILLOW COMMUNITY CENTRE</v>
      </c>
      <c r="BS2773" s="66" t="s">
        <v>8232</v>
      </c>
      <c r="BT2773" s="66" t="s">
        <v>8233</v>
      </c>
      <c r="BU2773" s="66" t="s">
        <v>8232</v>
      </c>
      <c r="BV2773" s="66" t="s">
        <v>8233</v>
      </c>
      <c r="BW2773" s="66" t="s">
        <v>8191</v>
      </c>
      <c r="BX2773" s="66"/>
      <c r="BY2773" s="12"/>
      <c r="BZ2773" t="s">
        <v>2591</v>
      </c>
      <c r="CA2773" s="13" t="s">
        <v>8234</v>
      </c>
    </row>
    <row r="2774" spans="70:79" s="1" customFormat="1" ht="15">
      <c r="BR2774" t="str">
        <f t="shared" si="177"/>
        <v>RVWPETERLEE COMMUNITY HOSPITAL</v>
      </c>
      <c r="BS2774" s="66" t="s">
        <v>8235</v>
      </c>
      <c r="BT2774" s="66" t="s">
        <v>8236</v>
      </c>
      <c r="BU2774" s="66" t="s">
        <v>8235</v>
      </c>
      <c r="BV2774" s="66" t="s">
        <v>8236</v>
      </c>
      <c r="BW2774" s="66" t="s">
        <v>8237</v>
      </c>
      <c r="BX2774" s="66"/>
      <c r="BY2774" s="12"/>
      <c r="BZ2774" t="s">
        <v>2591</v>
      </c>
      <c r="CA2774" s="13" t="s">
        <v>8238</v>
      </c>
    </row>
    <row r="2775" spans="70:79" s="1" customFormat="1" ht="15">
      <c r="BR2775" t="str">
        <f t="shared" si="177"/>
        <v>RVWUNIVERSITY HOSPITAL OF HARTLEPOOL</v>
      </c>
      <c r="BS2775" s="66" t="s">
        <v>8239</v>
      </c>
      <c r="BT2775" s="66" t="s">
        <v>8240</v>
      </c>
      <c r="BU2775" s="66" t="s">
        <v>8239</v>
      </c>
      <c r="BV2775" s="66" t="s">
        <v>8240</v>
      </c>
      <c r="BW2775" s="66" t="s">
        <v>8237</v>
      </c>
      <c r="BX2775" s="66"/>
      <c r="BY2775" s="12"/>
      <c r="BZ2775" t="s">
        <v>2591</v>
      </c>
      <c r="CA2775" s="13" t="s">
        <v>8241</v>
      </c>
    </row>
    <row r="2776" spans="70:79" s="1" customFormat="1" ht="15">
      <c r="BR2776" t="str">
        <f t="shared" si="177"/>
        <v>RVWUNIVERSITY HOSPITAL OF NORTH TEES</v>
      </c>
      <c r="BS2776" s="66" t="s">
        <v>8242</v>
      </c>
      <c r="BT2776" s="66" t="s">
        <v>8243</v>
      </c>
      <c r="BU2776" s="66" t="s">
        <v>8242</v>
      </c>
      <c r="BV2776" s="66" t="s">
        <v>8243</v>
      </c>
      <c r="BW2776" s="66" t="s">
        <v>8237</v>
      </c>
      <c r="BX2776" s="66"/>
      <c r="BY2776" s="12"/>
      <c r="BZ2776" t="s">
        <v>2591</v>
      </c>
      <c r="CA2776" s="13" t="s">
        <v>8244</v>
      </c>
    </row>
    <row r="2777" spans="70:79" s="1" customFormat="1" ht="15">
      <c r="BR2777" t="str">
        <f t="shared" si="177"/>
        <v>RVYFORMBY CLINIC</v>
      </c>
      <c r="BS2777" s="66" t="s">
        <v>8245</v>
      </c>
      <c r="BT2777" s="66" t="s">
        <v>8246</v>
      </c>
      <c r="BU2777" s="66" t="s">
        <v>8245</v>
      </c>
      <c r="BV2777" s="66" t="s">
        <v>8246</v>
      </c>
      <c r="BW2777" s="66" t="s">
        <v>8247</v>
      </c>
      <c r="BX2777" s="66"/>
      <c r="BY2777" s="12"/>
      <c r="BZ2777" s="91" t="s">
        <v>1164</v>
      </c>
      <c r="CA2777" s="13" t="s">
        <v>8248</v>
      </c>
    </row>
    <row r="2778" spans="70:79" s="1" customFormat="1" ht="15">
      <c r="BR2778" t="str">
        <f t="shared" si="177"/>
        <v>RVYMORNINGTON ROAD REHABILITATION CENTRE</v>
      </c>
      <c r="BS2778" s="66" t="s">
        <v>8249</v>
      </c>
      <c r="BT2778" s="66" t="s">
        <v>8250</v>
      </c>
      <c r="BU2778" s="66" t="s">
        <v>8249</v>
      </c>
      <c r="BV2778" s="66" t="s">
        <v>8250</v>
      </c>
      <c r="BW2778" s="66" t="s">
        <v>8247</v>
      </c>
      <c r="BX2778" s="66"/>
      <c r="BY2778" s="12"/>
      <c r="BZ2778" s="91" t="s">
        <v>1164</v>
      </c>
      <c r="CA2778" s="13" t="s">
        <v>8251</v>
      </c>
    </row>
    <row r="2779" spans="70:79" s="1" customFormat="1" ht="15">
      <c r="BR2779" t="str">
        <f t="shared" si="177"/>
        <v>RVYORMSKIRK AND DISTRICT GENERAL HOSPITAL</v>
      </c>
      <c r="BS2779" s="66" t="s">
        <v>8252</v>
      </c>
      <c r="BT2779" s="66" t="s">
        <v>7471</v>
      </c>
      <c r="BU2779" s="66" t="s">
        <v>8252</v>
      </c>
      <c r="BV2779" s="66" t="s">
        <v>7471</v>
      </c>
      <c r="BW2779" s="66" t="s">
        <v>8247</v>
      </c>
      <c r="BX2779" s="66"/>
      <c r="BY2779" s="12"/>
      <c r="BZ2779" s="91" t="s">
        <v>1164</v>
      </c>
      <c r="CA2779" s="13" t="s">
        <v>8253</v>
      </c>
    </row>
    <row r="2780" spans="70:79" s="1" customFormat="1" ht="15">
      <c r="BR2780" t="str">
        <f t="shared" si="177"/>
        <v>RVYSOUTHPORT AND FORMBY DISTRICT GENERAL HOSPITAL</v>
      </c>
      <c r="BS2780" s="66" t="s">
        <v>8254</v>
      </c>
      <c r="BT2780" s="66" t="s">
        <v>8255</v>
      </c>
      <c r="BU2780" s="66" t="s">
        <v>8254</v>
      </c>
      <c r="BV2780" s="66" t="s">
        <v>8255</v>
      </c>
      <c r="BW2780" s="66" t="s">
        <v>8247</v>
      </c>
      <c r="BX2780" s="66"/>
      <c r="BY2780" s="12"/>
      <c r="BZ2780" s="91" t="s">
        <v>1164</v>
      </c>
      <c r="CA2780" s="13" t="s">
        <v>8256</v>
      </c>
    </row>
    <row r="2781" spans="70:79" s="1" customFormat="1" ht="15">
      <c r="BR2781" t="str">
        <f t="shared" si="177"/>
        <v>RVYSOUTHPORT GENERAL INFIRMARY</v>
      </c>
      <c r="BS2781" s="66" t="s">
        <v>8257</v>
      </c>
      <c r="BT2781" s="66" t="s">
        <v>8258</v>
      </c>
      <c r="BU2781" s="66" t="s">
        <v>8257</v>
      </c>
      <c r="BV2781" s="66" t="s">
        <v>8258</v>
      </c>
      <c r="BW2781" s="66" t="s">
        <v>8247</v>
      </c>
      <c r="BX2781" s="66"/>
      <c r="BY2781" s="12"/>
      <c r="BZ2781" s="91" t="s">
        <v>1164</v>
      </c>
      <c r="CA2781" s="13" t="s">
        <v>8259</v>
      </c>
    </row>
    <row r="2782" spans="70:79" s="1" customFormat="1" ht="15">
      <c r="BR2782" t="str">
        <f t="shared" si="177"/>
        <v>RW1ABERCORN CONT. CARE</v>
      </c>
      <c r="BS2782" s="66" t="s">
        <v>8260</v>
      </c>
      <c r="BT2782" s="66" t="s">
        <v>8261</v>
      </c>
      <c r="BU2782" s="66" t="s">
        <v>8260</v>
      </c>
      <c r="BV2782" s="66" t="s">
        <v>8261</v>
      </c>
      <c r="BW2782" s="66" t="s">
        <v>8262</v>
      </c>
      <c r="BX2782" s="66"/>
      <c r="BY2782" s="12"/>
      <c r="BZ2782" s="91" t="s">
        <v>1167</v>
      </c>
      <c r="CA2782" s="13" t="s">
        <v>8263</v>
      </c>
    </row>
    <row r="2783" spans="70:79" s="1" customFormat="1" ht="15">
      <c r="BR2783" t="str">
        <f t="shared" si="177"/>
        <v>RW1ALDERSHOT PAEDIATRIC</v>
      </c>
      <c r="BS2783" s="66" t="s">
        <v>8264</v>
      </c>
      <c r="BT2783" s="66" t="s">
        <v>8265</v>
      </c>
      <c r="BU2783" s="66" t="s">
        <v>8264</v>
      </c>
      <c r="BV2783" s="66" t="s">
        <v>8265</v>
      </c>
      <c r="BW2783" s="66" t="s">
        <v>8262</v>
      </c>
      <c r="BX2783" s="66"/>
      <c r="BY2783" s="12"/>
      <c r="BZ2783" s="91" t="s">
        <v>1167</v>
      </c>
      <c r="CA2783" s="13" t="s">
        <v>8266</v>
      </c>
    </row>
    <row r="2784" spans="70:79" s="1" customFormat="1" ht="15">
      <c r="BR2784" t="str">
        <f t="shared" si="177"/>
        <v>RW1ALTON COMMUNITY HOSPITAL</v>
      </c>
      <c r="BS2784" s="66" t="s">
        <v>8267</v>
      </c>
      <c r="BT2784" s="66" t="s">
        <v>8268</v>
      </c>
      <c r="BU2784" s="66" t="s">
        <v>8267</v>
      </c>
      <c r="BV2784" s="66" t="s">
        <v>8268</v>
      </c>
      <c r="BW2784" s="66" t="s">
        <v>8262</v>
      </c>
      <c r="BX2784" s="66"/>
      <c r="BY2784" s="12"/>
      <c r="BZ2784" s="91" t="s">
        <v>1167</v>
      </c>
      <c r="CA2784" s="13" t="s">
        <v>8269</v>
      </c>
    </row>
    <row r="2785" spans="70:79" s="1" customFormat="1" ht="15">
      <c r="BR2785" t="str">
        <f t="shared" si="177"/>
        <v>RW1ALTON COMMUNITY HOSPITAL - ANSTEY WARD</v>
      </c>
      <c r="BS2785" s="66" t="s">
        <v>8270</v>
      </c>
      <c r="BT2785" s="66" t="s">
        <v>8271</v>
      </c>
      <c r="BU2785" s="66" t="s">
        <v>8270</v>
      </c>
      <c r="BV2785" s="66" t="s">
        <v>8271</v>
      </c>
      <c r="BW2785" s="66" t="s">
        <v>8262</v>
      </c>
      <c r="BX2785" s="66"/>
      <c r="BY2785" s="12"/>
      <c r="BZ2785" s="91" t="s">
        <v>1167</v>
      </c>
      <c r="CA2785" s="13" t="s">
        <v>8272</v>
      </c>
    </row>
    <row r="2786" spans="70:79" s="1" customFormat="1" ht="15">
      <c r="BR2786" t="str">
        <f t="shared" si="177"/>
        <v>RW1ANDLERS ASH</v>
      </c>
      <c r="BS2786" s="66" t="s">
        <v>8273</v>
      </c>
      <c r="BT2786" s="66" t="s">
        <v>8274</v>
      </c>
      <c r="BU2786" s="66" t="s">
        <v>8273</v>
      </c>
      <c r="BV2786" s="66" t="s">
        <v>8274</v>
      </c>
      <c r="BW2786" s="66" t="s">
        <v>8262</v>
      </c>
      <c r="BX2786" s="66"/>
      <c r="BY2786" s="12"/>
      <c r="BZ2786" s="91" t="s">
        <v>1167</v>
      </c>
      <c r="CA2786" s="13" t="s">
        <v>8275</v>
      </c>
    </row>
    <row r="2787" spans="70:79" s="1" customFormat="1" ht="15">
      <c r="BR2787" t="str">
        <f t="shared" si="177"/>
        <v>RW1ANDOVER WAR MEMORIAL HOSPITAL</v>
      </c>
      <c r="BS2787" s="66" t="s">
        <v>8276</v>
      </c>
      <c r="BT2787" s="66" t="s">
        <v>4281</v>
      </c>
      <c r="BU2787" s="66" t="s">
        <v>8276</v>
      </c>
      <c r="BV2787" s="66" t="s">
        <v>4281</v>
      </c>
      <c r="BW2787" s="66" t="s">
        <v>8262</v>
      </c>
      <c r="BX2787" s="66"/>
      <c r="BY2787" s="12"/>
      <c r="BZ2787" s="91" t="s">
        <v>1167</v>
      </c>
      <c r="CA2787" s="13" t="s">
        <v>1871</v>
      </c>
    </row>
    <row r="2788" spans="70:79" s="1" customFormat="1" ht="15">
      <c r="BR2788" t="str">
        <f t="shared" si="177"/>
        <v>RW1ANTELOPE HOUSE</v>
      </c>
      <c r="BS2788" s="92" t="s">
        <v>8277</v>
      </c>
      <c r="BT2788" s="93" t="s">
        <v>8278</v>
      </c>
      <c r="BU2788" s="92" t="s">
        <v>8277</v>
      </c>
      <c r="BV2788" s="93" t="s">
        <v>8278</v>
      </c>
      <c r="BW2788" s="66" t="s">
        <v>8262</v>
      </c>
      <c r="BX2788" s="66"/>
      <c r="BY2788" s="12"/>
      <c r="BZ2788" s="91" t="s">
        <v>1167</v>
      </c>
      <c r="CA2788" s="13" t="s">
        <v>8279</v>
      </c>
    </row>
    <row r="2789" spans="70:79" s="1" customFormat="1" ht="15">
      <c r="BR2789" t="str">
        <f t="shared" si="177"/>
        <v>RW1ASHURST HOSPITAL</v>
      </c>
      <c r="BS2789" s="66" t="s">
        <v>8280</v>
      </c>
      <c r="BT2789" s="66" t="s">
        <v>727</v>
      </c>
      <c r="BU2789" s="66" t="s">
        <v>8280</v>
      </c>
      <c r="BV2789" s="66" t="s">
        <v>727</v>
      </c>
      <c r="BW2789" s="66" t="s">
        <v>8262</v>
      </c>
      <c r="BX2789" s="66"/>
      <c r="BY2789" s="12"/>
      <c r="BZ2789" s="91" t="s">
        <v>1167</v>
      </c>
      <c r="CA2789" s="13" t="s">
        <v>8281</v>
      </c>
    </row>
    <row r="2790" spans="70:79" s="1" customFormat="1" ht="15">
      <c r="BR2790" t="str">
        <f t="shared" si="177"/>
        <v>RW1ASHURST RAVENSWOOD</v>
      </c>
      <c r="BS2790" s="66" t="s">
        <v>8282</v>
      </c>
      <c r="BT2790" s="66" t="s">
        <v>8283</v>
      </c>
      <c r="BU2790" s="66" t="s">
        <v>8282</v>
      </c>
      <c r="BV2790" s="66" t="s">
        <v>8283</v>
      </c>
      <c r="BW2790" s="66" t="s">
        <v>8262</v>
      </c>
      <c r="BX2790" s="66"/>
      <c r="BY2790" s="12"/>
      <c r="BZ2790" s="91" t="s">
        <v>1167</v>
      </c>
      <c r="CA2790" s="13" t="s">
        <v>8284</v>
      </c>
    </row>
    <row r="2791" spans="70:79" s="1" customFormat="1" ht="15">
      <c r="BR2791" t="str">
        <f t="shared" si="177"/>
        <v>RW1BARTON PARK</v>
      </c>
      <c r="BS2791" s="66" t="s">
        <v>8285</v>
      </c>
      <c r="BT2791" s="66" t="s">
        <v>8286</v>
      </c>
      <c r="BU2791" s="66" t="s">
        <v>8285</v>
      </c>
      <c r="BV2791" s="66" t="s">
        <v>8286</v>
      </c>
      <c r="BW2791" s="66" t="s">
        <v>8262</v>
      </c>
      <c r="BX2791" s="66"/>
      <c r="BY2791" s="12"/>
      <c r="BZ2791" s="91" t="s">
        <v>1167</v>
      </c>
      <c r="CA2791" s="13" t="s">
        <v>8287</v>
      </c>
    </row>
    <row r="2792" spans="70:79" s="1" customFormat="1" ht="15">
      <c r="BR2792" t="str">
        <f t="shared" si="177"/>
        <v>RW1BEECH HURST</v>
      </c>
      <c r="BS2792" s="66" t="s">
        <v>8288</v>
      </c>
      <c r="BT2792" s="66" t="s">
        <v>8289</v>
      </c>
      <c r="BU2792" s="66" t="s">
        <v>8288</v>
      </c>
      <c r="BV2792" s="66" t="s">
        <v>8289</v>
      </c>
      <c r="BW2792" s="66" t="s">
        <v>8262</v>
      </c>
      <c r="BX2792" s="66"/>
      <c r="BY2792" s="12"/>
      <c r="BZ2792" s="91" t="s">
        <v>1167</v>
      </c>
      <c r="CA2792" s="13" t="s">
        <v>8290</v>
      </c>
    </row>
    <row r="2793" spans="70:79" s="1" customFormat="1" ht="15">
      <c r="BR2793" t="str">
        <f t="shared" si="177"/>
        <v>RW1BELBINS</v>
      </c>
      <c r="BS2793" s="66" t="s">
        <v>8291</v>
      </c>
      <c r="BT2793" s="66" t="s">
        <v>8292</v>
      </c>
      <c r="BU2793" s="66" t="s">
        <v>8291</v>
      </c>
      <c r="BV2793" s="66" t="s">
        <v>8292</v>
      </c>
      <c r="BW2793" s="66" t="s">
        <v>8262</v>
      </c>
      <c r="BX2793" s="66"/>
      <c r="BY2793" s="12"/>
      <c r="BZ2793" s="91" t="s">
        <v>1167</v>
      </c>
      <c r="CA2793" s="13" t="s">
        <v>8293</v>
      </c>
    </row>
    <row r="2794" spans="70:79" s="1" customFormat="1" ht="15">
      <c r="BR2794" t="str">
        <f t="shared" si="177"/>
        <v>RW1BLUEBIRD HOUSE</v>
      </c>
      <c r="BS2794" s="92" t="s">
        <v>8294</v>
      </c>
      <c r="BT2794" s="93" t="s">
        <v>8295</v>
      </c>
      <c r="BU2794" s="92" t="s">
        <v>8294</v>
      </c>
      <c r="BV2794" s="93" t="s">
        <v>8295</v>
      </c>
      <c r="BW2794" s="66" t="s">
        <v>8262</v>
      </c>
      <c r="BX2794" s="66"/>
      <c r="BY2794" s="12"/>
      <c r="BZ2794" s="91" t="s">
        <v>1167</v>
      </c>
      <c r="CA2794" s="13" t="s">
        <v>8296</v>
      </c>
    </row>
    <row r="2795" spans="70:79" s="1" customFormat="1" ht="15">
      <c r="BR2795" t="str">
        <f t="shared" si="177"/>
        <v>RW1BOURNEMOUTH UNIVERSITY</v>
      </c>
      <c r="BS2795" s="66" t="s">
        <v>8297</v>
      </c>
      <c r="BT2795" s="66" t="s">
        <v>8298</v>
      </c>
      <c r="BU2795" s="66" t="s">
        <v>8297</v>
      </c>
      <c r="BV2795" s="66" t="s">
        <v>8298</v>
      </c>
      <c r="BW2795" s="66" t="s">
        <v>8262</v>
      </c>
      <c r="BX2795" s="66"/>
      <c r="BY2795" s="12"/>
      <c r="BZ2795" s="91" t="s">
        <v>1167</v>
      </c>
      <c r="CA2795" s="13" t="s">
        <v>8299</v>
      </c>
    </row>
    <row r="2796" spans="70:79" s="1" customFormat="1" ht="15">
      <c r="BR2796" t="str">
        <f t="shared" si="177"/>
        <v>RW1BRIXLAVEN</v>
      </c>
      <c r="BS2796" s="66" t="s">
        <v>8300</v>
      </c>
      <c r="BT2796" s="66" t="s">
        <v>8301</v>
      </c>
      <c r="BU2796" s="66" t="s">
        <v>8300</v>
      </c>
      <c r="BV2796" s="66" t="s">
        <v>8301</v>
      </c>
      <c r="BW2796" s="66" t="s">
        <v>8262</v>
      </c>
      <c r="BX2796" s="66"/>
      <c r="BY2796" s="12"/>
      <c r="BZ2796" s="91" t="s">
        <v>1167</v>
      </c>
      <c r="CA2796" s="13" t="s">
        <v>8302</v>
      </c>
    </row>
    <row r="2797" spans="70:79" s="1" customFormat="1" ht="15">
      <c r="BR2797" t="str">
        <f t="shared" si="177"/>
        <v>RW1BROOKVALE</v>
      </c>
      <c r="BS2797" s="66" t="s">
        <v>8303</v>
      </c>
      <c r="BT2797" s="66" t="s">
        <v>8304</v>
      </c>
      <c r="BU2797" s="66" t="s">
        <v>8303</v>
      </c>
      <c r="BV2797" s="66" t="s">
        <v>8304</v>
      </c>
      <c r="BW2797" s="66" t="s">
        <v>8262</v>
      </c>
      <c r="BX2797" s="66"/>
      <c r="BY2797" s="12"/>
      <c r="BZ2797" s="91" t="s">
        <v>1167</v>
      </c>
      <c r="CA2797" s="13" t="s">
        <v>8305</v>
      </c>
    </row>
    <row r="2798" spans="70:79" s="1" customFormat="1" ht="15">
      <c r="BR2798" t="str">
        <f t="shared" si="177"/>
        <v>RW1CASS MID HANTS</v>
      </c>
      <c r="BS2798" s="66" t="s">
        <v>8306</v>
      </c>
      <c r="BT2798" s="66" t="s">
        <v>8307</v>
      </c>
      <c r="BU2798" s="66" t="s">
        <v>8306</v>
      </c>
      <c r="BV2798" s="66" t="s">
        <v>8307</v>
      </c>
      <c r="BW2798" s="66" t="s">
        <v>8262</v>
      </c>
      <c r="BX2798" s="66"/>
      <c r="BY2798" s="12"/>
      <c r="BZ2798" s="91" t="s">
        <v>1170</v>
      </c>
      <c r="CA2798" s="13" t="s">
        <v>8308</v>
      </c>
    </row>
    <row r="2799" spans="70:79" s="1" customFormat="1" ht="15">
      <c r="BR2799" t="str">
        <f t="shared" si="177"/>
        <v>RW1CASS NEW FOREST</v>
      </c>
      <c r="BS2799" s="66" t="s">
        <v>8309</v>
      </c>
      <c r="BT2799" s="66" t="s">
        <v>8310</v>
      </c>
      <c r="BU2799" s="66" t="s">
        <v>8309</v>
      </c>
      <c r="BV2799" s="66" t="s">
        <v>8310</v>
      </c>
      <c r="BW2799" s="66" t="s">
        <v>8262</v>
      </c>
      <c r="BX2799" s="66"/>
      <c r="BY2799" s="12"/>
      <c r="BZ2799" s="91" t="s">
        <v>1170</v>
      </c>
      <c r="CA2799" s="13" t="s">
        <v>8311</v>
      </c>
    </row>
    <row r="2800" spans="70:79" s="1" customFormat="1" ht="15">
      <c r="BR2800" t="str">
        <f t="shared" si="177"/>
        <v>RW1CASS SOUTHAMPTON</v>
      </c>
      <c r="BS2800" s="66" t="s">
        <v>8312</v>
      </c>
      <c r="BT2800" s="66" t="s">
        <v>8313</v>
      </c>
      <c r="BU2800" s="66" t="s">
        <v>8312</v>
      </c>
      <c r="BV2800" s="66" t="s">
        <v>8313</v>
      </c>
      <c r="BW2800" s="66" t="s">
        <v>8262</v>
      </c>
      <c r="BX2800" s="66"/>
      <c r="BY2800" s="12"/>
      <c r="BZ2800" s="91" t="s">
        <v>1170</v>
      </c>
      <c r="CA2800" s="13" t="s">
        <v>4011</v>
      </c>
    </row>
    <row r="2801" spans="70:79" s="1" customFormat="1" ht="15">
      <c r="BR2801" t="str">
        <f t="shared" si="177"/>
        <v>RW1CHASE HOSPITAL</v>
      </c>
      <c r="BS2801" s="66" t="s">
        <v>8314</v>
      </c>
      <c r="BT2801" s="66" t="s">
        <v>8315</v>
      </c>
      <c r="BU2801" s="66" t="s">
        <v>8314</v>
      </c>
      <c r="BV2801" s="66" t="s">
        <v>8315</v>
      </c>
      <c r="BW2801" s="66" t="s">
        <v>8262</v>
      </c>
      <c r="BX2801" s="66"/>
      <c r="BY2801" s="12"/>
      <c r="BZ2801" s="91" t="s">
        <v>1170</v>
      </c>
      <c r="CA2801" s="13" t="s">
        <v>8316</v>
      </c>
    </row>
    <row r="2802" spans="70:79" s="1" customFormat="1" ht="15">
      <c r="BR2802" t="str">
        <f t="shared" si="177"/>
        <v>RW1CHERRYTREE</v>
      </c>
      <c r="BS2802" s="66" t="s">
        <v>8317</v>
      </c>
      <c r="BT2802" s="66" t="s">
        <v>8318</v>
      </c>
      <c r="BU2802" s="66" t="s">
        <v>8317</v>
      </c>
      <c r="BV2802" s="66" t="s">
        <v>8318</v>
      </c>
      <c r="BW2802" s="66" t="s">
        <v>8262</v>
      </c>
      <c r="BX2802" s="66"/>
      <c r="BY2802" s="12"/>
      <c r="BZ2802" s="91" t="s">
        <v>1170</v>
      </c>
      <c r="CA2802" s="13" t="s">
        <v>8319</v>
      </c>
    </row>
    <row r="2803" spans="70:79" s="1" customFormat="1" ht="15">
      <c r="BR2803" t="str">
        <f t="shared" si="177"/>
        <v>RW1CHILD &amp; FAMILY THERAPY</v>
      </c>
      <c r="BS2803" s="66" t="s">
        <v>8320</v>
      </c>
      <c r="BT2803" s="66" t="s">
        <v>8321</v>
      </c>
      <c r="BU2803" s="66" t="s">
        <v>8320</v>
      </c>
      <c r="BV2803" s="66" t="s">
        <v>8321</v>
      </c>
      <c r="BW2803" s="66" t="s">
        <v>8262</v>
      </c>
      <c r="BX2803" s="66"/>
      <c r="BY2803" s="12"/>
      <c r="BZ2803" s="91" t="s">
        <v>1170</v>
      </c>
      <c r="CA2803" s="13" t="s">
        <v>8322</v>
      </c>
    </row>
    <row r="2804" spans="70:79" s="1" customFormat="1" ht="15">
      <c r="BR2804" t="str">
        <f t="shared" si="177"/>
        <v>RW1COLLINGWOOD ASSESSMENT UNIT RAU</v>
      </c>
      <c r="BS2804" s="66" t="s">
        <v>8323</v>
      </c>
      <c r="BT2804" s="66" t="s">
        <v>8324</v>
      </c>
      <c r="BU2804" s="66" t="s">
        <v>8323</v>
      </c>
      <c r="BV2804" s="66" t="s">
        <v>8324</v>
      </c>
      <c r="BW2804" s="66" t="s">
        <v>8262</v>
      </c>
      <c r="BX2804" s="66"/>
      <c r="BY2804" s="12"/>
      <c r="BZ2804" s="91" t="s">
        <v>1170</v>
      </c>
      <c r="CA2804" s="13" t="s">
        <v>8325</v>
      </c>
    </row>
    <row r="2805" spans="70:79" s="1" customFormat="1" ht="15">
      <c r="BR2805" t="str">
        <f t="shared" si="177"/>
        <v>RW1CONS COMM GERIATRICIAN</v>
      </c>
      <c r="BS2805" s="66" t="s">
        <v>8326</v>
      </c>
      <c r="BT2805" s="66" t="s">
        <v>8327</v>
      </c>
      <c r="BU2805" s="66" t="s">
        <v>8326</v>
      </c>
      <c r="BV2805" s="66" t="s">
        <v>8327</v>
      </c>
      <c r="BW2805" s="66" t="s">
        <v>8262</v>
      </c>
      <c r="BX2805" s="66"/>
      <c r="BY2805" s="12"/>
      <c r="BZ2805" s="91" t="s">
        <v>1170</v>
      </c>
      <c r="CA2805" s="13" t="s">
        <v>266</v>
      </c>
    </row>
    <row r="2806" spans="70:79" s="1" customFormat="1" ht="15">
      <c r="BR2806" t="str">
        <f t="shared" si="177"/>
        <v>RW1COPPER BEECHES (ANDOVER)</v>
      </c>
      <c r="BS2806" s="66" t="s">
        <v>8328</v>
      </c>
      <c r="BT2806" s="66" t="s">
        <v>8329</v>
      </c>
      <c r="BU2806" s="66" t="s">
        <v>8328</v>
      </c>
      <c r="BV2806" s="66" t="s">
        <v>8329</v>
      </c>
      <c r="BW2806" s="66" t="s">
        <v>8262</v>
      </c>
      <c r="BX2806" s="66"/>
      <c r="BY2806" s="12"/>
      <c r="BZ2806" s="91" t="s">
        <v>1170</v>
      </c>
      <c r="CA2806" s="13" t="s">
        <v>8330</v>
      </c>
    </row>
    <row r="2807" spans="70:79" s="1" customFormat="1" ht="15">
      <c r="BR2807" t="str">
        <f t="shared" si="177"/>
        <v>RW1COPPER BEECHES (NEW MILTON)</v>
      </c>
      <c r="BS2807" s="66" t="s">
        <v>8331</v>
      </c>
      <c r="BT2807" s="66" t="s">
        <v>8332</v>
      </c>
      <c r="BU2807" s="66" t="s">
        <v>8331</v>
      </c>
      <c r="BV2807" s="66" t="s">
        <v>8332</v>
      </c>
      <c r="BW2807" s="66" t="s">
        <v>8262</v>
      </c>
      <c r="BX2807" s="66"/>
      <c r="BY2807" s="12"/>
      <c r="BZ2807" s="91" t="s">
        <v>1170</v>
      </c>
      <c r="CA2807" s="13" t="s">
        <v>8333</v>
      </c>
    </row>
    <row r="2808" spans="70:79" s="1" customFormat="1" ht="15">
      <c r="BR2808" t="str">
        <f t="shared" si="177"/>
        <v>RW1COUNTY HALL</v>
      </c>
      <c r="BS2808" s="66" t="s">
        <v>8334</v>
      </c>
      <c r="BT2808" s="66" t="s">
        <v>8335</v>
      </c>
      <c r="BU2808" s="66" t="s">
        <v>8334</v>
      </c>
      <c r="BV2808" s="66" t="s">
        <v>8335</v>
      </c>
      <c r="BW2808" s="66" t="s">
        <v>8262</v>
      </c>
      <c r="BX2808" s="66"/>
      <c r="BY2808" s="12"/>
      <c r="BZ2808" s="91" t="s">
        <v>1170</v>
      </c>
      <c r="CA2808" s="13" t="s">
        <v>8336</v>
      </c>
    </row>
    <row r="2809" spans="70:79" s="1" customFormat="1" ht="15">
      <c r="BR2809" t="str">
        <f t="shared" si="177"/>
        <v>RW1CRHT NEW FOREST</v>
      </c>
      <c r="BS2809" s="66" t="s">
        <v>8337</v>
      </c>
      <c r="BT2809" s="66" t="s">
        <v>8338</v>
      </c>
      <c r="BU2809" s="66" t="s">
        <v>8337</v>
      </c>
      <c r="BV2809" s="66" t="s">
        <v>8338</v>
      </c>
      <c r="BW2809" s="66" t="s">
        <v>8262</v>
      </c>
      <c r="BX2809" s="66"/>
      <c r="BY2809" s="12"/>
      <c r="BZ2809" s="91" t="s">
        <v>1170</v>
      </c>
      <c r="CA2809" s="13" t="s">
        <v>8339</v>
      </c>
    </row>
    <row r="2810" spans="70:79" s="1" customFormat="1" ht="15">
      <c r="BR2810" t="str">
        <f t="shared" si="177"/>
        <v>RW1CRHT NORTH HANTS</v>
      </c>
      <c r="BS2810" s="66" t="s">
        <v>8340</v>
      </c>
      <c r="BT2810" s="66" t="s">
        <v>8341</v>
      </c>
      <c r="BU2810" s="66" t="s">
        <v>8340</v>
      </c>
      <c r="BV2810" s="66" t="s">
        <v>8341</v>
      </c>
      <c r="BW2810" s="66" t="s">
        <v>8262</v>
      </c>
      <c r="BX2810" s="66"/>
      <c r="BY2810" s="12"/>
      <c r="BZ2810" s="91" t="s">
        <v>1170</v>
      </c>
      <c r="CA2810" s="13" t="s">
        <v>8342</v>
      </c>
    </row>
    <row r="2811" spans="70:79" s="1" customFormat="1" ht="15">
      <c r="BR2811" t="str">
        <f t="shared" si="177"/>
        <v>RW1CUMBERLAND 2</v>
      </c>
      <c r="BS2811" s="66" t="s">
        <v>8343</v>
      </c>
      <c r="BT2811" s="66" t="s">
        <v>8344</v>
      </c>
      <c r="BU2811" s="66" t="s">
        <v>8343</v>
      </c>
      <c r="BV2811" s="66" t="s">
        <v>8344</v>
      </c>
      <c r="BW2811" s="66" t="s">
        <v>8262</v>
      </c>
      <c r="BX2811" s="66"/>
      <c r="BY2811" s="12"/>
      <c r="BZ2811" s="91" t="s">
        <v>1170</v>
      </c>
      <c r="CA2811" s="13" t="s">
        <v>8345</v>
      </c>
    </row>
    <row r="2812" spans="70:79" s="1" customFormat="1" ht="15">
      <c r="BR2812" t="str">
        <f t="shared" si="177"/>
        <v>RW1DEPARTMENT OF PSYCHOLOGICAL MEDICINE</v>
      </c>
      <c r="BS2812" s="66" t="s">
        <v>8346</v>
      </c>
      <c r="BT2812" s="66" t="s">
        <v>5957</v>
      </c>
      <c r="BU2812" s="66" t="s">
        <v>8346</v>
      </c>
      <c r="BV2812" s="66" t="s">
        <v>5957</v>
      </c>
      <c r="BW2812" s="66" t="s">
        <v>8262</v>
      </c>
      <c r="BX2812" s="66"/>
      <c r="BY2812" s="12"/>
      <c r="BZ2812" s="91" t="s">
        <v>1170</v>
      </c>
      <c r="CA2812" s="13" t="s">
        <v>8347</v>
      </c>
    </row>
    <row r="2813" spans="70:79" s="1" customFormat="1" ht="15">
      <c r="BR2813" t="str">
        <f t="shared" si="177"/>
        <v>RW1E&amp;TVS CLDT</v>
      </c>
      <c r="BS2813" s="66" t="s">
        <v>8348</v>
      </c>
      <c r="BT2813" s="66" t="s">
        <v>8349</v>
      </c>
      <c r="BU2813" s="66" t="s">
        <v>8348</v>
      </c>
      <c r="BV2813" s="66" t="s">
        <v>8349</v>
      </c>
      <c r="BW2813" s="66" t="s">
        <v>8262</v>
      </c>
      <c r="BX2813" s="66"/>
      <c r="BY2813" s="12"/>
      <c r="BZ2813" s="91" t="s">
        <v>1170</v>
      </c>
      <c r="CA2813" s="13" t="s">
        <v>8350</v>
      </c>
    </row>
    <row r="2814" spans="70:79" s="1" customFormat="1" ht="15">
      <c r="BR2814" t="str">
        <f t="shared" si="177"/>
        <v>RW1EAST HANTS AOT</v>
      </c>
      <c r="BS2814" s="66" t="s">
        <v>8351</v>
      </c>
      <c r="BT2814" s="66" t="s">
        <v>8352</v>
      </c>
      <c r="BU2814" s="66" t="s">
        <v>8351</v>
      </c>
      <c r="BV2814" s="66" t="s">
        <v>8352</v>
      </c>
      <c r="BW2814" s="66" t="s">
        <v>8262</v>
      </c>
      <c r="BX2814" s="66"/>
      <c r="BY2814" s="12"/>
      <c r="BZ2814" s="91" t="s">
        <v>1170</v>
      </c>
      <c r="CA2814" s="13" t="s">
        <v>8353</v>
      </c>
    </row>
    <row r="2815" spans="70:79" s="1" customFormat="1" ht="15">
      <c r="BR2815" t="str">
        <f t="shared" si="177"/>
        <v>RW1EASTLEIGH FLEMING PARK</v>
      </c>
      <c r="BS2815" s="66" t="s">
        <v>8354</v>
      </c>
      <c r="BT2815" s="66" t="s">
        <v>8355</v>
      </c>
      <c r="BU2815" s="66" t="s">
        <v>8354</v>
      </c>
      <c r="BV2815" s="66" t="s">
        <v>8355</v>
      </c>
      <c r="BW2815" s="66" t="s">
        <v>8262</v>
      </c>
      <c r="BX2815" s="66"/>
      <c r="BY2815" s="12"/>
      <c r="BZ2815" s="91" t="s">
        <v>1170</v>
      </c>
      <c r="CA2815" s="13" t="s">
        <v>8356</v>
      </c>
    </row>
    <row r="2816" spans="70:79" s="1" customFormat="1" ht="15">
      <c r="BR2816" t="str">
        <f t="shared" si="177"/>
        <v>RW1EATING DISORDERS</v>
      </c>
      <c r="BS2816" s="66" t="s">
        <v>8357</v>
      </c>
      <c r="BT2816" s="66" t="s">
        <v>5222</v>
      </c>
      <c r="BU2816" s="66" t="s">
        <v>8357</v>
      </c>
      <c r="BV2816" s="66" t="s">
        <v>5222</v>
      </c>
      <c r="BW2816" s="66" t="s">
        <v>8262</v>
      </c>
      <c r="BX2816" s="66"/>
      <c r="BY2816" s="12"/>
      <c r="BZ2816" s="91" t="s">
        <v>1170</v>
      </c>
      <c r="CA2816" s="13" t="s">
        <v>8358</v>
      </c>
    </row>
    <row r="2817" spans="70:79" s="1" customFormat="1" ht="15">
      <c r="BR2817" t="str">
        <f t="shared" si="177"/>
        <v>RW1EIP</v>
      </c>
      <c r="BS2817" s="66" t="s">
        <v>8359</v>
      </c>
      <c r="BT2817" s="66" t="s">
        <v>8360</v>
      </c>
      <c r="BU2817" s="66" t="s">
        <v>8359</v>
      </c>
      <c r="BV2817" s="66" t="s">
        <v>8360</v>
      </c>
      <c r="BW2817" s="66" t="s">
        <v>8262</v>
      </c>
      <c r="BX2817" s="66"/>
      <c r="BY2817" s="12"/>
      <c r="BZ2817" s="91" t="s">
        <v>1170</v>
      </c>
      <c r="CA2817" s="13" t="s">
        <v>8361</v>
      </c>
    </row>
    <row r="2818" spans="70:79" s="1" customFormat="1" ht="15">
      <c r="BR2818" t="str">
        <f t="shared" si="177"/>
        <v>RW1ELMLEIGH</v>
      </c>
      <c r="BS2818" s="66" t="s">
        <v>8362</v>
      </c>
      <c r="BT2818" s="66" t="s">
        <v>8363</v>
      </c>
      <c r="BU2818" s="66" t="s">
        <v>8362</v>
      </c>
      <c r="BV2818" s="66" t="s">
        <v>8363</v>
      </c>
      <c r="BW2818" s="66" t="s">
        <v>8262</v>
      </c>
      <c r="BX2818" s="66"/>
      <c r="BY2818" s="12"/>
      <c r="BZ2818" s="91" t="s">
        <v>1170</v>
      </c>
      <c r="CA2818" s="13" t="s">
        <v>7399</v>
      </c>
    </row>
    <row r="2819" spans="70:79" s="1" customFormat="1" ht="15">
      <c r="BR2819" t="str">
        <f t="shared" ref="BR2819:BR2882" si="178">CONCATENATE(LEFT(BS2819, 3),BT2819)</f>
        <v>RW1EVENLODE CLINIC</v>
      </c>
      <c r="BS2819" s="92" t="s">
        <v>8364</v>
      </c>
      <c r="BT2819" s="93" t="s">
        <v>8365</v>
      </c>
      <c r="BU2819" s="92" t="s">
        <v>8364</v>
      </c>
      <c r="BV2819" s="93" t="s">
        <v>8365</v>
      </c>
      <c r="BW2819" s="66" t="s">
        <v>8262</v>
      </c>
      <c r="BX2819" s="66"/>
      <c r="BY2819" s="12"/>
      <c r="BZ2819" s="91" t="s">
        <v>1170</v>
      </c>
      <c r="CA2819" s="13" t="s">
        <v>8366</v>
      </c>
    </row>
    <row r="2820" spans="70:79" s="1" customFormat="1" ht="15">
      <c r="BR2820" t="str">
        <f t="shared" si="178"/>
        <v>RW1FAGOS</v>
      </c>
      <c r="BS2820" s="66" t="s">
        <v>8367</v>
      </c>
      <c r="BT2820" s="66" t="s">
        <v>8368</v>
      </c>
      <c r="BU2820" s="66" t="s">
        <v>8367</v>
      </c>
      <c r="BV2820" s="66" t="s">
        <v>8368</v>
      </c>
      <c r="BW2820" s="66" t="s">
        <v>8262</v>
      </c>
      <c r="BX2820" s="66"/>
      <c r="BY2820" s="12"/>
      <c r="BZ2820" s="91" t="s">
        <v>1170</v>
      </c>
      <c r="CA2820" s="13" t="s">
        <v>8369</v>
      </c>
    </row>
    <row r="2821" spans="70:79" s="1" customFormat="1" ht="15">
      <c r="BR2821" t="str">
        <f t="shared" si="178"/>
        <v>RW1FAREHAM &amp; GOSPORT</v>
      </c>
      <c r="BS2821" s="66" t="s">
        <v>8370</v>
      </c>
      <c r="BT2821" s="66" t="s">
        <v>8371</v>
      </c>
      <c r="BU2821" s="66" t="s">
        <v>8370</v>
      </c>
      <c r="BV2821" s="66" t="s">
        <v>8371</v>
      </c>
      <c r="BW2821" s="66" t="s">
        <v>8262</v>
      </c>
      <c r="BX2821" s="66"/>
      <c r="BY2821" s="12"/>
      <c r="BZ2821" s="91" t="s">
        <v>1170</v>
      </c>
      <c r="CA2821" s="13" t="s">
        <v>8372</v>
      </c>
    </row>
    <row r="2822" spans="70:79" s="1" customFormat="1" ht="15">
      <c r="BR2822" t="str">
        <f t="shared" si="178"/>
        <v>RW1FAREHAM &amp; GOSPORT CLDT</v>
      </c>
      <c r="BS2822" s="66" t="s">
        <v>8373</v>
      </c>
      <c r="BT2822" s="66" t="s">
        <v>8374</v>
      </c>
      <c r="BU2822" s="66" t="s">
        <v>8373</v>
      </c>
      <c r="BV2822" s="66" t="s">
        <v>8374</v>
      </c>
      <c r="BW2822" s="66" t="s">
        <v>8262</v>
      </c>
      <c r="BX2822" s="66"/>
      <c r="BY2822" s="12"/>
      <c r="BZ2822" s="91" t="s">
        <v>1170</v>
      </c>
      <c r="CA2822" s="13" t="s">
        <v>8375</v>
      </c>
    </row>
    <row r="2823" spans="70:79" s="1" customFormat="1" ht="15">
      <c r="BR2823" t="str">
        <f t="shared" si="178"/>
        <v>RW1FAREHAM COMMUNITY HOSPITAL</v>
      </c>
      <c r="BS2823" s="66" t="s">
        <v>8376</v>
      </c>
      <c r="BT2823" s="66" t="s">
        <v>778</v>
      </c>
      <c r="BU2823" s="66" t="s">
        <v>8376</v>
      </c>
      <c r="BV2823" s="66" t="s">
        <v>778</v>
      </c>
      <c r="BW2823" s="66" t="s">
        <v>8262</v>
      </c>
      <c r="BX2823" s="66"/>
      <c r="BY2823" s="12"/>
      <c r="BZ2823" s="91" t="s">
        <v>1170</v>
      </c>
      <c r="CA2823" s="13" t="s">
        <v>8377</v>
      </c>
    </row>
    <row r="2824" spans="70:79" s="1" customFormat="1" ht="15">
      <c r="BR2824" t="str">
        <f t="shared" si="178"/>
        <v>RW1FAREHAM REACH</v>
      </c>
      <c r="BS2824" s="66" t="s">
        <v>8378</v>
      </c>
      <c r="BT2824" s="66" t="s">
        <v>8379</v>
      </c>
      <c r="BU2824" s="66" t="s">
        <v>8378</v>
      </c>
      <c r="BV2824" s="66" t="s">
        <v>8379</v>
      </c>
      <c r="BW2824" s="66" t="s">
        <v>8262</v>
      </c>
      <c r="BX2824" s="66"/>
      <c r="BY2824" s="12"/>
      <c r="BZ2824" s="91" t="s">
        <v>1170</v>
      </c>
      <c r="CA2824" s="13" t="s">
        <v>8380</v>
      </c>
    </row>
    <row r="2825" spans="70:79" s="1" customFormat="1" ht="15">
      <c r="BR2825" t="str">
        <f t="shared" si="178"/>
        <v>RW1FARNHAM PAEDIATRIC OPD</v>
      </c>
      <c r="BS2825" s="66" t="s">
        <v>8381</v>
      </c>
      <c r="BT2825" s="66" t="s">
        <v>8382</v>
      </c>
      <c r="BU2825" s="66" t="s">
        <v>8381</v>
      </c>
      <c r="BV2825" s="66" t="s">
        <v>8382</v>
      </c>
      <c r="BW2825" s="66" t="s">
        <v>8262</v>
      </c>
      <c r="BX2825" s="66"/>
      <c r="BY2825" s="12"/>
      <c r="BZ2825" s="91" t="s">
        <v>1170</v>
      </c>
      <c r="CA2825" s="13" t="s">
        <v>8383</v>
      </c>
    </row>
    <row r="2826" spans="70:79" s="1" customFormat="1" ht="15">
      <c r="BR2826" t="str">
        <f t="shared" si="178"/>
        <v>RW1FENWICK HOSPITAL</v>
      </c>
      <c r="BS2826" s="66" t="s">
        <v>8384</v>
      </c>
      <c r="BT2826" s="66" t="s">
        <v>784</v>
      </c>
      <c r="BU2826" s="66" t="s">
        <v>8384</v>
      </c>
      <c r="BV2826" s="66" t="s">
        <v>784</v>
      </c>
      <c r="BW2826" s="66" t="s">
        <v>8262</v>
      </c>
      <c r="BX2826" s="66"/>
      <c r="BY2826" s="12"/>
      <c r="BZ2826" s="91" t="s">
        <v>1170</v>
      </c>
      <c r="CA2826" s="13" t="s">
        <v>8385</v>
      </c>
    </row>
    <row r="2827" spans="70:79" s="1" customFormat="1" ht="15">
      <c r="BR2827" t="str">
        <f t="shared" si="178"/>
        <v>RW1FERNDOWN</v>
      </c>
      <c r="BS2827" s="66" t="s">
        <v>8386</v>
      </c>
      <c r="BT2827" s="66" t="s">
        <v>8387</v>
      </c>
      <c r="BU2827" s="66" t="s">
        <v>8386</v>
      </c>
      <c r="BV2827" s="66" t="s">
        <v>8387</v>
      </c>
      <c r="BW2827" s="66" t="s">
        <v>8262</v>
      </c>
      <c r="BX2827" s="66"/>
      <c r="BY2827" s="12"/>
      <c r="BZ2827" s="91" t="s">
        <v>1170</v>
      </c>
      <c r="CA2827" s="13" t="s">
        <v>8388</v>
      </c>
    </row>
    <row r="2828" spans="70:79" s="1" customFormat="1" ht="15">
      <c r="BR2828" t="str">
        <f t="shared" si="178"/>
        <v>RW1FLEET COMMUNITY HOSPITAL</v>
      </c>
      <c r="BS2828" s="66" t="s">
        <v>8389</v>
      </c>
      <c r="BT2828" s="66" t="s">
        <v>787</v>
      </c>
      <c r="BU2828" s="66" t="s">
        <v>8389</v>
      </c>
      <c r="BV2828" s="66" t="s">
        <v>787</v>
      </c>
      <c r="BW2828" s="66" t="s">
        <v>8262</v>
      </c>
      <c r="BX2828" s="66"/>
      <c r="BY2828" s="12"/>
      <c r="BZ2828" s="91" t="s">
        <v>1170</v>
      </c>
      <c r="CA2828" s="13" t="s">
        <v>8390</v>
      </c>
    </row>
    <row r="2829" spans="70:79" s="1" customFormat="1" ht="15">
      <c r="BR2829" t="str">
        <f t="shared" si="178"/>
        <v>RW1FLEET PAEDIATRIC</v>
      </c>
      <c r="BS2829" s="66" t="s">
        <v>8391</v>
      </c>
      <c r="BT2829" s="66" t="s">
        <v>8392</v>
      </c>
      <c r="BU2829" s="66" t="s">
        <v>8391</v>
      </c>
      <c r="BV2829" s="66" t="s">
        <v>8392</v>
      </c>
      <c r="BW2829" s="66" t="s">
        <v>8262</v>
      </c>
      <c r="BX2829" s="66"/>
      <c r="BY2829" s="12"/>
      <c r="BZ2829" s="91" t="s">
        <v>1170</v>
      </c>
      <c r="CA2829" s="13" t="s">
        <v>8393</v>
      </c>
    </row>
    <row r="2830" spans="70:79" s="1" customFormat="1" ht="15">
      <c r="BR2830" t="str">
        <f t="shared" si="178"/>
        <v>RW1FLEET RAPID ACCESS</v>
      </c>
      <c r="BS2830" s="66" t="s">
        <v>8394</v>
      </c>
      <c r="BT2830" s="66" t="s">
        <v>8395</v>
      </c>
      <c r="BU2830" s="66" t="s">
        <v>8394</v>
      </c>
      <c r="BV2830" s="66" t="s">
        <v>8395</v>
      </c>
      <c r="BW2830" s="66" t="s">
        <v>8262</v>
      </c>
      <c r="BX2830" s="66"/>
      <c r="BY2830" s="12"/>
      <c r="BZ2830" s="91" t="s">
        <v>1265</v>
      </c>
      <c r="CA2830" s="13" t="s">
        <v>8396</v>
      </c>
    </row>
    <row r="2831" spans="70:79" s="1" customFormat="1" ht="15">
      <c r="BR2831" t="str">
        <f t="shared" si="178"/>
        <v>RW1FORD WARD</v>
      </c>
      <c r="BS2831" s="66" t="s">
        <v>8397</v>
      </c>
      <c r="BT2831" s="66" t="s">
        <v>8398</v>
      </c>
      <c r="BU2831" s="66" t="s">
        <v>8397</v>
      </c>
      <c r="BV2831" s="66" t="s">
        <v>8398</v>
      </c>
      <c r="BW2831" s="66" t="s">
        <v>8262</v>
      </c>
      <c r="BX2831" s="66"/>
      <c r="BY2831" s="12"/>
      <c r="BZ2831" s="91" t="s">
        <v>1265</v>
      </c>
      <c r="CA2831" s="13" t="s">
        <v>8399</v>
      </c>
    </row>
    <row r="2832" spans="70:79" s="1" customFormat="1" ht="15">
      <c r="BR2832" t="str">
        <f t="shared" si="178"/>
        <v>RW1FORDINGBRIDGE</v>
      </c>
      <c r="BS2832" s="66" t="s">
        <v>8400</v>
      </c>
      <c r="BT2832" s="66" t="s">
        <v>8401</v>
      </c>
      <c r="BU2832" s="66" t="s">
        <v>8400</v>
      </c>
      <c r="BV2832" s="66" t="s">
        <v>8401</v>
      </c>
      <c r="BW2832" s="66" t="s">
        <v>8262</v>
      </c>
      <c r="BX2832" s="66"/>
      <c r="BY2832" s="12"/>
      <c r="BZ2832" s="91" t="s">
        <v>1265</v>
      </c>
      <c r="CA2832" s="13" t="s">
        <v>8402</v>
      </c>
    </row>
    <row r="2833" spans="70:79" s="1" customFormat="1" ht="15">
      <c r="BR2833" t="str">
        <f t="shared" si="178"/>
        <v>RW1FOREST LODGE</v>
      </c>
      <c r="BS2833" s="92" t="s">
        <v>8403</v>
      </c>
      <c r="BT2833" s="93" t="s">
        <v>8404</v>
      </c>
      <c r="BU2833" s="92" t="s">
        <v>8403</v>
      </c>
      <c r="BV2833" s="93" t="s">
        <v>8404</v>
      </c>
      <c r="BW2833" s="66" t="s">
        <v>8262</v>
      </c>
      <c r="BX2833" s="66"/>
      <c r="BY2833" s="12"/>
      <c r="BZ2833" s="91" t="s">
        <v>1265</v>
      </c>
      <c r="CA2833" s="13" t="s">
        <v>8405</v>
      </c>
    </row>
    <row r="2834" spans="70:79" s="1" customFormat="1" ht="15">
      <c r="BR2834" t="str">
        <f t="shared" si="178"/>
        <v>RW1FRIMLEY CC PAEDIATRIC</v>
      </c>
      <c r="BS2834" s="66" t="s">
        <v>8406</v>
      </c>
      <c r="BT2834" s="66" t="s">
        <v>8407</v>
      </c>
      <c r="BU2834" s="66" t="s">
        <v>8406</v>
      </c>
      <c r="BV2834" s="66" t="s">
        <v>8407</v>
      </c>
      <c r="BW2834" s="66" t="s">
        <v>8262</v>
      </c>
      <c r="BX2834" s="66"/>
      <c r="BY2834" s="12"/>
      <c r="BZ2834" t="s">
        <v>1750</v>
      </c>
      <c r="CA2834" s="13" t="s">
        <v>8408</v>
      </c>
    </row>
    <row r="2835" spans="70:79" s="1" customFormat="1" ht="15">
      <c r="BR2835" t="str">
        <f t="shared" si="178"/>
        <v>RW1GOSPORT WAR MEMORIAL HOSPITAL</v>
      </c>
      <c r="BS2835" s="66" t="s">
        <v>8409</v>
      </c>
      <c r="BT2835" s="66" t="s">
        <v>793</v>
      </c>
      <c r="BU2835" s="66" t="s">
        <v>8409</v>
      </c>
      <c r="BV2835" s="66" t="s">
        <v>793</v>
      </c>
      <c r="BW2835" s="66" t="s">
        <v>8262</v>
      </c>
      <c r="BX2835" s="66"/>
      <c r="BY2835" s="12"/>
      <c r="BZ2835" t="s">
        <v>1750</v>
      </c>
      <c r="CA2835" s="13" t="s">
        <v>8410</v>
      </c>
    </row>
    <row r="2836" spans="70:79" s="1" customFormat="1" ht="15">
      <c r="BR2836" t="str">
        <f t="shared" si="178"/>
        <v>RW1GOSPORT WAR MEMORIAL HOSPITAL</v>
      </c>
      <c r="BS2836" s="66" t="s">
        <v>8411</v>
      </c>
      <c r="BT2836" s="66" t="s">
        <v>793</v>
      </c>
      <c r="BU2836" s="66" t="s">
        <v>8411</v>
      </c>
      <c r="BV2836" s="66" t="s">
        <v>793</v>
      </c>
      <c r="BW2836" s="66" t="s">
        <v>8262</v>
      </c>
      <c r="BX2836" s="66"/>
      <c r="BY2836" s="12"/>
      <c r="BZ2836" t="s">
        <v>1750</v>
      </c>
      <c r="CA2836" s="13" t="s">
        <v>8412</v>
      </c>
    </row>
    <row r="2837" spans="70:79" s="1" customFormat="1" ht="15">
      <c r="BR2837" t="str">
        <f t="shared" si="178"/>
        <v>RW1GOSPORT WAR MEMORIAL HOSPITAL</v>
      </c>
      <c r="BS2837" s="66" t="s">
        <v>8413</v>
      </c>
      <c r="BT2837" s="66" t="s">
        <v>793</v>
      </c>
      <c r="BU2837" s="66" t="s">
        <v>8413</v>
      </c>
      <c r="BV2837" s="66" t="s">
        <v>793</v>
      </c>
      <c r="BW2837" s="66" t="s">
        <v>8262</v>
      </c>
      <c r="BX2837" s="66"/>
      <c r="BY2837" s="12"/>
      <c r="BZ2837" t="s">
        <v>1750</v>
      </c>
      <c r="CA2837" s="13" t="s">
        <v>8414</v>
      </c>
    </row>
    <row r="2838" spans="70:79" s="1" customFormat="1" ht="15">
      <c r="BR2838" t="str">
        <f t="shared" si="178"/>
        <v>RW1HALEACRE UNIT</v>
      </c>
      <c r="BS2838" s="66" t="s">
        <v>8415</v>
      </c>
      <c r="BT2838" s="66" t="s">
        <v>8416</v>
      </c>
      <c r="BU2838" s="66" t="s">
        <v>8415</v>
      </c>
      <c r="BV2838" s="66" t="s">
        <v>8416</v>
      </c>
      <c r="BW2838" s="66" t="s">
        <v>8262</v>
      </c>
      <c r="BX2838" s="66"/>
      <c r="BY2838" s="12"/>
      <c r="BZ2838" t="s">
        <v>1750</v>
      </c>
      <c r="CA2838" s="13" t="s">
        <v>8417</v>
      </c>
    </row>
    <row r="2839" spans="70:79" s="1" customFormat="1" ht="15">
      <c r="BR2839" t="str">
        <f t="shared" si="178"/>
        <v>RW1HAREFIELD DAY EMH</v>
      </c>
      <c r="BS2839" s="66" t="s">
        <v>8418</v>
      </c>
      <c r="BT2839" s="66" t="s">
        <v>8419</v>
      </c>
      <c r="BU2839" s="66" t="s">
        <v>8418</v>
      </c>
      <c r="BV2839" s="66" t="s">
        <v>8419</v>
      </c>
      <c r="BW2839" s="66" t="s">
        <v>8262</v>
      </c>
      <c r="BX2839" s="66"/>
      <c r="BY2839" s="12"/>
      <c r="BZ2839" t="s">
        <v>1750</v>
      </c>
      <c r="CA2839" s="13" t="s">
        <v>8420</v>
      </c>
    </row>
    <row r="2840" spans="70:79" s="1" customFormat="1" ht="15">
      <c r="BR2840" t="str">
        <f t="shared" si="178"/>
        <v>RW1HAVANT &amp; PETERSFIELD</v>
      </c>
      <c r="BS2840" s="66" t="s">
        <v>8421</v>
      </c>
      <c r="BT2840" s="66" t="s">
        <v>8422</v>
      </c>
      <c r="BU2840" s="66" t="s">
        <v>8421</v>
      </c>
      <c r="BV2840" s="66" t="s">
        <v>8422</v>
      </c>
      <c r="BW2840" s="66" t="s">
        <v>8262</v>
      </c>
      <c r="BX2840" s="66"/>
      <c r="BY2840" s="12"/>
      <c r="BZ2840" t="s">
        <v>1750</v>
      </c>
      <c r="CA2840" s="13" t="s">
        <v>2936</v>
      </c>
    </row>
    <row r="2841" spans="70:79" s="1" customFormat="1" ht="15">
      <c r="BR2841" t="str">
        <f t="shared" si="178"/>
        <v>RW1HAVANT &amp; PETERSFIELD CLDT</v>
      </c>
      <c r="BS2841" s="66" t="s">
        <v>8423</v>
      </c>
      <c r="BT2841" s="66" t="s">
        <v>8424</v>
      </c>
      <c r="BU2841" s="66" t="s">
        <v>8423</v>
      </c>
      <c r="BV2841" s="66" t="s">
        <v>8424</v>
      </c>
      <c r="BW2841" s="66" t="s">
        <v>8262</v>
      </c>
      <c r="BX2841" s="66"/>
      <c r="BY2841" s="12"/>
      <c r="BZ2841" t="s">
        <v>1750</v>
      </c>
      <c r="CA2841" s="13" t="s">
        <v>468</v>
      </c>
    </row>
    <row r="2842" spans="70:79" s="1" customFormat="1" ht="15">
      <c r="BR2842" t="str">
        <f t="shared" si="178"/>
        <v>RW1HAVANT &amp; PETERSFIELD EMH</v>
      </c>
      <c r="BS2842" s="66" t="s">
        <v>8425</v>
      </c>
      <c r="BT2842" s="66" t="s">
        <v>8426</v>
      </c>
      <c r="BU2842" s="66" t="s">
        <v>8425</v>
      </c>
      <c r="BV2842" s="66" t="s">
        <v>8426</v>
      </c>
      <c r="BW2842" s="66" t="s">
        <v>8262</v>
      </c>
      <c r="BX2842" s="66"/>
      <c r="BY2842" s="12"/>
      <c r="BZ2842" t="s">
        <v>1750</v>
      </c>
      <c r="CA2842" s="13" t="s">
        <v>8427</v>
      </c>
    </row>
    <row r="2843" spans="70:79" s="1" customFormat="1" ht="15">
      <c r="BR2843" t="str">
        <f t="shared" si="178"/>
        <v>RW1HAVANT &amp; PETERSFIELD OPMH</v>
      </c>
      <c r="BS2843" s="66" t="s">
        <v>8428</v>
      </c>
      <c r="BT2843" s="66" t="s">
        <v>8429</v>
      </c>
      <c r="BU2843" s="66" t="s">
        <v>8428</v>
      </c>
      <c r="BV2843" s="66" t="s">
        <v>8429</v>
      </c>
      <c r="BW2843" s="66" t="s">
        <v>8262</v>
      </c>
      <c r="BX2843" s="66"/>
      <c r="BY2843" s="12"/>
      <c r="BZ2843" t="s">
        <v>1750</v>
      </c>
      <c r="CA2843" s="13" t="s">
        <v>8430</v>
      </c>
    </row>
    <row r="2844" spans="70:79" s="1" customFormat="1" ht="15">
      <c r="BR2844" t="str">
        <f t="shared" si="178"/>
        <v>RW1HAVANT &amp; PETERSFIELD OPMH 2</v>
      </c>
      <c r="BS2844" s="66" t="s">
        <v>8431</v>
      </c>
      <c r="BT2844" s="66" t="s">
        <v>8432</v>
      </c>
      <c r="BU2844" s="66" t="s">
        <v>8431</v>
      </c>
      <c r="BV2844" s="66" t="s">
        <v>8432</v>
      </c>
      <c r="BW2844" s="66" t="s">
        <v>8262</v>
      </c>
      <c r="BX2844" s="66"/>
      <c r="BY2844" s="12"/>
      <c r="BZ2844" t="s">
        <v>1750</v>
      </c>
      <c r="CA2844" s="13" t="s">
        <v>190</v>
      </c>
    </row>
    <row r="2845" spans="70:79" s="1" customFormat="1" ht="15">
      <c r="BR2845" t="str">
        <f t="shared" si="178"/>
        <v>RW1HAVANT &amp; PETERSFIELD OPMH 2</v>
      </c>
      <c r="BS2845" s="66" t="s">
        <v>8433</v>
      </c>
      <c r="BT2845" s="66" t="s">
        <v>8432</v>
      </c>
      <c r="BU2845" s="66" t="s">
        <v>8433</v>
      </c>
      <c r="BV2845" s="66" t="s">
        <v>8432</v>
      </c>
      <c r="BW2845" s="66" t="s">
        <v>8262</v>
      </c>
      <c r="BX2845" s="66"/>
      <c r="BY2845" s="12"/>
      <c r="BZ2845" t="s">
        <v>1750</v>
      </c>
      <c r="CA2845" s="13" t="s">
        <v>1553</v>
      </c>
    </row>
    <row r="2846" spans="70:79" s="1" customFormat="1" ht="15">
      <c r="BR2846" t="str">
        <f t="shared" si="178"/>
        <v>RW1HAVANT CRHT</v>
      </c>
      <c r="BS2846" s="66" t="s">
        <v>8434</v>
      </c>
      <c r="BT2846" s="66" t="s">
        <v>8435</v>
      </c>
      <c r="BU2846" s="66" t="s">
        <v>8434</v>
      </c>
      <c r="BV2846" s="66" t="s">
        <v>8435</v>
      </c>
      <c r="BW2846" s="66" t="s">
        <v>8262</v>
      </c>
      <c r="BX2846" s="66"/>
      <c r="BY2846" s="12"/>
      <c r="BZ2846" t="s">
        <v>1750</v>
      </c>
      <c r="CA2846" s="13" t="s">
        <v>339</v>
      </c>
    </row>
    <row r="2847" spans="70:79" s="1" customFormat="1" ht="15">
      <c r="BR2847" t="str">
        <f t="shared" si="178"/>
        <v>RW1HAVANT OPMH</v>
      </c>
      <c r="BS2847" s="66" t="s">
        <v>8436</v>
      </c>
      <c r="BT2847" s="66" t="s">
        <v>8437</v>
      </c>
      <c r="BU2847" s="66" t="s">
        <v>8436</v>
      </c>
      <c r="BV2847" s="66" t="s">
        <v>8437</v>
      </c>
      <c r="BW2847" s="66" t="s">
        <v>8262</v>
      </c>
      <c r="BX2847" s="66"/>
      <c r="BY2847" s="12"/>
      <c r="BZ2847" t="s">
        <v>1750</v>
      </c>
      <c r="CA2847" s="13" t="s">
        <v>196</v>
      </c>
    </row>
    <row r="2848" spans="70:79" s="1" customFormat="1" ht="15">
      <c r="BR2848" t="str">
        <f t="shared" si="178"/>
        <v>RW1HIGHCROFT</v>
      </c>
      <c r="BS2848" s="66" t="s">
        <v>8438</v>
      </c>
      <c r="BT2848" s="66" t="s">
        <v>8439</v>
      </c>
      <c r="BU2848" s="66" t="s">
        <v>8438</v>
      </c>
      <c r="BV2848" s="66" t="s">
        <v>8439</v>
      </c>
      <c r="BW2848" s="66" t="s">
        <v>8262</v>
      </c>
      <c r="BX2848" s="66"/>
      <c r="BY2848" s="12"/>
      <c r="BZ2848" t="s">
        <v>1750</v>
      </c>
      <c r="CA2848" s="13" t="s">
        <v>201</v>
      </c>
    </row>
    <row r="2849" spans="70:79" s="1" customFormat="1" ht="15">
      <c r="BR2849" t="str">
        <f t="shared" si="178"/>
        <v>RW1HOLLYBANK</v>
      </c>
      <c r="BS2849" s="66" t="s">
        <v>8440</v>
      </c>
      <c r="BT2849" s="66" t="s">
        <v>8441</v>
      </c>
      <c r="BU2849" s="66" t="s">
        <v>8440</v>
      </c>
      <c r="BV2849" s="66" t="s">
        <v>8441</v>
      </c>
      <c r="BW2849" s="66" t="s">
        <v>8262</v>
      </c>
      <c r="BX2849" s="66"/>
      <c r="BY2849" s="12"/>
      <c r="BZ2849" t="s">
        <v>1750</v>
      </c>
      <c r="CA2849" s="13" t="s">
        <v>208</v>
      </c>
    </row>
    <row r="2850" spans="70:79" s="1" customFormat="1" ht="15">
      <c r="BR2850" t="str">
        <f t="shared" si="178"/>
        <v>RW1HOLLYBANK</v>
      </c>
      <c r="BS2850" s="66" t="s">
        <v>8442</v>
      </c>
      <c r="BT2850" s="66" t="s">
        <v>8441</v>
      </c>
      <c r="BU2850" s="66" t="s">
        <v>8442</v>
      </c>
      <c r="BV2850" s="66" t="s">
        <v>8441</v>
      </c>
      <c r="BW2850" s="66" t="s">
        <v>8262</v>
      </c>
      <c r="BX2850" s="66"/>
      <c r="BY2850" s="12"/>
      <c r="BZ2850" t="s">
        <v>1750</v>
      </c>
      <c r="CA2850" s="13" t="s">
        <v>351</v>
      </c>
    </row>
    <row r="2851" spans="70:79" s="1" customFormat="1" ht="15">
      <c r="BR2851" t="str">
        <f t="shared" si="178"/>
        <v>RW1HOME LEA</v>
      </c>
      <c r="BS2851" s="66" t="s">
        <v>8443</v>
      </c>
      <c r="BT2851" s="66" t="s">
        <v>8444</v>
      </c>
      <c r="BU2851" s="66" t="s">
        <v>8443</v>
      </c>
      <c r="BV2851" s="66" t="s">
        <v>8444</v>
      </c>
      <c r="BW2851" s="66" t="s">
        <v>8262</v>
      </c>
      <c r="BX2851" s="66"/>
      <c r="BY2851" s="12"/>
      <c r="BZ2851" t="s">
        <v>1750</v>
      </c>
      <c r="CA2851" s="13" t="s">
        <v>8445</v>
      </c>
    </row>
    <row r="2852" spans="70:79" s="1" customFormat="1" ht="15">
      <c r="BR2852" t="str">
        <f t="shared" si="178"/>
        <v>RW1HORSEFAIR MEWS</v>
      </c>
      <c r="BS2852" s="66" t="s">
        <v>8446</v>
      </c>
      <c r="BT2852" s="66" t="s">
        <v>8447</v>
      </c>
      <c r="BU2852" s="66" t="s">
        <v>8446</v>
      </c>
      <c r="BV2852" s="66" t="s">
        <v>8447</v>
      </c>
      <c r="BW2852" s="66" t="s">
        <v>8262</v>
      </c>
      <c r="BX2852" s="66"/>
      <c r="BY2852" s="12"/>
      <c r="BZ2852" t="s">
        <v>1750</v>
      </c>
      <c r="CA2852" s="13" t="s">
        <v>8448</v>
      </c>
    </row>
    <row r="2853" spans="70:79" s="1" customFormat="1" ht="15">
      <c r="BR2853" t="str">
        <f t="shared" si="178"/>
        <v>RW1HYTHE HOSPITAL</v>
      </c>
      <c r="BS2853" s="66" t="s">
        <v>8449</v>
      </c>
      <c r="BT2853" s="66" t="s">
        <v>805</v>
      </c>
      <c r="BU2853" s="66" t="s">
        <v>8449</v>
      </c>
      <c r="BV2853" s="66" t="s">
        <v>805</v>
      </c>
      <c r="BW2853" s="66" t="s">
        <v>8262</v>
      </c>
      <c r="BX2853" s="66"/>
      <c r="BY2853" s="12"/>
      <c r="BZ2853" t="s">
        <v>1750</v>
      </c>
      <c r="CA2853" s="13" t="s">
        <v>213</v>
      </c>
    </row>
    <row r="2854" spans="70:79" s="1" customFormat="1" ht="15">
      <c r="BR2854" t="str">
        <f t="shared" si="178"/>
        <v>RW1HYTHE HOSPITAL</v>
      </c>
      <c r="BS2854" s="66" t="s">
        <v>8450</v>
      </c>
      <c r="BT2854" s="66" t="s">
        <v>805</v>
      </c>
      <c r="BU2854" s="66" t="s">
        <v>8450</v>
      </c>
      <c r="BV2854" s="66" t="s">
        <v>805</v>
      </c>
      <c r="BW2854" s="66" t="s">
        <v>8262</v>
      </c>
      <c r="BX2854" s="66"/>
      <c r="BY2854" s="12"/>
      <c r="BZ2854" t="s">
        <v>1750</v>
      </c>
      <c r="CA2854" s="13" t="s">
        <v>218</v>
      </c>
    </row>
    <row r="2855" spans="70:79" s="1" customFormat="1" ht="15">
      <c r="BR2855" t="str">
        <f t="shared" si="178"/>
        <v>RW1JOHN SHARICH HOUSE</v>
      </c>
      <c r="BS2855" s="92" t="s">
        <v>8451</v>
      </c>
      <c r="BT2855" s="93" t="s">
        <v>8452</v>
      </c>
      <c r="BU2855" s="92" t="s">
        <v>8451</v>
      </c>
      <c r="BV2855" s="93" t="s">
        <v>8452</v>
      </c>
      <c r="BW2855" s="66" t="s">
        <v>8262</v>
      </c>
      <c r="BX2855" s="66"/>
      <c r="BY2855" s="12"/>
      <c r="BZ2855" t="s">
        <v>1750</v>
      </c>
      <c r="CA2855" s="13" t="s">
        <v>223</v>
      </c>
    </row>
    <row r="2856" spans="70:79" s="1" customFormat="1" ht="15">
      <c r="BR2856" t="str">
        <f t="shared" si="178"/>
        <v>RW1KENNETT</v>
      </c>
      <c r="BS2856" s="66" t="s">
        <v>8453</v>
      </c>
      <c r="BT2856" s="66" t="s">
        <v>8454</v>
      </c>
      <c r="BU2856" s="66" t="s">
        <v>8453</v>
      </c>
      <c r="BV2856" s="66" t="s">
        <v>8454</v>
      </c>
      <c r="BW2856" s="66" t="s">
        <v>8262</v>
      </c>
      <c r="BX2856" s="66"/>
      <c r="BY2856" s="12"/>
      <c r="BZ2856" t="s">
        <v>1750</v>
      </c>
      <c r="CA2856" s="13" t="s">
        <v>227</v>
      </c>
    </row>
    <row r="2857" spans="70:79" s="1" customFormat="1" ht="15">
      <c r="BR2857" t="str">
        <f t="shared" si="178"/>
        <v>RW1KING GEORGE V</v>
      </c>
      <c r="BS2857" s="66" t="s">
        <v>8455</v>
      </c>
      <c r="BT2857" s="66" t="s">
        <v>8456</v>
      </c>
      <c r="BU2857" s="66" t="s">
        <v>8455</v>
      </c>
      <c r="BV2857" s="66" t="s">
        <v>8456</v>
      </c>
      <c r="BW2857" s="66" t="s">
        <v>8262</v>
      </c>
      <c r="BX2857" s="66"/>
      <c r="BY2857" s="12"/>
      <c r="BZ2857" t="s">
        <v>1750</v>
      </c>
      <c r="CA2857" s="13" t="s">
        <v>232</v>
      </c>
    </row>
    <row r="2858" spans="70:79" s="1" customFormat="1" ht="15">
      <c r="BR2858" t="str">
        <f t="shared" si="178"/>
        <v>RW1LAUREL ASSESSMENT UNIT</v>
      </c>
      <c r="BS2858" s="66" t="s">
        <v>8457</v>
      </c>
      <c r="BT2858" s="66" t="s">
        <v>8458</v>
      </c>
      <c r="BU2858" s="66" t="s">
        <v>8457</v>
      </c>
      <c r="BV2858" s="66" t="s">
        <v>8458</v>
      </c>
      <c r="BW2858" s="66" t="s">
        <v>8262</v>
      </c>
      <c r="BX2858" s="66"/>
      <c r="BY2858" s="12"/>
      <c r="BZ2858" t="s">
        <v>1750</v>
      </c>
      <c r="CA2858" s="13" t="s">
        <v>239</v>
      </c>
    </row>
    <row r="2859" spans="70:79" s="1" customFormat="1" ht="15">
      <c r="BR2859" t="str">
        <f t="shared" si="178"/>
        <v>RW1LEIGH HOUSE</v>
      </c>
      <c r="BS2859" s="94" t="s">
        <v>8459</v>
      </c>
      <c r="BT2859" s="95" t="s">
        <v>8460</v>
      </c>
      <c r="BU2859" s="94" t="s">
        <v>8459</v>
      </c>
      <c r="BV2859" s="95" t="s">
        <v>8460</v>
      </c>
      <c r="BW2859" s="66" t="s">
        <v>8262</v>
      </c>
      <c r="BX2859" s="66"/>
      <c r="BY2859" s="12"/>
      <c r="BZ2859" t="s">
        <v>1750</v>
      </c>
      <c r="CA2859" s="13" t="s">
        <v>8461</v>
      </c>
    </row>
    <row r="2860" spans="70:79" s="1" customFormat="1" ht="15">
      <c r="BR2860" t="str">
        <f t="shared" si="178"/>
        <v>RW1LEONARD CHESHIRE</v>
      </c>
      <c r="BS2860" s="66" t="s">
        <v>8462</v>
      </c>
      <c r="BT2860" s="66" t="s">
        <v>8463</v>
      </c>
      <c r="BU2860" s="66" t="s">
        <v>8462</v>
      </c>
      <c r="BV2860" s="66" t="s">
        <v>8463</v>
      </c>
      <c r="BW2860" s="66" t="s">
        <v>8262</v>
      </c>
      <c r="BX2860" s="66"/>
      <c r="BY2860" s="12"/>
      <c r="BZ2860" t="s">
        <v>1750</v>
      </c>
      <c r="CA2860" s="13" t="s">
        <v>8464</v>
      </c>
    </row>
    <row r="2861" spans="70:79" s="1" customFormat="1" ht="15">
      <c r="BR2861" t="str">
        <f t="shared" si="178"/>
        <v>RW1LYMINGTON HOSPITAL</v>
      </c>
      <c r="BS2861" s="66" t="s">
        <v>8465</v>
      </c>
      <c r="BT2861" s="66" t="s">
        <v>8466</v>
      </c>
      <c r="BU2861" s="66" t="s">
        <v>8465</v>
      </c>
      <c r="BV2861" s="66" t="s">
        <v>8466</v>
      </c>
      <c r="BW2861" s="66" t="s">
        <v>8262</v>
      </c>
      <c r="BX2861" s="66"/>
      <c r="BY2861" s="12"/>
      <c r="BZ2861" t="s">
        <v>1750</v>
      </c>
      <c r="CA2861" s="13" t="s">
        <v>8467</v>
      </c>
    </row>
    <row r="2862" spans="70:79" s="1" customFormat="1" ht="15">
      <c r="BR2862" t="str">
        <f t="shared" si="178"/>
        <v>RW1LYMINGTON NEW FOREST HOSPITAL</v>
      </c>
      <c r="BS2862" s="66" t="s">
        <v>8468</v>
      </c>
      <c r="BT2862" s="66" t="s">
        <v>820</v>
      </c>
      <c r="BU2862" s="66" t="s">
        <v>8468</v>
      </c>
      <c r="BV2862" s="66" t="s">
        <v>820</v>
      </c>
      <c r="BW2862" s="66" t="s">
        <v>8262</v>
      </c>
      <c r="BX2862" s="66"/>
      <c r="BY2862" s="12"/>
      <c r="BZ2862" t="s">
        <v>8204</v>
      </c>
      <c r="CA2862" s="13" t="s">
        <v>8469</v>
      </c>
    </row>
    <row r="2863" spans="70:79" s="1" customFormat="1" ht="15">
      <c r="BR2863" t="str">
        <f t="shared" si="178"/>
        <v>RW1LYNDHURST RAVENSWOOD</v>
      </c>
      <c r="BS2863" s="66" t="s">
        <v>8470</v>
      </c>
      <c r="BT2863" s="66" t="s">
        <v>8471</v>
      </c>
      <c r="BU2863" s="66" t="s">
        <v>8470</v>
      </c>
      <c r="BV2863" s="66" t="s">
        <v>8471</v>
      </c>
      <c r="BW2863" s="66" t="s">
        <v>8262</v>
      </c>
      <c r="BX2863" s="66"/>
      <c r="BY2863" s="12"/>
      <c r="BZ2863" t="s">
        <v>8204</v>
      </c>
      <c r="CA2863" s="13" t="s">
        <v>1573</v>
      </c>
    </row>
    <row r="2864" spans="70:79" s="1" customFormat="1" ht="15">
      <c r="BR2864" t="str">
        <f t="shared" si="178"/>
        <v>RW1MACILWAIN WARD</v>
      </c>
      <c r="BS2864" s="66" t="s">
        <v>8472</v>
      </c>
      <c r="BT2864" s="66" t="s">
        <v>8473</v>
      </c>
      <c r="BU2864" s="66" t="s">
        <v>8472</v>
      </c>
      <c r="BV2864" s="66" t="s">
        <v>8473</v>
      </c>
      <c r="BW2864" s="66" t="s">
        <v>8262</v>
      </c>
      <c r="BX2864" s="66"/>
      <c r="BY2864" s="12"/>
      <c r="BZ2864" t="s">
        <v>8204</v>
      </c>
      <c r="CA2864" s="13" t="s">
        <v>8474</v>
      </c>
    </row>
    <row r="2865" spans="70:79" s="1" customFormat="1" ht="15">
      <c r="BR2865" t="str">
        <f t="shared" si="178"/>
        <v>RW1MALCOLM FAULK RAVENSWOOD</v>
      </c>
      <c r="BS2865" s="66" t="s">
        <v>8475</v>
      </c>
      <c r="BT2865" s="66" t="s">
        <v>8476</v>
      </c>
      <c r="BU2865" s="66" t="s">
        <v>8475</v>
      </c>
      <c r="BV2865" s="66" t="s">
        <v>8476</v>
      </c>
      <c r="BW2865" s="66" t="s">
        <v>8262</v>
      </c>
      <c r="BX2865" s="66"/>
      <c r="BY2865" s="12"/>
      <c r="BZ2865" t="s">
        <v>8204</v>
      </c>
      <c r="CA2865" s="13" t="s">
        <v>8477</v>
      </c>
    </row>
    <row r="2866" spans="70:79" s="1" customFormat="1" ht="15">
      <c r="BR2866" t="str">
        <f t="shared" si="178"/>
        <v>RW1MARC</v>
      </c>
      <c r="BS2866" s="66" t="s">
        <v>8478</v>
      </c>
      <c r="BT2866" s="66" t="s">
        <v>8479</v>
      </c>
      <c r="BU2866" s="66" t="s">
        <v>8478</v>
      </c>
      <c r="BV2866" s="66" t="s">
        <v>8479</v>
      </c>
      <c r="BW2866" s="66" t="s">
        <v>8262</v>
      </c>
      <c r="BX2866" s="66"/>
      <c r="BY2866" s="12"/>
      <c r="BZ2866" t="s">
        <v>8204</v>
      </c>
      <c r="CA2866" s="13" t="s">
        <v>8480</v>
      </c>
    </row>
    <row r="2867" spans="70:79" s="1" customFormat="1" ht="15">
      <c r="BR2867" t="str">
        <f t="shared" si="178"/>
        <v>RW1MARC EMH</v>
      </c>
      <c r="BS2867" s="66" t="s">
        <v>8481</v>
      </c>
      <c r="BT2867" s="66" t="s">
        <v>8482</v>
      </c>
      <c r="BU2867" s="66" t="s">
        <v>8481</v>
      </c>
      <c r="BV2867" s="66" t="s">
        <v>8482</v>
      </c>
      <c r="BW2867" s="66" t="s">
        <v>8262</v>
      </c>
      <c r="BX2867" s="66"/>
      <c r="BY2867" s="12"/>
      <c r="BZ2867" t="s">
        <v>8204</v>
      </c>
      <c r="CA2867" s="13" t="s">
        <v>8483</v>
      </c>
    </row>
    <row r="2868" spans="70:79" s="1" customFormat="1" ht="15">
      <c r="BR2868" t="str">
        <f t="shared" si="178"/>
        <v>RW1MARY GRAHAM RAVENSWOOD</v>
      </c>
      <c r="BS2868" s="66" t="s">
        <v>8484</v>
      </c>
      <c r="BT2868" s="66" t="s">
        <v>8485</v>
      </c>
      <c r="BU2868" s="66" t="s">
        <v>8484</v>
      </c>
      <c r="BV2868" s="66" t="s">
        <v>8485</v>
      </c>
      <c r="BW2868" s="66" t="s">
        <v>8262</v>
      </c>
      <c r="BX2868" s="66"/>
      <c r="BY2868" s="12"/>
      <c r="BZ2868" t="s">
        <v>8204</v>
      </c>
      <c r="CA2868" s="13" t="s">
        <v>8486</v>
      </c>
    </row>
    <row r="2869" spans="70:79" s="1" customFormat="1" ht="15">
      <c r="BR2869" t="str">
        <f t="shared" si="178"/>
        <v>RW1MELBURY LODGE</v>
      </c>
      <c r="BS2869" s="92" t="s">
        <v>8487</v>
      </c>
      <c r="BT2869" s="93" t="s">
        <v>8488</v>
      </c>
      <c r="BU2869" s="92" t="s">
        <v>8487</v>
      </c>
      <c r="BV2869" s="93" t="s">
        <v>8488</v>
      </c>
      <c r="BW2869" s="66" t="s">
        <v>8262</v>
      </c>
      <c r="BX2869" s="66"/>
      <c r="BY2869" s="12"/>
      <c r="BZ2869" t="s">
        <v>8204</v>
      </c>
      <c r="CA2869" s="13" t="s">
        <v>8489</v>
      </c>
    </row>
    <row r="2870" spans="70:79" s="1" customFormat="1" ht="15">
      <c r="BR2870" t="str">
        <f t="shared" si="178"/>
        <v>RW1MEON VALLEY RAVENSWOOD</v>
      </c>
      <c r="BS2870" s="66" t="s">
        <v>8490</v>
      </c>
      <c r="BT2870" s="66" t="s">
        <v>8491</v>
      </c>
      <c r="BU2870" s="66" t="s">
        <v>8490</v>
      </c>
      <c r="BV2870" s="66" t="s">
        <v>8491</v>
      </c>
      <c r="BW2870" s="66" t="s">
        <v>8262</v>
      </c>
      <c r="BX2870" s="66"/>
      <c r="BY2870" s="12"/>
      <c r="BZ2870" t="s">
        <v>8204</v>
      </c>
      <c r="CA2870" s="13" t="s">
        <v>8492</v>
      </c>
    </row>
    <row r="2871" spans="70:79" s="1" customFormat="1" ht="15">
      <c r="BR2871" t="str">
        <f t="shared" si="178"/>
        <v>RW1MIDHANTS &amp; EASTLEIGH TVS CRHT</v>
      </c>
      <c r="BS2871" s="66" t="s">
        <v>8493</v>
      </c>
      <c r="BT2871" s="66" t="s">
        <v>8494</v>
      </c>
      <c r="BU2871" s="66" t="s">
        <v>8493</v>
      </c>
      <c r="BV2871" s="66" t="s">
        <v>8494</v>
      </c>
      <c r="BW2871" s="66" t="s">
        <v>8262</v>
      </c>
      <c r="BX2871" s="66"/>
      <c r="BY2871" s="12"/>
      <c r="BZ2871" t="s">
        <v>8204</v>
      </c>
      <c r="CA2871" s="13" t="s">
        <v>8495</v>
      </c>
    </row>
    <row r="2872" spans="70:79" s="1" customFormat="1" ht="15">
      <c r="BR2872" t="str">
        <f t="shared" si="178"/>
        <v>RW1MIDHANTS CLDT</v>
      </c>
      <c r="BS2872" s="66" t="s">
        <v>8496</v>
      </c>
      <c r="BT2872" s="66" t="s">
        <v>8497</v>
      </c>
      <c r="BU2872" s="66" t="s">
        <v>8496</v>
      </c>
      <c r="BV2872" s="66" t="s">
        <v>8497</v>
      </c>
      <c r="BW2872" s="66" t="s">
        <v>8262</v>
      </c>
      <c r="BX2872" s="66"/>
      <c r="BY2872" s="12"/>
      <c r="BZ2872" t="s">
        <v>8204</v>
      </c>
      <c r="CA2872" s="13" t="s">
        <v>8498</v>
      </c>
    </row>
    <row r="2873" spans="70:79" s="1" customFormat="1" ht="15">
      <c r="BR2873" t="str">
        <f t="shared" si="178"/>
        <v>RW1MIDHANTS CLDT</v>
      </c>
      <c r="BS2873" s="66" t="s">
        <v>8499</v>
      </c>
      <c r="BT2873" s="66" t="s">
        <v>8497</v>
      </c>
      <c r="BU2873" s="66" t="s">
        <v>8499</v>
      </c>
      <c r="BV2873" s="66" t="s">
        <v>8497</v>
      </c>
      <c r="BW2873" s="66" t="s">
        <v>8262</v>
      </c>
      <c r="BX2873" s="66"/>
      <c r="BY2873" s="12"/>
      <c r="BZ2873" t="s">
        <v>8204</v>
      </c>
      <c r="CA2873" s="13" t="s">
        <v>8500</v>
      </c>
    </row>
    <row r="2874" spans="70:79" s="1" customFormat="1" ht="15">
      <c r="BR2874" t="str">
        <f t="shared" si="178"/>
        <v>RW1MILFORD ON SEA WAR MEMORIAL HOSPITAL</v>
      </c>
      <c r="BS2874" s="66" t="s">
        <v>8501</v>
      </c>
      <c r="BT2874" s="66" t="s">
        <v>8502</v>
      </c>
      <c r="BU2874" s="66" t="s">
        <v>8501</v>
      </c>
      <c r="BV2874" s="66" t="s">
        <v>8502</v>
      </c>
      <c r="BW2874" s="66" t="s">
        <v>8262</v>
      </c>
      <c r="BX2874" s="66"/>
      <c r="BY2874" s="12"/>
      <c r="BZ2874" t="s">
        <v>8204</v>
      </c>
      <c r="CA2874" s="13" t="s">
        <v>8503</v>
      </c>
    </row>
    <row r="2875" spans="70:79" s="1" customFormat="1" ht="15">
      <c r="BR2875" t="str">
        <f t="shared" si="178"/>
        <v>RW1MILLVIEW</v>
      </c>
      <c r="BS2875" s="66" t="s">
        <v>8504</v>
      </c>
      <c r="BT2875" s="66" t="s">
        <v>8505</v>
      </c>
      <c r="BU2875" s="66" t="s">
        <v>8504</v>
      </c>
      <c r="BV2875" s="66" t="s">
        <v>8505</v>
      </c>
      <c r="BW2875" s="66" t="s">
        <v>8262</v>
      </c>
      <c r="BX2875" s="66"/>
      <c r="BY2875" s="12"/>
      <c r="BZ2875" t="s">
        <v>8204</v>
      </c>
      <c r="CA2875" s="13" t="s">
        <v>8506</v>
      </c>
    </row>
    <row r="2876" spans="70:79" s="1" customFormat="1" ht="15">
      <c r="BR2876" t="str">
        <f t="shared" si="178"/>
        <v>RW1MOORGREEN HOSPITAL</v>
      </c>
      <c r="BS2876" s="66" t="s">
        <v>8507</v>
      </c>
      <c r="BT2876" s="66" t="s">
        <v>830</v>
      </c>
      <c r="BU2876" s="66" t="s">
        <v>8507</v>
      </c>
      <c r="BV2876" s="66" t="s">
        <v>830</v>
      </c>
      <c r="BW2876" s="66" t="s">
        <v>8262</v>
      </c>
      <c r="BX2876" s="66"/>
      <c r="BY2876" s="12"/>
      <c r="BZ2876" t="s">
        <v>8204</v>
      </c>
      <c r="CA2876" s="13" t="s">
        <v>8508</v>
      </c>
    </row>
    <row r="2877" spans="70:79" s="1" customFormat="1" ht="15">
      <c r="BR2877" t="str">
        <f t="shared" si="178"/>
        <v>RW1N WILTS</v>
      </c>
      <c r="BS2877" s="66" t="s">
        <v>8509</v>
      </c>
      <c r="BT2877" s="66" t="s">
        <v>8510</v>
      </c>
      <c r="BU2877" s="66" t="s">
        <v>8509</v>
      </c>
      <c r="BV2877" s="66" t="s">
        <v>8510</v>
      </c>
      <c r="BW2877" s="66" t="s">
        <v>8262</v>
      </c>
      <c r="BX2877" s="66"/>
      <c r="BY2877" s="12"/>
      <c r="BZ2877" t="s">
        <v>8511</v>
      </c>
      <c r="CA2877" s="13" t="s">
        <v>8512</v>
      </c>
    </row>
    <row r="2878" spans="70:79" s="1" customFormat="1" ht="15">
      <c r="BR2878" t="str">
        <f t="shared" si="178"/>
        <v>RW1NEW FOREST AOT</v>
      </c>
      <c r="BS2878" s="66" t="s">
        <v>8513</v>
      </c>
      <c r="BT2878" s="66" t="s">
        <v>8514</v>
      </c>
      <c r="BU2878" s="66" t="s">
        <v>8513</v>
      </c>
      <c r="BV2878" s="66" t="s">
        <v>8514</v>
      </c>
      <c r="BW2878" s="66" t="s">
        <v>8262</v>
      </c>
      <c r="BX2878" s="66"/>
      <c r="BY2878" s="12"/>
      <c r="BZ2878" t="s">
        <v>8511</v>
      </c>
      <c r="CA2878" s="13" t="s">
        <v>4249</v>
      </c>
    </row>
    <row r="2879" spans="70:79" s="1" customFormat="1" ht="15">
      <c r="BR2879" t="str">
        <f t="shared" si="178"/>
        <v>RW1NEW FOREST CLDT</v>
      </c>
      <c r="BS2879" s="66" t="s">
        <v>8515</v>
      </c>
      <c r="BT2879" s="66" t="s">
        <v>8516</v>
      </c>
      <c r="BU2879" s="66" t="s">
        <v>8515</v>
      </c>
      <c r="BV2879" s="66" t="s">
        <v>8516</v>
      </c>
      <c r="BW2879" s="66" t="s">
        <v>8262</v>
      </c>
      <c r="BX2879" s="66"/>
      <c r="BY2879" s="12"/>
      <c r="BZ2879" t="s">
        <v>8511</v>
      </c>
      <c r="CA2879" s="13" t="s">
        <v>8517</v>
      </c>
    </row>
    <row r="2880" spans="70:79" s="1" customFormat="1" ht="15">
      <c r="BR2880" t="str">
        <f t="shared" si="178"/>
        <v>RW1NEW FOREST CLDT</v>
      </c>
      <c r="BS2880" s="66" t="s">
        <v>8518</v>
      </c>
      <c r="BT2880" s="66" t="s">
        <v>8516</v>
      </c>
      <c r="BU2880" s="66" t="s">
        <v>8518</v>
      </c>
      <c r="BV2880" s="66" t="s">
        <v>8516</v>
      </c>
      <c r="BW2880" s="66" t="s">
        <v>8262</v>
      </c>
      <c r="BX2880" s="66"/>
      <c r="BY2880" s="12"/>
      <c r="BZ2880" t="s">
        <v>8511</v>
      </c>
      <c r="CA2880" s="13" t="s">
        <v>8519</v>
      </c>
    </row>
    <row r="2881" spans="70:79" s="1" customFormat="1" ht="15">
      <c r="BR2881" t="str">
        <f t="shared" si="178"/>
        <v>RW1NORTH HANTS CLDT</v>
      </c>
      <c r="BS2881" s="66" t="s">
        <v>8520</v>
      </c>
      <c r="BT2881" s="66" t="s">
        <v>8521</v>
      </c>
      <c r="BU2881" s="66" t="s">
        <v>8520</v>
      </c>
      <c r="BV2881" s="66" t="s">
        <v>8521</v>
      </c>
      <c r="BW2881" s="66" t="s">
        <v>8262</v>
      </c>
      <c r="BX2881" s="66"/>
      <c r="BY2881" s="12"/>
      <c r="BZ2881" t="s">
        <v>8511</v>
      </c>
      <c r="CA2881" s="13" t="s">
        <v>8483</v>
      </c>
    </row>
    <row r="2882" spans="70:79" s="1" customFormat="1" ht="15">
      <c r="BR2882" t="str">
        <f t="shared" si="178"/>
        <v>RW1OAKRIDGE HALL FOR ALL</v>
      </c>
      <c r="BS2882" s="66" t="s">
        <v>8522</v>
      </c>
      <c r="BT2882" s="66" t="s">
        <v>846</v>
      </c>
      <c r="BU2882" s="66" t="s">
        <v>8522</v>
      </c>
      <c r="BV2882" s="66" t="s">
        <v>846</v>
      </c>
      <c r="BW2882" s="66" t="s">
        <v>8262</v>
      </c>
      <c r="BX2882" s="66"/>
      <c r="BY2882" s="12"/>
      <c r="BZ2882" t="s">
        <v>8511</v>
      </c>
      <c r="CA2882" s="13" t="s">
        <v>5949</v>
      </c>
    </row>
    <row r="2883" spans="70:79" s="1" customFormat="1" ht="15">
      <c r="BR2883" t="str">
        <f t="shared" ref="BR2883:BR2946" si="179">CONCATENATE(LEFT(BS2883, 3),BT2883)</f>
        <v>RW1ODIHAM COTTAGE HOSPITAL</v>
      </c>
      <c r="BS2883" s="66" t="s">
        <v>8523</v>
      </c>
      <c r="BT2883" s="66" t="s">
        <v>8524</v>
      </c>
      <c r="BU2883" s="66" t="s">
        <v>8523</v>
      </c>
      <c r="BV2883" s="66" t="s">
        <v>8524</v>
      </c>
      <c r="BW2883" s="66" t="s">
        <v>8262</v>
      </c>
      <c r="BX2883" s="66"/>
      <c r="BY2883" s="12"/>
      <c r="BZ2883" t="s">
        <v>8511</v>
      </c>
      <c r="CA2883" s="13" t="s">
        <v>8525</v>
      </c>
    </row>
    <row r="2884" spans="70:79" s="1" customFormat="1" ht="15">
      <c r="BR2884" t="str">
        <f t="shared" si="179"/>
        <v>RW1OLD CAT</v>
      </c>
      <c r="BS2884" s="66" t="s">
        <v>8526</v>
      </c>
      <c r="BT2884" s="66" t="s">
        <v>8527</v>
      </c>
      <c r="BU2884" s="66" t="s">
        <v>8526</v>
      </c>
      <c r="BV2884" s="66" t="s">
        <v>8527</v>
      </c>
      <c r="BW2884" s="66" t="s">
        <v>8262</v>
      </c>
      <c r="BX2884" s="66"/>
      <c r="BY2884" s="12"/>
      <c r="BZ2884" t="s">
        <v>8511</v>
      </c>
      <c r="CA2884" s="13" t="s">
        <v>303</v>
      </c>
    </row>
    <row r="2885" spans="70:79" s="1" customFormat="1" ht="15">
      <c r="BR2885" t="str">
        <f t="shared" si="179"/>
        <v>RW1OLD TIMBERS</v>
      </c>
      <c r="BS2885" s="66" t="s">
        <v>8528</v>
      </c>
      <c r="BT2885" s="66" t="s">
        <v>8529</v>
      </c>
      <c r="BU2885" s="66" t="s">
        <v>8528</v>
      </c>
      <c r="BV2885" s="66" t="s">
        <v>8529</v>
      </c>
      <c r="BW2885" s="66" t="s">
        <v>8262</v>
      </c>
      <c r="BX2885" s="66"/>
      <c r="BY2885" s="12"/>
      <c r="BZ2885" t="s">
        <v>8511</v>
      </c>
      <c r="CA2885" s="13" t="s">
        <v>493</v>
      </c>
    </row>
    <row r="2886" spans="70:79" s="1" customFormat="1" ht="15">
      <c r="BR2886" t="str">
        <f t="shared" si="179"/>
        <v>RW1OLD VICARAGE</v>
      </c>
      <c r="BS2886" s="66" t="s">
        <v>8530</v>
      </c>
      <c r="BT2886" s="66" t="s">
        <v>8531</v>
      </c>
      <c r="BU2886" s="66" t="s">
        <v>8530</v>
      </c>
      <c r="BV2886" s="66" t="s">
        <v>8531</v>
      </c>
      <c r="BW2886" s="66" t="s">
        <v>8262</v>
      </c>
      <c r="BX2886" s="66"/>
      <c r="BY2886" s="12"/>
      <c r="BZ2886" t="s">
        <v>8511</v>
      </c>
      <c r="CA2886" s="13" t="s">
        <v>8532</v>
      </c>
    </row>
    <row r="2887" spans="70:79" s="1" customFormat="1" ht="15">
      <c r="BR2887" t="str">
        <f t="shared" si="179"/>
        <v>RW1OLDER PERSONS' RAU</v>
      </c>
      <c r="BS2887" s="66" t="s">
        <v>8533</v>
      </c>
      <c r="BT2887" s="66" t="s">
        <v>8534</v>
      </c>
      <c r="BU2887" s="66" t="s">
        <v>8533</v>
      </c>
      <c r="BV2887" s="66" t="s">
        <v>8534</v>
      </c>
      <c r="BW2887" s="66" t="s">
        <v>8262</v>
      </c>
      <c r="BX2887" s="66"/>
      <c r="BY2887" s="12"/>
      <c r="BZ2887" t="s">
        <v>8511</v>
      </c>
      <c r="CA2887" s="13" t="s">
        <v>8535</v>
      </c>
    </row>
    <row r="2888" spans="70:79" s="1" customFormat="1" ht="15">
      <c r="BR2888" t="str">
        <f t="shared" si="179"/>
        <v>RW1PAEDIATRIC HASLEMERE</v>
      </c>
      <c r="BS2888" s="66" t="s">
        <v>8536</v>
      </c>
      <c r="BT2888" s="66" t="s">
        <v>8537</v>
      </c>
      <c r="BU2888" s="66" t="s">
        <v>8536</v>
      </c>
      <c r="BV2888" s="66" t="s">
        <v>8537</v>
      </c>
      <c r="BW2888" s="66" t="s">
        <v>8262</v>
      </c>
      <c r="BX2888" s="66"/>
      <c r="BY2888" s="12"/>
      <c r="BZ2888" t="s">
        <v>8511</v>
      </c>
      <c r="CA2888" s="13" t="s">
        <v>183</v>
      </c>
    </row>
    <row r="2889" spans="70:79" s="1" customFormat="1" ht="15">
      <c r="BR2889" t="str">
        <f t="shared" si="179"/>
        <v>RW1PARKLANDS HOSPITAL</v>
      </c>
      <c r="BS2889" s="66" t="s">
        <v>8538</v>
      </c>
      <c r="BT2889" s="66" t="s">
        <v>8539</v>
      </c>
      <c r="BU2889" s="66" t="s">
        <v>8538</v>
      </c>
      <c r="BV2889" s="66" t="s">
        <v>8539</v>
      </c>
      <c r="BW2889" s="66" t="s">
        <v>8262</v>
      </c>
      <c r="BX2889" s="66"/>
      <c r="BY2889" s="12"/>
      <c r="BZ2889" t="s">
        <v>8511</v>
      </c>
      <c r="CA2889" s="13" t="s">
        <v>190</v>
      </c>
    </row>
    <row r="2890" spans="70:79" s="1" customFormat="1" ht="15">
      <c r="BR2890" t="str">
        <f t="shared" si="179"/>
        <v>RW1PEACH COTTAGE</v>
      </c>
      <c r="BS2890" s="66" t="s">
        <v>8540</v>
      </c>
      <c r="BT2890" s="66" t="s">
        <v>8541</v>
      </c>
      <c r="BU2890" s="66" t="s">
        <v>8540</v>
      </c>
      <c r="BV2890" s="66" t="s">
        <v>8541</v>
      </c>
      <c r="BW2890" s="66" t="s">
        <v>8262</v>
      </c>
      <c r="BX2890" s="66"/>
      <c r="BY2890" s="12"/>
      <c r="BZ2890" t="s">
        <v>8511</v>
      </c>
      <c r="CA2890" s="13" t="s">
        <v>1553</v>
      </c>
    </row>
    <row r="2891" spans="70:79" s="1" customFormat="1" ht="15">
      <c r="BR2891" t="str">
        <f t="shared" si="179"/>
        <v>RW1PEAKLANDS</v>
      </c>
      <c r="BS2891" s="66" t="s">
        <v>8542</v>
      </c>
      <c r="BT2891" s="66" t="s">
        <v>8543</v>
      </c>
      <c r="BU2891" s="66" t="s">
        <v>8542</v>
      </c>
      <c r="BV2891" s="66" t="s">
        <v>8543</v>
      </c>
      <c r="BW2891" s="66" t="s">
        <v>8262</v>
      </c>
      <c r="BX2891" s="66"/>
      <c r="BY2891" s="12"/>
      <c r="BZ2891" t="s">
        <v>8511</v>
      </c>
      <c r="CA2891" s="13" t="s">
        <v>1562</v>
      </c>
    </row>
    <row r="2892" spans="70:79" s="1" customFormat="1" ht="15">
      <c r="BR2892" t="str">
        <f t="shared" si="179"/>
        <v>RW1PETERSFIELD HOSPITAL</v>
      </c>
      <c r="BS2892" s="66" t="s">
        <v>8544</v>
      </c>
      <c r="BT2892" s="66" t="s">
        <v>853</v>
      </c>
      <c r="BU2892" s="66" t="s">
        <v>8544</v>
      </c>
      <c r="BV2892" s="66" t="s">
        <v>853</v>
      </c>
      <c r="BW2892" s="66" t="s">
        <v>8262</v>
      </c>
      <c r="BX2892" s="66"/>
      <c r="BY2892" s="12"/>
      <c r="BZ2892" t="s">
        <v>8511</v>
      </c>
      <c r="CA2892" s="13" t="s">
        <v>213</v>
      </c>
    </row>
    <row r="2893" spans="70:79" s="1" customFormat="1" ht="15">
      <c r="BR2893" t="str">
        <f t="shared" si="179"/>
        <v>RW1PHOENIX DAY HOSPITAL</v>
      </c>
      <c r="BS2893" s="66" t="s">
        <v>8545</v>
      </c>
      <c r="BT2893" s="66" t="s">
        <v>8546</v>
      </c>
      <c r="BU2893" s="66" t="s">
        <v>8545</v>
      </c>
      <c r="BV2893" s="66" t="s">
        <v>8546</v>
      </c>
      <c r="BW2893" s="66" t="s">
        <v>8262</v>
      </c>
      <c r="BX2893" s="66"/>
      <c r="BY2893" s="12"/>
      <c r="BZ2893" t="s">
        <v>8511</v>
      </c>
      <c r="CA2893" s="13" t="s">
        <v>218</v>
      </c>
    </row>
    <row r="2894" spans="70:79" s="1" customFormat="1" ht="15">
      <c r="BR2894" t="str">
        <f t="shared" si="179"/>
        <v>RW1PINEWOOD</v>
      </c>
      <c r="BS2894" s="66" t="s">
        <v>8547</v>
      </c>
      <c r="BT2894" s="66" t="s">
        <v>8548</v>
      </c>
      <c r="BU2894" s="66" t="s">
        <v>8547</v>
      </c>
      <c r="BV2894" s="66" t="s">
        <v>8548</v>
      </c>
      <c r="BW2894" s="66" t="s">
        <v>8262</v>
      </c>
      <c r="BX2894" s="66"/>
      <c r="BY2894" s="12"/>
      <c r="BZ2894" t="s">
        <v>8511</v>
      </c>
      <c r="CA2894" s="13" t="s">
        <v>259</v>
      </c>
    </row>
    <row r="2895" spans="70:79" s="1" customFormat="1" ht="15">
      <c r="BR2895" t="str">
        <f t="shared" si="179"/>
        <v>RW1POLES COPSE</v>
      </c>
      <c r="BS2895" s="66" t="s">
        <v>8549</v>
      </c>
      <c r="BT2895" s="66" t="s">
        <v>8550</v>
      </c>
      <c r="BU2895" s="66" t="s">
        <v>8549</v>
      </c>
      <c r="BV2895" s="66" t="s">
        <v>8550</v>
      </c>
      <c r="BW2895" s="66" t="s">
        <v>8262</v>
      </c>
      <c r="BX2895" s="66"/>
      <c r="BY2895" s="12"/>
      <c r="BZ2895" t="s">
        <v>8511</v>
      </c>
      <c r="CA2895" s="13" t="s">
        <v>1919</v>
      </c>
    </row>
    <row r="2896" spans="70:79" s="1" customFormat="1" ht="15">
      <c r="BR2896" t="str">
        <f t="shared" si="179"/>
        <v>RW1POTTERIES SOCIAL CARE</v>
      </c>
      <c r="BS2896" s="66" t="s">
        <v>8551</v>
      </c>
      <c r="BT2896" s="66" t="s">
        <v>8552</v>
      </c>
      <c r="BU2896" s="66" t="s">
        <v>8551</v>
      </c>
      <c r="BV2896" s="66" t="s">
        <v>8552</v>
      </c>
      <c r="BW2896" s="66" t="s">
        <v>8262</v>
      </c>
      <c r="BX2896" s="66"/>
      <c r="BY2896" s="12"/>
      <c r="BZ2896" t="s">
        <v>8511</v>
      </c>
      <c r="CA2896" s="13" t="s">
        <v>265</v>
      </c>
    </row>
    <row r="2897" spans="70:79" s="1" customFormat="1" ht="15">
      <c r="BR2897" t="str">
        <f t="shared" si="179"/>
        <v>RW1PRINCESS ANNE HOSPITAL</v>
      </c>
      <c r="BS2897" s="66" t="s">
        <v>8553</v>
      </c>
      <c r="BT2897" s="66" t="s">
        <v>860</v>
      </c>
      <c r="BU2897" s="66" t="s">
        <v>8553</v>
      </c>
      <c r="BV2897" s="66" t="s">
        <v>860</v>
      </c>
      <c r="BW2897" s="66" t="s">
        <v>8262</v>
      </c>
      <c r="BX2897" s="66"/>
      <c r="BY2897" s="12"/>
      <c r="BZ2897" t="s">
        <v>333</v>
      </c>
      <c r="CA2897" s="13" t="s">
        <v>8554</v>
      </c>
    </row>
    <row r="2898" spans="70:79" s="1" customFormat="1" ht="15">
      <c r="BR2898" t="str">
        <f t="shared" si="179"/>
        <v>RW1PSYCHOTHERAPY</v>
      </c>
      <c r="BS2898" s="66" t="s">
        <v>8555</v>
      </c>
      <c r="BT2898" s="66" t="s">
        <v>8556</v>
      </c>
      <c r="BU2898" s="66" t="s">
        <v>8555</v>
      </c>
      <c r="BV2898" s="66" t="s">
        <v>8556</v>
      </c>
      <c r="BW2898" s="66" t="s">
        <v>8262</v>
      </c>
      <c r="BX2898" s="66"/>
      <c r="BY2898" s="12"/>
      <c r="BZ2898" t="s">
        <v>338</v>
      </c>
      <c r="CA2898" s="13" t="s">
        <v>8557</v>
      </c>
    </row>
    <row r="2899" spans="70:79" s="1" customFormat="1" ht="15">
      <c r="BR2899" t="str">
        <f t="shared" si="179"/>
        <v>RW1PSYCHOTHERAPY</v>
      </c>
      <c r="BS2899" s="66" t="s">
        <v>8558</v>
      </c>
      <c r="BT2899" s="66" t="s">
        <v>8556</v>
      </c>
      <c r="BU2899" s="66" t="s">
        <v>8558</v>
      </c>
      <c r="BV2899" s="66" t="s">
        <v>8556</v>
      </c>
      <c r="BW2899" s="66" t="s">
        <v>8262</v>
      </c>
      <c r="BX2899" s="66"/>
      <c r="BY2899" s="12"/>
      <c r="BZ2899" t="s">
        <v>338</v>
      </c>
      <c r="CA2899" s="13" t="s">
        <v>8559</v>
      </c>
    </row>
    <row r="2900" spans="70:79" s="1" customFormat="1" ht="15">
      <c r="BR2900" t="str">
        <f t="shared" si="179"/>
        <v>RW1PSYCHOTHERAPY</v>
      </c>
      <c r="BS2900" s="66" t="s">
        <v>8560</v>
      </c>
      <c r="BT2900" s="66" t="s">
        <v>8556</v>
      </c>
      <c r="BU2900" s="66" t="s">
        <v>8560</v>
      </c>
      <c r="BV2900" s="66" t="s">
        <v>8556</v>
      </c>
      <c r="BW2900" s="66" t="s">
        <v>8262</v>
      </c>
      <c r="BX2900" s="66"/>
      <c r="BY2900" s="12"/>
      <c r="BZ2900" t="s">
        <v>338</v>
      </c>
      <c r="CA2900" s="13" t="s">
        <v>8561</v>
      </c>
    </row>
    <row r="2901" spans="70:79" s="1" customFormat="1" ht="15">
      <c r="BR2901" t="str">
        <f t="shared" si="179"/>
        <v>RW1RAPID ASSESSMENT UNIT</v>
      </c>
      <c r="BS2901" s="66" t="s">
        <v>8562</v>
      </c>
      <c r="BT2901" s="66" t="s">
        <v>8563</v>
      </c>
      <c r="BU2901" s="66" t="s">
        <v>8562</v>
      </c>
      <c r="BV2901" s="66" t="s">
        <v>8563</v>
      </c>
      <c r="BW2901" s="66" t="s">
        <v>8262</v>
      </c>
      <c r="BX2901" s="66"/>
      <c r="BY2901" s="12"/>
      <c r="BZ2901" t="s">
        <v>338</v>
      </c>
      <c r="CA2901" s="13" t="s">
        <v>8564</v>
      </c>
    </row>
    <row r="2902" spans="70:79" s="1" customFormat="1" ht="15">
      <c r="BR2902" t="str">
        <f t="shared" si="179"/>
        <v>RW1RAVENSWOOD HOUSE</v>
      </c>
      <c r="BS2902" s="92" t="s">
        <v>8565</v>
      </c>
      <c r="BT2902" s="93" t="s">
        <v>8566</v>
      </c>
      <c r="BU2902" s="92" t="s">
        <v>8565</v>
      </c>
      <c r="BV2902" s="93" t="s">
        <v>8566</v>
      </c>
      <c r="BW2902" s="66" t="s">
        <v>8262</v>
      </c>
      <c r="BX2902" s="66"/>
      <c r="BY2902" s="12"/>
      <c r="BZ2902" t="s">
        <v>338</v>
      </c>
      <c r="CA2902" s="13" t="s">
        <v>8567</v>
      </c>
    </row>
    <row r="2903" spans="70:79" s="1" customFormat="1" ht="15">
      <c r="BR2903" t="str">
        <f t="shared" si="179"/>
        <v>RW1REDCLYFFE BENGALOWS</v>
      </c>
      <c r="BS2903" s="66" t="s">
        <v>8568</v>
      </c>
      <c r="BT2903" s="66" t="s">
        <v>8569</v>
      </c>
      <c r="BU2903" s="66" t="s">
        <v>8568</v>
      </c>
      <c r="BV2903" s="66" t="s">
        <v>8569</v>
      </c>
      <c r="BW2903" s="66" t="s">
        <v>8262</v>
      </c>
      <c r="BX2903" s="66"/>
      <c r="BY2903" s="12"/>
      <c r="BZ2903" t="s">
        <v>338</v>
      </c>
      <c r="CA2903" s="13" t="s">
        <v>8570</v>
      </c>
    </row>
    <row r="2904" spans="70:79" s="1" customFormat="1" ht="15">
      <c r="BR2904" t="str">
        <f t="shared" si="179"/>
        <v>RW1REHAB F&amp;G</v>
      </c>
      <c r="BS2904" s="66" t="s">
        <v>8571</v>
      </c>
      <c r="BT2904" s="66" t="s">
        <v>8572</v>
      </c>
      <c r="BU2904" s="66" t="s">
        <v>8571</v>
      </c>
      <c r="BV2904" s="66" t="s">
        <v>8572</v>
      </c>
      <c r="BW2904" s="66" t="s">
        <v>8262</v>
      </c>
      <c r="BX2904" s="66"/>
      <c r="BY2904" s="12"/>
      <c r="BZ2904" t="s">
        <v>338</v>
      </c>
      <c r="CA2904" s="13" t="s">
        <v>8573</v>
      </c>
    </row>
    <row r="2905" spans="70:79" s="1" customFormat="1" ht="15">
      <c r="BR2905" t="str">
        <f t="shared" si="179"/>
        <v>RW1REHAB FAREHAM &amp; GOSPORT</v>
      </c>
      <c r="BS2905" s="66" t="s">
        <v>8574</v>
      </c>
      <c r="BT2905" s="66" t="s">
        <v>8575</v>
      </c>
      <c r="BU2905" s="66" t="s">
        <v>8574</v>
      </c>
      <c r="BV2905" s="66" t="s">
        <v>8575</v>
      </c>
      <c r="BW2905" s="66" t="s">
        <v>8262</v>
      </c>
      <c r="BX2905" s="66"/>
      <c r="BY2905" s="12"/>
      <c r="BZ2905" t="s">
        <v>338</v>
      </c>
      <c r="CA2905" s="13" t="s">
        <v>8576</v>
      </c>
    </row>
    <row r="2906" spans="70:79" s="1" customFormat="1" ht="15">
      <c r="BR2906" t="str">
        <f t="shared" si="179"/>
        <v>RW1REHAB NEW FOREST</v>
      </c>
      <c r="BS2906" s="66" t="s">
        <v>8577</v>
      </c>
      <c r="BT2906" s="66" t="s">
        <v>8578</v>
      </c>
      <c r="BU2906" s="66" t="s">
        <v>8577</v>
      </c>
      <c r="BV2906" s="66" t="s">
        <v>8578</v>
      </c>
      <c r="BW2906" s="66" t="s">
        <v>8262</v>
      </c>
      <c r="BX2906" s="66"/>
      <c r="BY2906" s="12"/>
      <c r="BZ2906" t="s">
        <v>338</v>
      </c>
      <c r="CA2906" s="13" t="s">
        <v>8579</v>
      </c>
    </row>
    <row r="2907" spans="70:79" s="1" customFormat="1" ht="15">
      <c r="BR2907" t="str">
        <f t="shared" si="179"/>
        <v>RW1REHAB SOUTHAMPTON</v>
      </c>
      <c r="BS2907" s="66" t="s">
        <v>8580</v>
      </c>
      <c r="BT2907" s="66" t="s">
        <v>8581</v>
      </c>
      <c r="BU2907" s="66" t="s">
        <v>8580</v>
      </c>
      <c r="BV2907" s="66" t="s">
        <v>8581</v>
      </c>
      <c r="BW2907" s="66" t="s">
        <v>8262</v>
      </c>
      <c r="BX2907" s="66"/>
      <c r="BY2907" s="12"/>
      <c r="BZ2907" t="s">
        <v>338</v>
      </c>
      <c r="CA2907" s="13" t="s">
        <v>8582</v>
      </c>
    </row>
    <row r="2908" spans="70:79" s="1" customFormat="1" ht="15">
      <c r="BR2908" t="str">
        <f t="shared" si="179"/>
        <v>RW1REHAB SOUTHAMPTON</v>
      </c>
      <c r="BS2908" s="66" t="s">
        <v>8583</v>
      </c>
      <c r="BT2908" s="66" t="s">
        <v>8581</v>
      </c>
      <c r="BU2908" s="66" t="s">
        <v>8583</v>
      </c>
      <c r="BV2908" s="66" t="s">
        <v>8581</v>
      </c>
      <c r="BW2908" s="66" t="s">
        <v>8262</v>
      </c>
      <c r="BX2908" s="66"/>
      <c r="BY2908" s="12"/>
      <c r="BZ2908" t="s">
        <v>338</v>
      </c>
      <c r="CA2908" s="13" t="s">
        <v>8584</v>
      </c>
    </row>
    <row r="2909" spans="70:79" s="1" customFormat="1" ht="15">
      <c r="BR2909" t="str">
        <f t="shared" si="179"/>
        <v>RW1ROMSEY HOSPITAL</v>
      </c>
      <c r="BS2909" s="66" t="s">
        <v>8585</v>
      </c>
      <c r="BT2909" s="66" t="s">
        <v>864</v>
      </c>
      <c r="BU2909" s="66" t="s">
        <v>8585</v>
      </c>
      <c r="BV2909" s="66" t="s">
        <v>864</v>
      </c>
      <c r="BW2909" s="66" t="s">
        <v>8262</v>
      </c>
      <c r="BX2909" s="66"/>
      <c r="BY2909" s="12"/>
      <c r="BZ2909" t="s">
        <v>338</v>
      </c>
      <c r="CA2909" s="13" t="s">
        <v>8586</v>
      </c>
    </row>
    <row r="2910" spans="70:79" s="1" customFormat="1" ht="15">
      <c r="BR2910" t="str">
        <f t="shared" si="179"/>
        <v>RW1ROMSEY HOSPITAL</v>
      </c>
      <c r="BS2910" s="66" t="s">
        <v>8587</v>
      </c>
      <c r="BT2910" s="66" t="s">
        <v>864</v>
      </c>
      <c r="BU2910" s="66" t="s">
        <v>8587</v>
      </c>
      <c r="BV2910" s="66" t="s">
        <v>864</v>
      </c>
      <c r="BW2910" s="66" t="s">
        <v>8262</v>
      </c>
      <c r="BX2910" s="66"/>
      <c r="BY2910" s="12"/>
      <c r="BZ2910" t="s">
        <v>338</v>
      </c>
      <c r="CA2910" s="13" t="s">
        <v>8588</v>
      </c>
    </row>
    <row r="2911" spans="70:79" s="1" customFormat="1" ht="15">
      <c r="BR2911" t="str">
        <f t="shared" si="179"/>
        <v>RW1ROWAN WARD</v>
      </c>
      <c r="BS2911" s="66" t="s">
        <v>8589</v>
      </c>
      <c r="BT2911" s="66" t="s">
        <v>8590</v>
      </c>
      <c r="BU2911" s="66" t="s">
        <v>8589</v>
      </c>
      <c r="BV2911" s="66" t="s">
        <v>8590</v>
      </c>
      <c r="BW2911" s="66" t="s">
        <v>8262</v>
      </c>
      <c r="BX2911" s="66"/>
      <c r="BY2911" s="12"/>
      <c r="BZ2911" t="s">
        <v>338</v>
      </c>
      <c r="CA2911" s="13" t="s">
        <v>8591</v>
      </c>
    </row>
    <row r="2912" spans="70:79" s="1" customFormat="1" ht="15">
      <c r="BR2912" t="str">
        <f t="shared" si="179"/>
        <v>RW1ROYAL HAMPSHIRE HOSPITAL</v>
      </c>
      <c r="BS2912" s="66" t="s">
        <v>8592</v>
      </c>
      <c r="BT2912" s="66" t="s">
        <v>8593</v>
      </c>
      <c r="BU2912" s="66" t="s">
        <v>8592</v>
      </c>
      <c r="BV2912" s="66" t="s">
        <v>8593</v>
      </c>
      <c r="BW2912" s="66" t="s">
        <v>8262</v>
      </c>
      <c r="BX2912" s="66"/>
      <c r="BY2912" s="12"/>
      <c r="BZ2912" t="s">
        <v>338</v>
      </c>
      <c r="CA2912" s="13" t="s">
        <v>8594</v>
      </c>
    </row>
    <row r="2913" spans="70:79" s="1" customFormat="1" ht="15">
      <c r="BR2913" t="str">
        <f t="shared" si="179"/>
        <v>RW1ROYAL SOUTH HANTS HOSPITAL</v>
      </c>
      <c r="BS2913" s="66" t="s">
        <v>8595</v>
      </c>
      <c r="BT2913" s="66" t="s">
        <v>3373</v>
      </c>
      <c r="BU2913" s="66" t="s">
        <v>8595</v>
      </c>
      <c r="BV2913" s="66" t="s">
        <v>3373</v>
      </c>
      <c r="BW2913" s="66" t="s">
        <v>8262</v>
      </c>
      <c r="BX2913" s="66"/>
      <c r="BY2913" s="12"/>
      <c r="BZ2913" t="s">
        <v>338</v>
      </c>
      <c r="CA2913" s="13" t="s">
        <v>8596</v>
      </c>
    </row>
    <row r="2914" spans="70:79" s="1" customFormat="1" ht="15">
      <c r="BR2914" t="str">
        <f t="shared" si="179"/>
        <v>RW1S WILTS</v>
      </c>
      <c r="BS2914" s="66" t="s">
        <v>8597</v>
      </c>
      <c r="BT2914" s="66" t="s">
        <v>8598</v>
      </c>
      <c r="BU2914" s="66" t="s">
        <v>8597</v>
      </c>
      <c r="BV2914" s="66" t="s">
        <v>8598</v>
      </c>
      <c r="BW2914" s="66" t="s">
        <v>8262</v>
      </c>
      <c r="BX2914" s="66"/>
      <c r="BY2914" s="12"/>
      <c r="BZ2914" t="s">
        <v>338</v>
      </c>
      <c r="CA2914" s="13" t="s">
        <v>147</v>
      </c>
    </row>
    <row r="2915" spans="70:79" s="1" customFormat="1" ht="15">
      <c r="BR2915" t="str">
        <f t="shared" si="179"/>
        <v>RW1SHAWFORD WARD</v>
      </c>
      <c r="BS2915" s="66" t="s">
        <v>8599</v>
      </c>
      <c r="BT2915" s="66" t="s">
        <v>8600</v>
      </c>
      <c r="BU2915" s="66" t="s">
        <v>8599</v>
      </c>
      <c r="BV2915" s="66" t="s">
        <v>8600</v>
      </c>
      <c r="BW2915" s="66" t="s">
        <v>8262</v>
      </c>
      <c r="BX2915" s="66"/>
      <c r="BY2915" s="12"/>
      <c r="BZ2915" t="s">
        <v>338</v>
      </c>
      <c r="CA2915" s="13" t="s">
        <v>3734</v>
      </c>
    </row>
    <row r="2916" spans="70:79" s="1" customFormat="1" ht="15">
      <c r="BR2916" t="str">
        <f t="shared" si="179"/>
        <v>RW1SOLENT MIND</v>
      </c>
      <c r="BS2916" s="66" t="s">
        <v>8601</v>
      </c>
      <c r="BT2916" s="66" t="s">
        <v>8602</v>
      </c>
      <c r="BU2916" s="66" t="s">
        <v>8601</v>
      </c>
      <c r="BV2916" s="66" t="s">
        <v>8602</v>
      </c>
      <c r="BW2916" s="66" t="s">
        <v>8262</v>
      </c>
      <c r="BX2916" s="66"/>
      <c r="BY2916" s="12"/>
      <c r="BZ2916" t="s">
        <v>338</v>
      </c>
      <c r="CA2916" s="13" t="s">
        <v>8603</v>
      </c>
    </row>
    <row r="2917" spans="70:79" s="1" customFormat="1" ht="15">
      <c r="BR2917" t="str">
        <f t="shared" si="179"/>
        <v>RW1SOTON CITY CLDT</v>
      </c>
      <c r="BS2917" s="66" t="s">
        <v>8604</v>
      </c>
      <c r="BT2917" s="66" t="s">
        <v>8605</v>
      </c>
      <c r="BU2917" s="66" t="s">
        <v>8604</v>
      </c>
      <c r="BV2917" s="66" t="s">
        <v>8605</v>
      </c>
      <c r="BW2917" s="66" t="s">
        <v>8262</v>
      </c>
      <c r="BX2917" s="66"/>
      <c r="BY2917" s="12"/>
      <c r="BZ2917" t="s">
        <v>338</v>
      </c>
      <c r="CA2917" s="13" t="s">
        <v>8606</v>
      </c>
    </row>
    <row r="2918" spans="70:79" s="1" customFormat="1" ht="15">
      <c r="BR2918" t="str">
        <f t="shared" si="179"/>
        <v>RW1SOUTH WILTS CTPLD</v>
      </c>
      <c r="BS2918" s="66" t="s">
        <v>8607</v>
      </c>
      <c r="BT2918" s="66" t="s">
        <v>8608</v>
      </c>
      <c r="BU2918" s="66" t="s">
        <v>8607</v>
      </c>
      <c r="BV2918" s="66" t="s">
        <v>8608</v>
      </c>
      <c r="BW2918" s="66" t="s">
        <v>8262</v>
      </c>
      <c r="BX2918" s="66"/>
      <c r="BY2918" s="12"/>
      <c r="BZ2918" t="s">
        <v>338</v>
      </c>
      <c r="CA2918" s="13" t="s">
        <v>8609</v>
      </c>
    </row>
    <row r="2919" spans="70:79" s="1" customFormat="1" ht="15">
      <c r="BR2919" t="str">
        <f t="shared" si="179"/>
        <v>RW1SOUTHAMPTON CITY CLDT</v>
      </c>
      <c r="BS2919" s="66" t="s">
        <v>8610</v>
      </c>
      <c r="BT2919" s="66" t="s">
        <v>8611</v>
      </c>
      <c r="BU2919" s="66" t="s">
        <v>8610</v>
      </c>
      <c r="BV2919" s="66" t="s">
        <v>8611</v>
      </c>
      <c r="BW2919" s="66" t="s">
        <v>8262</v>
      </c>
      <c r="BX2919" s="66"/>
      <c r="BY2919" s="12"/>
      <c r="BZ2919" t="s">
        <v>338</v>
      </c>
      <c r="CA2919" s="13" t="s">
        <v>8612</v>
      </c>
    </row>
    <row r="2920" spans="70:79" s="1" customFormat="1" ht="15">
      <c r="BR2920" t="str">
        <f t="shared" si="179"/>
        <v>RW1SOUTHERN PARISHES PILANDS WOOD</v>
      </c>
      <c r="BS2920" s="66" t="s">
        <v>8613</v>
      </c>
      <c r="BT2920" s="66" t="s">
        <v>8614</v>
      </c>
      <c r="BU2920" s="66" t="s">
        <v>8613</v>
      </c>
      <c r="BV2920" s="66" t="s">
        <v>8614</v>
      </c>
      <c r="BW2920" s="66" t="s">
        <v>8262</v>
      </c>
      <c r="BX2920" s="66"/>
      <c r="BY2920" s="12"/>
      <c r="BZ2920" t="s">
        <v>338</v>
      </c>
      <c r="CA2920" s="13" t="s">
        <v>8615</v>
      </c>
    </row>
    <row r="2921" spans="70:79" s="1" customFormat="1" ht="15">
      <c r="BR2921" t="str">
        <f t="shared" si="179"/>
        <v>RW1SOUTHFIELDS</v>
      </c>
      <c r="BS2921" s="66" t="s">
        <v>8616</v>
      </c>
      <c r="BT2921" s="66" t="s">
        <v>8617</v>
      </c>
      <c r="BU2921" s="66" t="s">
        <v>8616</v>
      </c>
      <c r="BV2921" s="66" t="s">
        <v>8617</v>
      </c>
      <c r="BW2921" s="66" t="s">
        <v>8262</v>
      </c>
      <c r="BX2921" s="66"/>
      <c r="BY2921" s="12"/>
      <c r="BZ2921" t="s">
        <v>338</v>
      </c>
      <c r="CA2921" s="13" t="s">
        <v>8618</v>
      </c>
    </row>
    <row r="2922" spans="70:79" s="1" customFormat="1" ht="15">
      <c r="BR2922" t="str">
        <f t="shared" si="179"/>
        <v>RW1ST JAMES' HOSPITAL</v>
      </c>
      <c r="BS2922" s="66" t="s">
        <v>8619</v>
      </c>
      <c r="BT2922" s="66" t="s">
        <v>866</v>
      </c>
      <c r="BU2922" s="66" t="s">
        <v>8619</v>
      </c>
      <c r="BV2922" s="66" t="s">
        <v>866</v>
      </c>
      <c r="BW2922" s="66" t="s">
        <v>8262</v>
      </c>
      <c r="BX2922" s="66"/>
      <c r="BY2922" s="12"/>
      <c r="BZ2922" t="s">
        <v>338</v>
      </c>
      <c r="CA2922" s="13" t="s">
        <v>8620</v>
      </c>
    </row>
    <row r="2923" spans="70:79" s="1" customFormat="1" ht="15">
      <c r="BR2923" t="str">
        <f t="shared" si="179"/>
        <v>RW1ST WALERIC</v>
      </c>
      <c r="BS2923" s="66" t="s">
        <v>8621</v>
      </c>
      <c r="BT2923" s="66" t="s">
        <v>8622</v>
      </c>
      <c r="BU2923" s="66" t="s">
        <v>8621</v>
      </c>
      <c r="BV2923" s="66" t="s">
        <v>8622</v>
      </c>
      <c r="BW2923" s="66" t="s">
        <v>8262</v>
      </c>
      <c r="BX2923" s="66"/>
      <c r="BY2923" s="12"/>
      <c r="BZ2923" t="s">
        <v>342</v>
      </c>
      <c r="CA2923" s="13" t="s">
        <v>8623</v>
      </c>
    </row>
    <row r="2924" spans="70:79" s="1" customFormat="1" ht="15">
      <c r="BR2924" t="str">
        <f t="shared" si="179"/>
        <v>RW1STATT</v>
      </c>
      <c r="BS2924" s="66" t="s">
        <v>8624</v>
      </c>
      <c r="BT2924" s="66" t="s">
        <v>8625</v>
      </c>
      <c r="BU2924" s="66" t="s">
        <v>8624</v>
      </c>
      <c r="BV2924" s="66" t="s">
        <v>8625</v>
      </c>
      <c r="BW2924" s="66" t="s">
        <v>8262</v>
      </c>
      <c r="BX2924" s="66"/>
      <c r="BY2924" s="12"/>
      <c r="BZ2924" t="s">
        <v>342</v>
      </c>
      <c r="CA2924" s="13" t="s">
        <v>8626</v>
      </c>
    </row>
    <row r="2925" spans="70:79" s="1" customFormat="1" ht="15">
      <c r="BR2925" t="str">
        <f t="shared" si="179"/>
        <v>RW1STEPDOWN</v>
      </c>
      <c r="BS2925" s="66" t="s">
        <v>8627</v>
      </c>
      <c r="BT2925" s="66" t="s">
        <v>8628</v>
      </c>
      <c r="BU2925" s="66" t="s">
        <v>8627</v>
      </c>
      <c r="BV2925" s="66" t="s">
        <v>8628</v>
      </c>
      <c r="BW2925" s="66" t="s">
        <v>8262</v>
      </c>
      <c r="BX2925" s="66"/>
      <c r="BY2925" s="12"/>
      <c r="BZ2925" t="s">
        <v>342</v>
      </c>
      <c r="CA2925" s="13" t="s">
        <v>8629</v>
      </c>
    </row>
    <row r="2926" spans="70:79" s="1" customFormat="1" ht="15">
      <c r="BR2926" t="str">
        <f t="shared" si="179"/>
        <v>RW1SULTAN WARD</v>
      </c>
      <c r="BS2926" s="66" t="s">
        <v>8630</v>
      </c>
      <c r="BT2926" s="66" t="s">
        <v>8631</v>
      </c>
      <c r="BU2926" s="66" t="s">
        <v>8630</v>
      </c>
      <c r="BV2926" s="66" t="s">
        <v>8631</v>
      </c>
      <c r="BW2926" s="66" t="s">
        <v>8262</v>
      </c>
      <c r="BX2926" s="66"/>
      <c r="BY2926" s="12"/>
      <c r="BZ2926" t="s">
        <v>342</v>
      </c>
      <c r="CA2926" s="13" t="s">
        <v>8632</v>
      </c>
    </row>
    <row r="2927" spans="70:79" s="1" customFormat="1" ht="15">
      <c r="BR2927" t="str">
        <f t="shared" si="179"/>
        <v>RW1SWINDON</v>
      </c>
      <c r="BS2927" s="66" t="s">
        <v>8633</v>
      </c>
      <c r="BT2927" s="66" t="s">
        <v>8634</v>
      </c>
      <c r="BU2927" s="66" t="s">
        <v>8633</v>
      </c>
      <c r="BV2927" s="66" t="s">
        <v>8634</v>
      </c>
      <c r="BW2927" s="66" t="s">
        <v>8262</v>
      </c>
      <c r="BX2927" s="66"/>
      <c r="BY2927" s="12"/>
      <c r="BZ2927" t="s">
        <v>342</v>
      </c>
      <c r="CA2927" s="13" t="s">
        <v>8635</v>
      </c>
    </row>
    <row r="2928" spans="70:79" s="1" customFormat="1" ht="15">
      <c r="BR2928" t="str">
        <f t="shared" si="179"/>
        <v>RW1SYLVAN VILLA</v>
      </c>
      <c r="BS2928" s="66" t="s">
        <v>8636</v>
      </c>
      <c r="BT2928" s="66" t="s">
        <v>8637</v>
      </c>
      <c r="BU2928" s="66" t="s">
        <v>8636</v>
      </c>
      <c r="BV2928" s="66" t="s">
        <v>8637</v>
      </c>
      <c r="BW2928" s="66" t="s">
        <v>8262</v>
      </c>
      <c r="BX2928" s="66"/>
      <c r="BY2928" s="12"/>
      <c r="BZ2928" t="s">
        <v>342</v>
      </c>
      <c r="CA2928" s="13" t="s">
        <v>8638</v>
      </c>
    </row>
    <row r="2929" spans="70:79" s="1" customFormat="1" ht="15">
      <c r="BR2929" t="str">
        <f t="shared" si="179"/>
        <v>RW1TAMARINE</v>
      </c>
      <c r="BS2929" s="66" t="s">
        <v>8639</v>
      </c>
      <c r="BT2929" s="66" t="s">
        <v>8640</v>
      </c>
      <c r="BU2929" s="66" t="s">
        <v>8639</v>
      </c>
      <c r="BV2929" s="66" t="s">
        <v>8640</v>
      </c>
      <c r="BW2929" s="66" t="s">
        <v>8262</v>
      </c>
      <c r="BX2929" s="66"/>
      <c r="BY2929" s="12"/>
      <c r="BZ2929" t="s">
        <v>342</v>
      </c>
      <c r="CA2929" s="13" t="s">
        <v>8641</v>
      </c>
    </row>
    <row r="2930" spans="70:79" s="1" customFormat="1" ht="15">
      <c r="BR2930" t="str">
        <f t="shared" si="179"/>
        <v>RW1TATCHBURY MOUNT</v>
      </c>
      <c r="BS2930" s="66" t="s">
        <v>8642</v>
      </c>
      <c r="BT2930" s="66" t="s">
        <v>8643</v>
      </c>
      <c r="BU2930" s="66" t="s">
        <v>8642</v>
      </c>
      <c r="BV2930" s="66" t="s">
        <v>8643</v>
      </c>
      <c r="BW2930" s="66" t="s">
        <v>8262</v>
      </c>
      <c r="BX2930" s="66"/>
      <c r="BY2930" s="12"/>
      <c r="BZ2930" t="s">
        <v>342</v>
      </c>
      <c r="CA2930" s="13" t="s">
        <v>8644</v>
      </c>
    </row>
    <row r="2931" spans="70:79" s="1" customFormat="1" ht="15">
      <c r="BR2931" t="str">
        <f t="shared" si="179"/>
        <v>RW1THE BRIDGE</v>
      </c>
      <c r="BS2931" s="66" t="s">
        <v>8645</v>
      </c>
      <c r="BT2931" s="66" t="s">
        <v>2971</v>
      </c>
      <c r="BU2931" s="66" t="s">
        <v>8645</v>
      </c>
      <c r="BV2931" s="66" t="s">
        <v>2971</v>
      </c>
      <c r="BW2931" s="66" t="s">
        <v>8262</v>
      </c>
      <c r="BX2931" s="66"/>
      <c r="BY2931" s="12"/>
      <c r="BZ2931" t="s">
        <v>342</v>
      </c>
      <c r="CA2931" s="13" t="s">
        <v>8646</v>
      </c>
    </row>
    <row r="2932" spans="70:79" s="1" customFormat="1" ht="15">
      <c r="BR2932" t="str">
        <f t="shared" si="179"/>
        <v>RW1THE CONIFERS</v>
      </c>
      <c r="BS2932" s="66" t="s">
        <v>8647</v>
      </c>
      <c r="BT2932" s="66" t="s">
        <v>8648</v>
      </c>
      <c r="BU2932" s="66" t="s">
        <v>8647</v>
      </c>
      <c r="BV2932" s="66" t="s">
        <v>8648</v>
      </c>
      <c r="BW2932" s="66" t="s">
        <v>8262</v>
      </c>
      <c r="BX2932" s="66"/>
      <c r="BY2932" s="12"/>
      <c r="BZ2932" t="s">
        <v>342</v>
      </c>
      <c r="CA2932" s="13" t="s">
        <v>8649</v>
      </c>
    </row>
    <row r="2933" spans="70:79" s="1" customFormat="1" ht="15">
      <c r="BR2933" t="str">
        <f t="shared" si="179"/>
        <v>RW1THE GRANGE</v>
      </c>
      <c r="BS2933" s="66" t="s">
        <v>8650</v>
      </c>
      <c r="BT2933" s="66" t="s">
        <v>642</v>
      </c>
      <c r="BU2933" s="66" t="s">
        <v>8650</v>
      </c>
      <c r="BV2933" s="66" t="s">
        <v>642</v>
      </c>
      <c r="BW2933" s="66" t="s">
        <v>8262</v>
      </c>
      <c r="BX2933" s="66"/>
      <c r="BY2933" s="12"/>
      <c r="BZ2933" t="s">
        <v>342</v>
      </c>
      <c r="CA2933" s="13" t="s">
        <v>8651</v>
      </c>
    </row>
    <row r="2934" spans="70:79" s="1" customFormat="1" ht="15">
      <c r="BR2934" t="str">
        <f t="shared" si="179"/>
        <v>RW1THE HUB</v>
      </c>
      <c r="BS2934" s="66" t="s">
        <v>8652</v>
      </c>
      <c r="BT2934" s="66" t="s">
        <v>8653</v>
      </c>
      <c r="BU2934" s="66" t="s">
        <v>8652</v>
      </c>
      <c r="BV2934" s="66" t="s">
        <v>8653</v>
      </c>
      <c r="BW2934" s="66" t="s">
        <v>8262</v>
      </c>
      <c r="BX2934" s="66"/>
      <c r="BY2934" s="12"/>
      <c r="BZ2934" t="s">
        <v>345</v>
      </c>
      <c r="CA2934" s="13" t="s">
        <v>8654</v>
      </c>
    </row>
    <row r="2935" spans="70:79" s="1" customFormat="1" ht="15">
      <c r="BR2935" t="str">
        <f t="shared" si="179"/>
        <v>RW1THE MEADOWS</v>
      </c>
      <c r="BS2935" s="66" t="s">
        <v>8655</v>
      </c>
      <c r="BT2935" s="66" t="s">
        <v>8656</v>
      </c>
      <c r="BU2935" s="66" t="s">
        <v>8655</v>
      </c>
      <c r="BV2935" s="66" t="s">
        <v>8656</v>
      </c>
      <c r="BW2935" s="66" t="s">
        <v>8262</v>
      </c>
      <c r="BX2935" s="66"/>
      <c r="BY2935" s="12"/>
      <c r="BZ2935" t="s">
        <v>345</v>
      </c>
      <c r="CA2935" s="13" t="s">
        <v>8657</v>
      </c>
    </row>
    <row r="2936" spans="70:79" s="1" customFormat="1" ht="15">
      <c r="BR2936" t="str">
        <f t="shared" si="179"/>
        <v>RW1THE POTTERIES</v>
      </c>
      <c r="BS2936" s="66" t="s">
        <v>8658</v>
      </c>
      <c r="BT2936" s="66" t="s">
        <v>868</v>
      </c>
      <c r="BU2936" s="66" t="s">
        <v>8658</v>
      </c>
      <c r="BV2936" s="66" t="s">
        <v>868</v>
      </c>
      <c r="BW2936" s="66" t="s">
        <v>8262</v>
      </c>
      <c r="BX2936" s="66"/>
      <c r="BY2936" s="12"/>
      <c r="BZ2936" t="s">
        <v>345</v>
      </c>
      <c r="CA2936" s="13" t="s">
        <v>8659</v>
      </c>
    </row>
    <row r="2937" spans="70:79" s="1" customFormat="1" ht="15">
      <c r="BR2937" t="str">
        <f t="shared" si="179"/>
        <v>RW1THE RAPIDS</v>
      </c>
      <c r="BS2937" s="66" t="s">
        <v>8660</v>
      </c>
      <c r="BT2937" s="66" t="s">
        <v>8661</v>
      </c>
      <c r="BU2937" s="66" t="s">
        <v>8660</v>
      </c>
      <c r="BV2937" s="66" t="s">
        <v>8661</v>
      </c>
      <c r="BW2937" s="66" t="s">
        <v>8262</v>
      </c>
      <c r="BX2937" s="66"/>
      <c r="BY2937" s="12"/>
      <c r="BZ2937" t="s">
        <v>345</v>
      </c>
      <c r="CA2937" s="13" t="s">
        <v>8662</v>
      </c>
    </row>
    <row r="2938" spans="70:79" s="1" customFormat="1" ht="15">
      <c r="BR2938" t="str">
        <f t="shared" si="179"/>
        <v>RW1THE RIDGEWAY CENTRE</v>
      </c>
      <c r="BS2938" s="92" t="s">
        <v>8663</v>
      </c>
      <c r="BT2938" s="93" t="s">
        <v>8664</v>
      </c>
      <c r="BU2938" s="92" t="s">
        <v>8663</v>
      </c>
      <c r="BV2938" s="93" t="s">
        <v>8664</v>
      </c>
      <c r="BW2938" s="66" t="s">
        <v>8262</v>
      </c>
      <c r="BX2938" s="66"/>
      <c r="BY2938" s="12"/>
      <c r="BZ2938" t="s">
        <v>345</v>
      </c>
      <c r="CA2938" s="13" t="s">
        <v>8665</v>
      </c>
    </row>
    <row r="2939" spans="70:79" s="1" customFormat="1" ht="15">
      <c r="BR2939" t="str">
        <f t="shared" si="179"/>
        <v>RW1THE RIVENDALE</v>
      </c>
      <c r="BS2939" s="66" t="s">
        <v>8666</v>
      </c>
      <c r="BT2939" s="66" t="s">
        <v>8667</v>
      </c>
      <c r="BU2939" s="66" t="s">
        <v>8666</v>
      </c>
      <c r="BV2939" s="66" t="s">
        <v>8667</v>
      </c>
      <c r="BW2939" s="66" t="s">
        <v>8262</v>
      </c>
      <c r="BX2939" s="66"/>
      <c r="BY2939" s="12"/>
      <c r="BZ2939" t="s">
        <v>345</v>
      </c>
      <c r="CA2939" s="13" t="s">
        <v>8668</v>
      </c>
    </row>
    <row r="2940" spans="70:79" s="1" customFormat="1" ht="15">
      <c r="BR2940" t="str">
        <f t="shared" si="179"/>
        <v>RW1THORNEY LEYS</v>
      </c>
      <c r="BS2940" s="66" t="s">
        <v>8669</v>
      </c>
      <c r="BT2940" s="66" t="s">
        <v>8670</v>
      </c>
      <c r="BU2940" s="66" t="s">
        <v>8669</v>
      </c>
      <c r="BV2940" s="66" t="s">
        <v>8670</v>
      </c>
      <c r="BW2940" s="66" t="s">
        <v>8262</v>
      </c>
      <c r="BX2940" s="66"/>
      <c r="BY2940" s="12"/>
      <c r="BZ2940" t="s">
        <v>345</v>
      </c>
      <c r="CA2940" s="13" t="s">
        <v>8671</v>
      </c>
    </row>
    <row r="2941" spans="70:79" s="1" customFormat="1" ht="15">
      <c r="BR2941" t="str">
        <f t="shared" si="179"/>
        <v>RW1TROWBRIDGE COMMUNITY HOSPITAL</v>
      </c>
      <c r="BS2941" s="66" t="s">
        <v>8672</v>
      </c>
      <c r="BT2941" s="66" t="s">
        <v>146</v>
      </c>
      <c r="BU2941" s="66" t="s">
        <v>8672</v>
      </c>
      <c r="BV2941" s="66" t="s">
        <v>146</v>
      </c>
      <c r="BW2941" s="66" t="s">
        <v>8262</v>
      </c>
      <c r="BX2941" s="66"/>
      <c r="BY2941" s="12"/>
      <c r="BZ2941" t="s">
        <v>348</v>
      </c>
      <c r="CA2941" s="13" t="s">
        <v>8673</v>
      </c>
    </row>
    <row r="2942" spans="70:79" s="1" customFormat="1" ht="15">
      <c r="BR2942" t="str">
        <f t="shared" si="179"/>
        <v>RW1TWO CORNERS</v>
      </c>
      <c r="BS2942" s="66" t="s">
        <v>8674</v>
      </c>
      <c r="BT2942" s="66" t="s">
        <v>8675</v>
      </c>
      <c r="BU2942" s="66" t="s">
        <v>8674</v>
      </c>
      <c r="BV2942" s="66" t="s">
        <v>8675</v>
      </c>
      <c r="BW2942" s="66" t="s">
        <v>8262</v>
      </c>
      <c r="BX2942" s="66"/>
      <c r="BY2942" s="12"/>
      <c r="BZ2942" t="s">
        <v>348</v>
      </c>
      <c r="CA2942" s="13" t="s">
        <v>8676</v>
      </c>
    </row>
    <row r="2943" spans="70:79" s="1" customFormat="1" ht="15">
      <c r="BR2943" t="str">
        <f t="shared" si="179"/>
        <v>RW1UNIVERSITY DOP</v>
      </c>
      <c r="BS2943" s="66" t="s">
        <v>8677</v>
      </c>
      <c r="BT2943" s="66" t="s">
        <v>8678</v>
      </c>
      <c r="BU2943" s="66" t="s">
        <v>8677</v>
      </c>
      <c r="BV2943" s="66" t="s">
        <v>8678</v>
      </c>
      <c r="BW2943" s="66" t="s">
        <v>8262</v>
      </c>
      <c r="BX2943" s="66"/>
      <c r="BY2943" s="12"/>
      <c r="BZ2943" t="s">
        <v>348</v>
      </c>
      <c r="CA2943" s="13" t="s">
        <v>8679</v>
      </c>
    </row>
    <row r="2944" spans="70:79" s="1" customFormat="1" ht="15">
      <c r="BR2944" t="str">
        <f t="shared" si="179"/>
        <v>RW1UNIVERSITY DOP</v>
      </c>
      <c r="BS2944" s="66" t="s">
        <v>8680</v>
      </c>
      <c r="BT2944" s="66" t="s">
        <v>8678</v>
      </c>
      <c r="BU2944" s="66" t="s">
        <v>8680</v>
      </c>
      <c r="BV2944" s="66" t="s">
        <v>8678</v>
      </c>
      <c r="BW2944" s="66" t="s">
        <v>8262</v>
      </c>
      <c r="BX2944" s="66"/>
      <c r="BY2944" s="12"/>
      <c r="BZ2944" t="s">
        <v>348</v>
      </c>
      <c r="CA2944" s="13" t="s">
        <v>8681</v>
      </c>
    </row>
    <row r="2945" spans="70:79" s="1" customFormat="1" ht="15">
      <c r="BR2945" t="str">
        <f t="shared" si="179"/>
        <v>RW1UNIVERSITY DOP</v>
      </c>
      <c r="BS2945" s="66" t="s">
        <v>8682</v>
      </c>
      <c r="BT2945" s="66" t="s">
        <v>8678</v>
      </c>
      <c r="BU2945" s="66" t="s">
        <v>8682</v>
      </c>
      <c r="BV2945" s="66" t="s">
        <v>8678</v>
      </c>
      <c r="BW2945" s="66" t="s">
        <v>8262</v>
      </c>
      <c r="BX2945" s="66"/>
      <c r="BY2945" s="12"/>
      <c r="BZ2945" t="s">
        <v>348</v>
      </c>
      <c r="CA2945" s="13" t="s">
        <v>8683</v>
      </c>
    </row>
    <row r="2946" spans="70:79" s="1" customFormat="1" ht="15">
      <c r="BR2946" t="str">
        <f t="shared" si="179"/>
        <v>RW1UNIVERSITY OF SOUTHAMPTON</v>
      </c>
      <c r="BS2946" s="66" t="s">
        <v>8684</v>
      </c>
      <c r="BT2946" s="66" t="s">
        <v>8685</v>
      </c>
      <c r="BU2946" s="66" t="s">
        <v>8684</v>
      </c>
      <c r="BV2946" s="66" t="s">
        <v>8685</v>
      </c>
      <c r="BW2946" s="66" t="s">
        <v>8262</v>
      </c>
      <c r="BX2946" s="66"/>
      <c r="BY2946" s="12"/>
      <c r="BZ2946" t="s">
        <v>348</v>
      </c>
      <c r="CA2946" s="13" t="s">
        <v>8686</v>
      </c>
    </row>
    <row r="2947" spans="70:79" s="1" customFormat="1" ht="15">
      <c r="BR2947" t="str">
        <f t="shared" ref="BR2947:BR3010" si="180">CONCATENATE(LEFT(BS2947, 3),BT2947)</f>
        <v>RW1W WILTS</v>
      </c>
      <c r="BS2947" s="66" t="s">
        <v>8687</v>
      </c>
      <c r="BT2947" s="66" t="s">
        <v>8688</v>
      </c>
      <c r="BU2947" s="66" t="s">
        <v>8687</v>
      </c>
      <c r="BV2947" s="66" t="s">
        <v>8688</v>
      </c>
      <c r="BW2947" s="66" t="s">
        <v>8262</v>
      </c>
      <c r="BX2947" s="66"/>
      <c r="BY2947" s="12"/>
      <c r="BZ2947" t="s">
        <v>348</v>
      </c>
      <c r="CA2947" s="13" t="s">
        <v>8689</v>
      </c>
    </row>
    <row r="2948" spans="70:79" s="1" customFormat="1" ht="15">
      <c r="BR2948" t="str">
        <f t="shared" si="180"/>
        <v>RW1WEST VIEW/HOME FARM</v>
      </c>
      <c r="BS2948" s="66" t="s">
        <v>8690</v>
      </c>
      <c r="BT2948" s="66" t="s">
        <v>8691</v>
      </c>
      <c r="BU2948" s="66" t="s">
        <v>8690</v>
      </c>
      <c r="BV2948" s="66" t="s">
        <v>8691</v>
      </c>
      <c r="BW2948" s="66" t="s">
        <v>8262</v>
      </c>
      <c r="BX2948" s="66"/>
      <c r="BY2948" s="12"/>
      <c r="BZ2948" t="s">
        <v>348</v>
      </c>
      <c r="CA2948" s="13" t="s">
        <v>8692</v>
      </c>
    </row>
    <row r="2949" spans="70:79" s="1" customFormat="1" ht="15">
      <c r="BR2949" t="str">
        <f t="shared" si="180"/>
        <v>RW1WESTBROOK</v>
      </c>
      <c r="BS2949" s="66" t="s">
        <v>8693</v>
      </c>
      <c r="BT2949" s="66" t="s">
        <v>8694</v>
      </c>
      <c r="BU2949" s="66" t="s">
        <v>8693</v>
      </c>
      <c r="BV2949" s="66" t="s">
        <v>8694</v>
      </c>
      <c r="BW2949" s="66" t="s">
        <v>8262</v>
      </c>
      <c r="BX2949" s="66"/>
      <c r="BY2949" s="12"/>
      <c r="BZ2949" t="s">
        <v>354</v>
      </c>
      <c r="CA2949" s="13" t="s">
        <v>8695</v>
      </c>
    </row>
    <row r="2950" spans="70:79" s="1" customFormat="1" ht="15">
      <c r="BR2950" t="str">
        <f t="shared" si="180"/>
        <v>RW1WESTERN COMMUNITY HOSPITAL</v>
      </c>
      <c r="BS2950" s="66" t="s">
        <v>8696</v>
      </c>
      <c r="BT2950" s="66" t="s">
        <v>870</v>
      </c>
      <c r="BU2950" s="66" t="s">
        <v>8696</v>
      </c>
      <c r="BV2950" s="66" t="s">
        <v>870</v>
      </c>
      <c r="BW2950" s="66" t="s">
        <v>8262</v>
      </c>
      <c r="BX2950" s="66"/>
      <c r="BY2950" s="12"/>
      <c r="BZ2950" t="s">
        <v>354</v>
      </c>
      <c r="CA2950" s="13" t="s">
        <v>8697</v>
      </c>
    </row>
    <row r="2951" spans="70:79" s="1" customFormat="1" ht="15">
      <c r="BR2951" t="str">
        <f t="shared" si="180"/>
        <v>RW1WHITELEY WOOD</v>
      </c>
      <c r="BS2951" s="66" t="s">
        <v>8698</v>
      </c>
      <c r="BT2951" s="66" t="s">
        <v>8699</v>
      </c>
      <c r="BU2951" s="66" t="s">
        <v>8698</v>
      </c>
      <c r="BV2951" s="66" t="s">
        <v>8699</v>
      </c>
      <c r="BW2951" s="66" t="s">
        <v>8262</v>
      </c>
      <c r="BX2951" s="66"/>
      <c r="BY2951" s="12"/>
      <c r="BZ2951" t="s">
        <v>354</v>
      </c>
      <c r="CA2951" s="13" t="s">
        <v>2285</v>
      </c>
    </row>
    <row r="2952" spans="70:79" s="1" customFormat="1" ht="15">
      <c r="BR2952" t="str">
        <f t="shared" si="180"/>
        <v>RW1WILLIAM KIMBER CRESCENT</v>
      </c>
      <c r="BS2952" s="66" t="s">
        <v>8700</v>
      </c>
      <c r="BT2952" s="66" t="s">
        <v>8701</v>
      </c>
      <c r="BU2952" s="66" t="s">
        <v>8700</v>
      </c>
      <c r="BV2952" s="66" t="s">
        <v>8701</v>
      </c>
      <c r="BW2952" s="66" t="s">
        <v>8262</v>
      </c>
      <c r="BX2952" s="66"/>
      <c r="BY2952" s="12"/>
      <c r="BZ2952" t="s">
        <v>354</v>
      </c>
      <c r="CA2952" s="13" t="s">
        <v>2291</v>
      </c>
    </row>
    <row r="2953" spans="70:79" s="1" customFormat="1" ht="15">
      <c r="BR2953" t="str">
        <f t="shared" si="180"/>
        <v>RW1WOODHAVEN</v>
      </c>
      <c r="BS2953" s="66" t="s">
        <v>8702</v>
      </c>
      <c r="BT2953" s="66" t="s">
        <v>8703</v>
      </c>
      <c r="BU2953" s="66" t="s">
        <v>8702</v>
      </c>
      <c r="BV2953" s="66" t="s">
        <v>8703</v>
      </c>
      <c r="BW2953" s="66" t="s">
        <v>8262</v>
      </c>
      <c r="BX2953" s="66"/>
      <c r="BY2953" s="12"/>
      <c r="BZ2953" t="s">
        <v>354</v>
      </c>
      <c r="CA2953" s="13" t="s">
        <v>2294</v>
      </c>
    </row>
    <row r="2954" spans="70:79" s="1" customFormat="1" ht="15">
      <c r="BR2954" t="str">
        <f t="shared" si="180"/>
        <v>RW4AINTREE AMI</v>
      </c>
      <c r="BS2954" s="11" t="s">
        <v>8704</v>
      </c>
      <c r="BT2954" s="11" t="s">
        <v>8705</v>
      </c>
      <c r="BU2954" s="11" t="s">
        <v>8704</v>
      </c>
      <c r="BV2954" s="11" t="s">
        <v>8705</v>
      </c>
      <c r="BW2954" s="11" t="s">
        <v>8706</v>
      </c>
      <c r="BX2954" s="66"/>
      <c r="BY2954" s="12"/>
      <c r="BZ2954" t="s">
        <v>354</v>
      </c>
      <c r="CA2954" s="13" t="s">
        <v>8707</v>
      </c>
    </row>
    <row r="2955" spans="70:79" s="1" customFormat="1" ht="15">
      <c r="BR2955" t="str">
        <f t="shared" si="180"/>
        <v>RW4AINTREE EMI</v>
      </c>
      <c r="BS2955" s="11" t="s">
        <v>8708</v>
      </c>
      <c r="BT2955" s="11" t="s">
        <v>8709</v>
      </c>
      <c r="BU2955" s="11" t="s">
        <v>8708</v>
      </c>
      <c r="BV2955" s="11" t="s">
        <v>8709</v>
      </c>
      <c r="BW2955" s="11" t="s">
        <v>8706</v>
      </c>
      <c r="BX2955" s="66"/>
      <c r="BY2955" s="12"/>
      <c r="BZ2955" t="s">
        <v>354</v>
      </c>
      <c r="CA2955" s="13" t="s">
        <v>8710</v>
      </c>
    </row>
    <row r="2956" spans="70:79" s="1" customFormat="1" ht="15">
      <c r="BR2956" t="str">
        <f t="shared" si="180"/>
        <v>RW4ASHWORTH HOSPITAL</v>
      </c>
      <c r="BS2956" s="11" t="s">
        <v>8711</v>
      </c>
      <c r="BT2956" s="11" t="s">
        <v>8712</v>
      </c>
      <c r="BU2956" s="11" t="s">
        <v>8711</v>
      </c>
      <c r="BV2956" s="11" t="s">
        <v>8712</v>
      </c>
      <c r="BW2956" s="11" t="s">
        <v>8706</v>
      </c>
      <c r="BX2956" s="66"/>
      <c r="BY2956" s="12"/>
      <c r="BZ2956" t="s">
        <v>354</v>
      </c>
      <c r="CA2956" s="13" t="s">
        <v>8713</v>
      </c>
    </row>
    <row r="2957" spans="70:79" s="1" customFormat="1" ht="15">
      <c r="BR2957" t="str">
        <f t="shared" si="180"/>
        <v>RW4AVALON UNIT</v>
      </c>
      <c r="BS2957" s="11" t="s">
        <v>8714</v>
      </c>
      <c r="BT2957" s="11" t="s">
        <v>8715</v>
      </c>
      <c r="BU2957" s="11" t="s">
        <v>8714</v>
      </c>
      <c r="BV2957" s="11" t="s">
        <v>8715</v>
      </c>
      <c r="BW2957" s="11" t="s">
        <v>8706</v>
      </c>
      <c r="BX2957" s="66"/>
      <c r="BY2957" s="12"/>
      <c r="BZ2957" t="s">
        <v>354</v>
      </c>
      <c r="CA2957" s="13" t="s">
        <v>141</v>
      </c>
    </row>
    <row r="2958" spans="70:79" s="1" customFormat="1" ht="15">
      <c r="BR2958" t="str">
        <f t="shared" si="180"/>
        <v>RW4BOB MARTIN WARD</v>
      </c>
      <c r="BS2958" s="11" t="s">
        <v>8716</v>
      </c>
      <c r="BT2958" s="11" t="s">
        <v>8717</v>
      </c>
      <c r="BU2958" s="11" t="s">
        <v>8716</v>
      </c>
      <c r="BV2958" s="11" t="s">
        <v>8717</v>
      </c>
      <c r="BW2958" s="11" t="s">
        <v>8706</v>
      </c>
      <c r="BX2958" s="66"/>
      <c r="BY2958" s="12"/>
      <c r="BZ2958" t="s">
        <v>354</v>
      </c>
      <c r="CA2958" s="13" t="s">
        <v>8718</v>
      </c>
    </row>
    <row r="2959" spans="70:79" s="1" customFormat="1" ht="15">
      <c r="BR2959" t="str">
        <f t="shared" si="180"/>
        <v>RW4BOOTHROYD WARD</v>
      </c>
      <c r="BS2959" s="11" t="s">
        <v>8719</v>
      </c>
      <c r="BT2959" s="11" t="s">
        <v>8720</v>
      </c>
      <c r="BU2959" s="11" t="s">
        <v>8719</v>
      </c>
      <c r="BV2959" s="11" t="s">
        <v>8720</v>
      </c>
      <c r="BW2959" s="11" t="s">
        <v>8706</v>
      </c>
      <c r="BX2959" s="66"/>
      <c r="BY2959" s="12"/>
      <c r="BZ2959" t="s">
        <v>354</v>
      </c>
      <c r="CA2959" s="13" t="s">
        <v>147</v>
      </c>
    </row>
    <row r="2960" spans="70:79" s="1" customFormat="1" ht="15">
      <c r="BR2960" t="str">
        <f t="shared" si="180"/>
        <v>RW4BRAIN INJURY UNIT</v>
      </c>
      <c r="BS2960" s="11" t="s">
        <v>8721</v>
      </c>
      <c r="BT2960" s="11" t="s">
        <v>8722</v>
      </c>
      <c r="BU2960" s="11" t="s">
        <v>8721</v>
      </c>
      <c r="BV2960" s="11" t="s">
        <v>8722</v>
      </c>
      <c r="BW2960" s="11" t="s">
        <v>8706</v>
      </c>
      <c r="BX2960" s="66"/>
      <c r="BY2960" s="12"/>
      <c r="BZ2960" t="s">
        <v>354</v>
      </c>
      <c r="CA2960" s="13" t="s">
        <v>2754</v>
      </c>
    </row>
    <row r="2961" spans="70:79" s="1" customFormat="1" ht="15">
      <c r="BR2961" t="str">
        <f t="shared" si="180"/>
        <v>RW4BROADGREEN SITE</v>
      </c>
      <c r="BS2961" s="11" t="s">
        <v>8723</v>
      </c>
      <c r="BT2961" s="11" t="s">
        <v>8724</v>
      </c>
      <c r="BU2961" s="11" t="s">
        <v>8723</v>
      </c>
      <c r="BV2961" s="11" t="s">
        <v>8724</v>
      </c>
      <c r="BW2961" s="11" t="s">
        <v>8706</v>
      </c>
      <c r="BX2961" s="66"/>
      <c r="BY2961" s="12"/>
      <c r="BZ2961" t="s">
        <v>354</v>
      </c>
      <c r="CA2961" s="13" t="s">
        <v>8725</v>
      </c>
    </row>
    <row r="2962" spans="70:79" s="1" customFormat="1" ht="15">
      <c r="BR2962" t="str">
        <f t="shared" si="180"/>
        <v>RW4CALDERSTONES HOSPITAL</v>
      </c>
      <c r="BS2962" s="11" t="s">
        <v>8726</v>
      </c>
      <c r="BT2962" s="11" t="s">
        <v>3789</v>
      </c>
      <c r="BU2962" s="11" t="s">
        <v>8726</v>
      </c>
      <c r="BV2962" s="11" t="s">
        <v>3789</v>
      </c>
      <c r="BW2962" s="11" t="s">
        <v>8706</v>
      </c>
      <c r="BX2962" s="66"/>
      <c r="BY2962" s="12"/>
      <c r="BZ2962" t="s">
        <v>354</v>
      </c>
      <c r="CA2962" s="13" t="s">
        <v>8727</v>
      </c>
    </row>
    <row r="2963" spans="70:79" s="1" customFormat="1" ht="15">
      <c r="BR2963" t="str">
        <f t="shared" si="180"/>
        <v>RW4CHERRY TREE - MERSEY CARE AT AINTREE UNIVERSITY HOSPITAL SITE</v>
      </c>
      <c r="BS2963" s="11" t="s">
        <v>8728</v>
      </c>
      <c r="BT2963" s="11" t="s">
        <v>8729</v>
      </c>
      <c r="BU2963" s="11" t="s">
        <v>8728</v>
      </c>
      <c r="BV2963" s="11" t="s">
        <v>8729</v>
      </c>
      <c r="BW2963" s="11" t="s">
        <v>8706</v>
      </c>
      <c r="BX2963" s="66"/>
      <c r="BY2963" s="12"/>
      <c r="BZ2963" t="s">
        <v>354</v>
      </c>
      <c r="CA2963" s="13" t="s">
        <v>8730</v>
      </c>
    </row>
    <row r="2964" spans="70:79" s="1" customFormat="1" ht="15">
      <c r="BR2964" t="str">
        <f t="shared" si="180"/>
        <v>RW4CLOCK VIEW HOSPITAL</v>
      </c>
      <c r="BS2964" t="s">
        <v>8731</v>
      </c>
      <c r="BT2964" t="s">
        <v>8732</v>
      </c>
      <c r="BU2964" t="s">
        <v>8731</v>
      </c>
      <c r="BV2964" t="s">
        <v>8732</v>
      </c>
      <c r="BW2964" s="11" t="s">
        <v>8706</v>
      </c>
      <c r="BX2964" s="66"/>
      <c r="BY2964" s="12"/>
      <c r="BZ2964" t="s">
        <v>354</v>
      </c>
      <c r="CA2964" s="13" t="s">
        <v>1114</v>
      </c>
    </row>
    <row r="2965" spans="70:79" s="1" customFormat="1" ht="15">
      <c r="BR2965" t="str">
        <f t="shared" si="180"/>
        <v>RW4COTTAGE 11</v>
      </c>
      <c r="BS2965" s="11" t="s">
        <v>8733</v>
      </c>
      <c r="BT2965" s="11" t="s">
        <v>8734</v>
      </c>
      <c r="BU2965" s="11" t="s">
        <v>8733</v>
      </c>
      <c r="BV2965" s="11" t="s">
        <v>8734</v>
      </c>
      <c r="BW2965" s="11" t="s">
        <v>8706</v>
      </c>
      <c r="BX2965" s="66"/>
      <c r="BY2965" s="12"/>
      <c r="BZ2965" t="s">
        <v>354</v>
      </c>
      <c r="CA2965" s="13" t="s">
        <v>8735</v>
      </c>
    </row>
    <row r="2966" spans="70:79" s="1" customFormat="1" ht="15">
      <c r="BR2966" t="str">
        <f t="shared" si="180"/>
        <v>RW4CRECHE - MERSEY CARE AT AINTREE UNIVERSITY HOSPITAL SITE</v>
      </c>
      <c r="BS2966" s="11" t="s">
        <v>8736</v>
      </c>
      <c r="BT2966" s="11" t="s">
        <v>8737</v>
      </c>
      <c r="BU2966" s="11" t="s">
        <v>8736</v>
      </c>
      <c r="BV2966" s="11" t="s">
        <v>8737</v>
      </c>
      <c r="BW2966" s="11" t="s">
        <v>8706</v>
      </c>
      <c r="BX2966" s="66"/>
      <c r="BY2966" s="12"/>
      <c r="BZ2966" t="s">
        <v>354</v>
      </c>
      <c r="CA2966" s="13" t="s">
        <v>8738</v>
      </c>
    </row>
    <row r="2967" spans="70:79" s="1" customFormat="1" ht="15">
      <c r="BR2967" t="str">
        <f t="shared" si="180"/>
        <v>RW4ELM WARD - MERSEY CARE AT AINTREE UNIVERSITY HOSPITAL SITE</v>
      </c>
      <c r="BS2967" s="11" t="s">
        <v>8739</v>
      </c>
      <c r="BT2967" s="11" t="s">
        <v>8740</v>
      </c>
      <c r="BU2967" s="11" t="s">
        <v>8739</v>
      </c>
      <c r="BV2967" s="11" t="s">
        <v>8740</v>
      </c>
      <c r="BW2967" s="11" t="s">
        <v>8706</v>
      </c>
      <c r="BX2967" s="66"/>
      <c r="BY2967" s="12"/>
      <c r="BZ2967" t="s">
        <v>354</v>
      </c>
      <c r="CA2967" s="13" t="s">
        <v>8741</v>
      </c>
    </row>
    <row r="2968" spans="70:79" s="1" customFormat="1" ht="15">
      <c r="BR2968" t="str">
        <f t="shared" si="180"/>
        <v>RW4FERNDALE UNIT - MERSEY CARE AT AINTREE UNIVERSITY HOSPITAL SITE</v>
      </c>
      <c r="BS2968" s="11" t="s">
        <v>8742</v>
      </c>
      <c r="BT2968" s="11" t="s">
        <v>8743</v>
      </c>
      <c r="BU2968" s="11" t="s">
        <v>8742</v>
      </c>
      <c r="BV2968" s="11" t="s">
        <v>8743</v>
      </c>
      <c r="BW2968" s="11" t="s">
        <v>8706</v>
      </c>
      <c r="BX2968" s="66"/>
      <c r="BY2968" s="12"/>
      <c r="BZ2968" t="s">
        <v>354</v>
      </c>
      <c r="CA2968" s="13" t="s">
        <v>8744</v>
      </c>
    </row>
    <row r="2969" spans="70:79" s="1" customFormat="1" ht="15">
      <c r="BR2969" t="str">
        <f t="shared" si="180"/>
        <v>RW4HESKETH CENTRE</v>
      </c>
      <c r="BS2969" s="11" t="s">
        <v>8745</v>
      </c>
      <c r="BT2969" s="11" t="s">
        <v>8746</v>
      </c>
      <c r="BU2969" s="11" t="s">
        <v>8745</v>
      </c>
      <c r="BV2969" s="11" t="s">
        <v>8746</v>
      </c>
      <c r="BW2969" s="11" t="s">
        <v>8706</v>
      </c>
      <c r="BX2969" s="66"/>
      <c r="BY2969" s="12"/>
      <c r="BZ2969" t="s">
        <v>354</v>
      </c>
      <c r="CA2969" s="13" t="s">
        <v>4979</v>
      </c>
    </row>
    <row r="2970" spans="70:79" s="1" customFormat="1" ht="15">
      <c r="BR2970" t="str">
        <f t="shared" si="180"/>
        <v>RW4HEYS COURT</v>
      </c>
      <c r="BS2970" s="11" t="s">
        <v>8747</v>
      </c>
      <c r="BT2970" s="11" t="s">
        <v>8748</v>
      </c>
      <c r="BU2970" s="11" t="s">
        <v>8747</v>
      </c>
      <c r="BV2970" s="11" t="s">
        <v>8748</v>
      </c>
      <c r="BW2970" s="11" t="s">
        <v>8706</v>
      </c>
      <c r="BX2970" s="66"/>
      <c r="BY2970" s="12"/>
      <c r="BZ2970" t="s">
        <v>354</v>
      </c>
      <c r="CA2970" s="13" t="s">
        <v>4982</v>
      </c>
    </row>
    <row r="2971" spans="70:79" s="1" customFormat="1" ht="15">
      <c r="BR2971" t="str">
        <f t="shared" si="180"/>
        <v>RW4KEVIN WHITE UNIT</v>
      </c>
      <c r="BS2971" s="11" t="s">
        <v>8749</v>
      </c>
      <c r="BT2971" s="11" t="s">
        <v>8750</v>
      </c>
      <c r="BU2971" s="11" t="s">
        <v>8749</v>
      </c>
      <c r="BV2971" s="11" t="s">
        <v>8750</v>
      </c>
      <c r="BW2971" s="11" t="s">
        <v>8706</v>
      </c>
      <c r="BX2971" s="66"/>
      <c r="BY2971" s="12"/>
      <c r="BZ2971" t="s">
        <v>354</v>
      </c>
      <c r="CA2971" s="13" t="s">
        <v>8751</v>
      </c>
    </row>
    <row r="2972" spans="70:79" s="1" customFormat="1" ht="15">
      <c r="BR2972" t="str">
        <f t="shared" si="180"/>
        <v>RW4LAKESIDE</v>
      </c>
      <c r="BS2972" s="11" t="s">
        <v>8752</v>
      </c>
      <c r="BT2972" s="11" t="s">
        <v>8753</v>
      </c>
      <c r="BU2972" s="11" t="s">
        <v>8752</v>
      </c>
      <c r="BV2972" s="11" t="s">
        <v>8753</v>
      </c>
      <c r="BW2972" s="11" t="s">
        <v>8706</v>
      </c>
      <c r="BX2972" s="66"/>
      <c r="BY2972" s="12"/>
      <c r="BZ2972" t="s">
        <v>354</v>
      </c>
      <c r="CA2972" s="13" t="s">
        <v>8754</v>
      </c>
    </row>
    <row r="2973" spans="70:79" s="1" customFormat="1" ht="15">
      <c r="BR2973" t="str">
        <f t="shared" si="180"/>
        <v>RW4LIVERPOOL AMI</v>
      </c>
      <c r="BS2973" s="11" t="s">
        <v>8755</v>
      </c>
      <c r="BT2973" s="11" t="s">
        <v>8756</v>
      </c>
      <c r="BU2973" s="11" t="s">
        <v>8755</v>
      </c>
      <c r="BV2973" s="11" t="s">
        <v>8756</v>
      </c>
      <c r="BW2973" s="11" t="s">
        <v>8706</v>
      </c>
      <c r="BX2973" s="66"/>
      <c r="BY2973" s="12"/>
      <c r="BZ2973" t="s">
        <v>354</v>
      </c>
      <c r="CA2973" s="13" t="s">
        <v>8757</v>
      </c>
    </row>
    <row r="2974" spans="70:79" s="1" customFormat="1" ht="15">
      <c r="BR2974" t="str">
        <f t="shared" si="180"/>
        <v>RW4LIVERPOOL CDT</v>
      </c>
      <c r="BS2974" s="11" t="s">
        <v>8758</v>
      </c>
      <c r="BT2974" s="11" t="s">
        <v>8759</v>
      </c>
      <c r="BU2974" s="11" t="s">
        <v>8758</v>
      </c>
      <c r="BV2974" s="11" t="s">
        <v>8759</v>
      </c>
      <c r="BW2974" s="11" t="s">
        <v>8706</v>
      </c>
      <c r="BX2974" s="66"/>
      <c r="BY2974" s="12"/>
      <c r="BZ2974" t="s">
        <v>354</v>
      </c>
      <c r="CA2974" s="13" t="s">
        <v>4988</v>
      </c>
    </row>
    <row r="2975" spans="70:79" s="1" customFormat="1" ht="15">
      <c r="BR2975" t="str">
        <f t="shared" si="180"/>
        <v>RW4LIVERPOOL CDT</v>
      </c>
      <c r="BS2975" s="11" t="s">
        <v>8760</v>
      </c>
      <c r="BT2975" s="11" t="s">
        <v>8759</v>
      </c>
      <c r="BU2975" s="11" t="s">
        <v>8760</v>
      </c>
      <c r="BV2975" s="11" t="s">
        <v>8759</v>
      </c>
      <c r="BW2975" s="11" t="s">
        <v>8706</v>
      </c>
      <c r="BX2975" s="66"/>
      <c r="BY2975" s="12"/>
      <c r="BZ2975" t="s">
        <v>354</v>
      </c>
      <c r="CA2975" s="13" t="s">
        <v>2359</v>
      </c>
    </row>
    <row r="2976" spans="70:79" s="1" customFormat="1" ht="15">
      <c r="BR2976" t="str">
        <f t="shared" si="180"/>
        <v>RW4LIVERPOOL EIT</v>
      </c>
      <c r="BS2976" s="11" t="s">
        <v>8761</v>
      </c>
      <c r="BT2976" s="11" t="s">
        <v>8762</v>
      </c>
      <c r="BU2976" s="11" t="s">
        <v>8761</v>
      </c>
      <c r="BV2976" s="11" t="s">
        <v>8762</v>
      </c>
      <c r="BW2976" s="11" t="s">
        <v>8706</v>
      </c>
      <c r="BX2976" s="66"/>
      <c r="BY2976" s="12"/>
      <c r="BZ2976" t="s">
        <v>354</v>
      </c>
      <c r="CA2976" s="13" t="s">
        <v>1936</v>
      </c>
    </row>
    <row r="2977" spans="70:79" s="1" customFormat="1" ht="15">
      <c r="BR2977" t="str">
        <f t="shared" si="180"/>
        <v>RW4LIVERPOOL EMI</v>
      </c>
      <c r="BS2977" s="11" t="s">
        <v>8763</v>
      </c>
      <c r="BT2977" s="11" t="s">
        <v>8764</v>
      </c>
      <c r="BU2977" s="11" t="s">
        <v>8763</v>
      </c>
      <c r="BV2977" s="11" t="s">
        <v>8764</v>
      </c>
      <c r="BW2977" s="11" t="s">
        <v>8706</v>
      </c>
      <c r="BX2977" s="66"/>
      <c r="BY2977" s="12"/>
      <c r="BZ2977" t="s">
        <v>354</v>
      </c>
      <c r="CA2977" s="13" t="s">
        <v>4997</v>
      </c>
    </row>
    <row r="2978" spans="70:79" s="1" customFormat="1" ht="15">
      <c r="BR2978" t="str">
        <f t="shared" si="180"/>
        <v>RW4LSU</v>
      </c>
      <c r="BS2978" s="11" t="s">
        <v>8765</v>
      </c>
      <c r="BT2978" s="11" t="s">
        <v>8766</v>
      </c>
      <c r="BU2978" s="11" t="s">
        <v>8765</v>
      </c>
      <c r="BV2978" s="11" t="s">
        <v>8766</v>
      </c>
      <c r="BW2978" s="11" t="s">
        <v>8706</v>
      </c>
      <c r="BX2978" s="66"/>
      <c r="BY2978" s="12"/>
      <c r="BZ2978" t="s">
        <v>354</v>
      </c>
      <c r="CA2978" s="13" t="s">
        <v>5003</v>
      </c>
    </row>
    <row r="2979" spans="70:79" s="1" customFormat="1" ht="15">
      <c r="BR2979" t="str">
        <f t="shared" si="180"/>
        <v>RW4LSU</v>
      </c>
      <c r="BS2979" s="11" t="s">
        <v>8767</v>
      </c>
      <c r="BT2979" s="11" t="s">
        <v>8766</v>
      </c>
      <c r="BU2979" s="11" t="s">
        <v>8767</v>
      </c>
      <c r="BV2979" s="11" t="s">
        <v>8766</v>
      </c>
      <c r="BW2979" s="11" t="s">
        <v>8706</v>
      </c>
      <c r="BX2979" s="66"/>
      <c r="BY2979" s="12"/>
      <c r="BZ2979" t="s">
        <v>354</v>
      </c>
      <c r="CA2979" s="13" t="s">
        <v>8768</v>
      </c>
    </row>
    <row r="2980" spans="70:79" s="1" customFormat="1" ht="15">
      <c r="BR2980" t="str">
        <f t="shared" si="180"/>
        <v>RW4MAGNOLIA WARD - MERSEY CARE AT AINTREE UNIVERSITY HOSPITAL SITE</v>
      </c>
      <c r="BS2980" s="11" t="s">
        <v>8769</v>
      </c>
      <c r="BT2980" s="11" t="s">
        <v>8770</v>
      </c>
      <c r="BU2980" s="11" t="s">
        <v>8769</v>
      </c>
      <c r="BV2980" s="11" t="s">
        <v>8770</v>
      </c>
      <c r="BW2980" s="11" t="s">
        <v>8706</v>
      </c>
      <c r="BX2980" s="66"/>
      <c r="BY2980" s="12"/>
      <c r="BZ2980" t="s">
        <v>354</v>
      </c>
      <c r="CA2980" s="13" t="s">
        <v>8771</v>
      </c>
    </row>
    <row r="2981" spans="70:79" s="1" customFormat="1" ht="15">
      <c r="BR2981" t="str">
        <f t="shared" si="180"/>
        <v>RW4MERSEY CARE NHS TRUST AT AINTREE HOSPITAL</v>
      </c>
      <c r="BS2981" s="11" t="s">
        <v>8772</v>
      </c>
      <c r="BT2981" s="11" t="s">
        <v>8773</v>
      </c>
      <c r="BU2981" s="11" t="s">
        <v>8772</v>
      </c>
      <c r="BV2981" s="11" t="s">
        <v>8773</v>
      </c>
      <c r="BW2981" s="11" t="s">
        <v>8706</v>
      </c>
      <c r="BX2981" s="66"/>
      <c r="BY2981" s="12"/>
      <c r="BZ2981" t="s">
        <v>354</v>
      </c>
      <c r="CA2981" s="13" t="s">
        <v>8774</v>
      </c>
    </row>
    <row r="2982" spans="70:79" s="1" customFormat="1" ht="15">
      <c r="BR2982" t="str">
        <f t="shared" si="180"/>
        <v>RW4MERSEY CARE NHS TRUST BRAIN INJURY REHABILITATION</v>
      </c>
      <c r="BS2982" s="11" t="s">
        <v>8775</v>
      </c>
      <c r="BT2982" s="11" t="s">
        <v>8776</v>
      </c>
      <c r="BU2982" s="11" t="s">
        <v>8775</v>
      </c>
      <c r="BV2982" s="11" t="s">
        <v>8777</v>
      </c>
      <c r="BW2982" s="11" t="s">
        <v>8706</v>
      </c>
      <c r="BX2982" s="11"/>
      <c r="BY2982" s="12"/>
      <c r="BZ2982" t="s">
        <v>354</v>
      </c>
      <c r="CA2982" s="13" t="s">
        <v>8778</v>
      </c>
    </row>
    <row r="2983" spans="70:79" s="1" customFormat="1" ht="15">
      <c r="BR2983" t="str">
        <f t="shared" si="180"/>
        <v>RW4MOSSLEY HILL HOSPITAL</v>
      </c>
      <c r="BS2983" s="11" t="s">
        <v>8779</v>
      </c>
      <c r="BT2983" s="11" t="s">
        <v>8780</v>
      </c>
      <c r="BU2983" s="11" t="s">
        <v>8779</v>
      </c>
      <c r="BV2983" s="11" t="s">
        <v>8780</v>
      </c>
      <c r="BW2983" s="11" t="s">
        <v>8706</v>
      </c>
      <c r="BX2983" s="11"/>
      <c r="BY2983" s="12"/>
      <c r="BZ2983" t="s">
        <v>354</v>
      </c>
      <c r="CA2983" s="13" t="s">
        <v>8781</v>
      </c>
    </row>
    <row r="2984" spans="70:79" s="1" customFormat="1" ht="15">
      <c r="BR2984" t="str">
        <f t="shared" si="180"/>
        <v>RW4NORTH LIVERPOOL CDT</v>
      </c>
      <c r="BS2984" s="11" t="s">
        <v>8782</v>
      </c>
      <c r="BT2984" s="11" t="s">
        <v>8783</v>
      </c>
      <c r="BU2984" s="11" t="s">
        <v>8782</v>
      </c>
      <c r="BV2984" s="11" t="s">
        <v>8783</v>
      </c>
      <c r="BW2984" s="11" t="s">
        <v>8706</v>
      </c>
      <c r="BX2984" s="11"/>
      <c r="BY2984" s="12"/>
      <c r="BZ2984" t="s">
        <v>354</v>
      </c>
      <c r="CA2984" s="13" t="s">
        <v>8784</v>
      </c>
    </row>
    <row r="2985" spans="70:79" s="1" customFormat="1" ht="15">
      <c r="BR2985" t="str">
        <f t="shared" si="180"/>
        <v>RW4NORTH LIVERPOOL CDT</v>
      </c>
      <c r="BS2985" s="11" t="s">
        <v>8785</v>
      </c>
      <c r="BT2985" s="11" t="s">
        <v>8783</v>
      </c>
      <c r="BU2985" s="11" t="s">
        <v>8785</v>
      </c>
      <c r="BV2985" s="11" t="s">
        <v>8783</v>
      </c>
      <c r="BW2985" s="11" t="s">
        <v>8706</v>
      </c>
      <c r="BX2985" s="11"/>
      <c r="BY2985" s="12"/>
      <c r="BZ2985" t="s">
        <v>354</v>
      </c>
      <c r="CA2985" s="13" t="s">
        <v>8786</v>
      </c>
    </row>
    <row r="2986" spans="70:79" s="1" customFormat="1" ht="15">
      <c r="BR2986" t="str">
        <f t="shared" si="180"/>
        <v>RW4PARK SITE</v>
      </c>
      <c r="BS2986" s="11" t="s">
        <v>8787</v>
      </c>
      <c r="BT2986" s="11" t="s">
        <v>8788</v>
      </c>
      <c r="BU2986" s="11" t="s">
        <v>8787</v>
      </c>
      <c r="BV2986" s="11" t="s">
        <v>8788</v>
      </c>
      <c r="BW2986" s="11" t="s">
        <v>8706</v>
      </c>
      <c r="BX2986" s="11"/>
      <c r="BY2986" s="12"/>
      <c r="BZ2986" t="s">
        <v>354</v>
      </c>
      <c r="CA2986" s="13" t="s">
        <v>8789</v>
      </c>
    </row>
    <row r="2987" spans="70:79" s="1" customFormat="1" ht="15">
      <c r="BR2987" t="str">
        <f t="shared" si="180"/>
        <v>RW4PARK VIEW DAY HOSPITAL</v>
      </c>
      <c r="BS2987" s="11" t="s">
        <v>8790</v>
      </c>
      <c r="BT2987" s="11" t="s">
        <v>8791</v>
      </c>
      <c r="BU2987" s="11" t="s">
        <v>8790</v>
      </c>
      <c r="BV2987" s="11" t="s">
        <v>8791</v>
      </c>
      <c r="BW2987" s="11" t="s">
        <v>8706</v>
      </c>
      <c r="BX2987" s="11"/>
      <c r="BY2987" s="12"/>
      <c r="BZ2987" t="s">
        <v>4903</v>
      </c>
      <c r="CA2987" s="13" t="s">
        <v>8792</v>
      </c>
    </row>
    <row r="2988" spans="70:79" s="1" customFormat="1" ht="15">
      <c r="BR2988" t="str">
        <f t="shared" si="180"/>
        <v>RW4POST GRADUATE BUILDING</v>
      </c>
      <c r="BS2988" s="11" t="s">
        <v>8793</v>
      </c>
      <c r="BT2988" s="11" t="s">
        <v>8794</v>
      </c>
      <c r="BU2988" s="11" t="s">
        <v>8793</v>
      </c>
      <c r="BV2988" s="11" t="s">
        <v>8794</v>
      </c>
      <c r="BW2988" s="11" t="s">
        <v>8706</v>
      </c>
      <c r="BX2988" s="11"/>
      <c r="BY2988" s="12"/>
      <c r="BZ2988" t="s">
        <v>4903</v>
      </c>
      <c r="CA2988" s="13" t="s">
        <v>8795</v>
      </c>
    </row>
    <row r="2989" spans="70:79" s="1" customFormat="1" ht="15">
      <c r="BR2989" t="str">
        <f t="shared" si="180"/>
        <v>RW4PRINT UNIT - MERSEY CARE AT AINTREE UNIVERSITY HOSPITAL SITE</v>
      </c>
      <c r="BS2989" s="11" t="s">
        <v>8796</v>
      </c>
      <c r="BT2989" s="11" t="s">
        <v>8797</v>
      </c>
      <c r="BU2989" s="11" t="s">
        <v>8796</v>
      </c>
      <c r="BV2989" s="11" t="s">
        <v>8797</v>
      </c>
      <c r="BW2989" s="11" t="s">
        <v>8706</v>
      </c>
      <c r="BX2989" s="11"/>
      <c r="BY2989" s="12"/>
      <c r="BZ2989" t="s">
        <v>4903</v>
      </c>
      <c r="CA2989" s="13" t="s">
        <v>8798</v>
      </c>
    </row>
    <row r="2990" spans="70:79" s="1" customFormat="1" ht="15">
      <c r="BR2990" t="str">
        <f t="shared" si="180"/>
        <v>RW4RATHBONE HOSPITAL</v>
      </c>
      <c r="BS2990" s="11" t="s">
        <v>8799</v>
      </c>
      <c r="BT2990" s="11" t="s">
        <v>8800</v>
      </c>
      <c r="BU2990" s="11" t="s">
        <v>8799</v>
      </c>
      <c r="BV2990" s="11" t="s">
        <v>8800</v>
      </c>
      <c r="BW2990" s="11" t="s">
        <v>8706</v>
      </c>
      <c r="BX2990" s="11"/>
      <c r="BY2990" s="12"/>
      <c r="BZ2990" t="s">
        <v>4903</v>
      </c>
      <c r="CA2990" s="13" t="s">
        <v>688</v>
      </c>
    </row>
    <row r="2991" spans="70:79" s="1" customFormat="1" ht="15">
      <c r="BR2991" t="str">
        <f t="shared" si="180"/>
        <v>RW4REHAB RES 2</v>
      </c>
      <c r="BS2991" s="11" t="s">
        <v>8801</v>
      </c>
      <c r="BT2991" s="11" t="s">
        <v>8802</v>
      </c>
      <c r="BU2991" s="11" t="s">
        <v>8801</v>
      </c>
      <c r="BV2991" s="11" t="s">
        <v>8802</v>
      </c>
      <c r="BW2991" s="11" t="s">
        <v>8706</v>
      </c>
      <c r="BX2991" s="11"/>
      <c r="BY2991" s="12"/>
      <c r="BZ2991" t="s">
        <v>4903</v>
      </c>
      <c r="CA2991" s="13" t="s">
        <v>8803</v>
      </c>
    </row>
    <row r="2992" spans="70:79" s="1" customFormat="1" ht="15">
      <c r="BR2992" t="str">
        <f t="shared" si="180"/>
        <v>RW4REHAB RES1</v>
      </c>
      <c r="BS2992" s="11" t="s">
        <v>8804</v>
      </c>
      <c r="BT2992" s="11" t="s">
        <v>8805</v>
      </c>
      <c r="BU2992" s="11" t="s">
        <v>8804</v>
      </c>
      <c r="BV2992" s="11" t="s">
        <v>8805</v>
      </c>
      <c r="BW2992" s="11" t="s">
        <v>8706</v>
      </c>
      <c r="BX2992" s="11"/>
      <c r="BY2992" s="12"/>
      <c r="BZ2992" t="s">
        <v>4903</v>
      </c>
      <c r="CA2992" s="13" t="s">
        <v>416</v>
      </c>
    </row>
    <row r="2993" spans="70:79" s="1" customFormat="1" ht="15">
      <c r="BR2993" t="str">
        <f t="shared" si="180"/>
        <v>RW4RESETTLE</v>
      </c>
      <c r="BS2993" s="11" t="s">
        <v>8806</v>
      </c>
      <c r="BT2993" s="11" t="s">
        <v>8807</v>
      </c>
      <c r="BU2993" s="11" t="s">
        <v>8806</v>
      </c>
      <c r="BV2993" s="11" t="s">
        <v>8807</v>
      </c>
      <c r="BW2993" s="11" t="s">
        <v>8706</v>
      </c>
      <c r="BX2993" s="11"/>
      <c r="BY2993" s="12"/>
      <c r="BZ2993" t="s">
        <v>4903</v>
      </c>
      <c r="CA2993" s="13" t="s">
        <v>8808</v>
      </c>
    </row>
    <row r="2994" spans="70:79" s="1" customFormat="1" ht="15">
      <c r="BR2994" t="str">
        <f t="shared" si="180"/>
        <v>RW4SCOTT CLINIC</v>
      </c>
      <c r="BS2994" s="11" t="s">
        <v>8809</v>
      </c>
      <c r="BT2994" s="11" t="s">
        <v>8810</v>
      </c>
      <c r="BU2994" s="11" t="s">
        <v>8809</v>
      </c>
      <c r="BV2994" s="11" t="s">
        <v>8810</v>
      </c>
      <c r="BW2994" s="11" t="s">
        <v>8706</v>
      </c>
      <c r="BX2994" s="11"/>
      <c r="BY2994" s="12"/>
      <c r="BZ2994" t="s">
        <v>4903</v>
      </c>
      <c r="CA2994" s="13" t="s">
        <v>4018</v>
      </c>
    </row>
    <row r="2995" spans="70:79" s="1" customFormat="1" ht="15">
      <c r="BR2995" t="str">
        <f t="shared" si="180"/>
        <v>RW4SEFTON HEALTH RESOURCE PARK</v>
      </c>
      <c r="BS2995" s="11" t="s">
        <v>8811</v>
      </c>
      <c r="BT2995" s="11" t="s">
        <v>8812</v>
      </c>
      <c r="BU2995" s="11" t="s">
        <v>8811</v>
      </c>
      <c r="BV2995" s="11" t="s">
        <v>8812</v>
      </c>
      <c r="BW2995" s="11" t="s">
        <v>8706</v>
      </c>
      <c r="BX2995" s="11"/>
      <c r="BY2995" s="12"/>
      <c r="BZ2995" t="s">
        <v>4903</v>
      </c>
      <c r="CA2995" s="13" t="s">
        <v>1758</v>
      </c>
    </row>
    <row r="2996" spans="70:79" s="1" customFormat="1" ht="15">
      <c r="BR2996" t="str">
        <f t="shared" si="180"/>
        <v>RW4SOUTH SEFTON CDT</v>
      </c>
      <c r="BS2996" s="11" t="s">
        <v>8813</v>
      </c>
      <c r="BT2996" s="11" t="s">
        <v>8814</v>
      </c>
      <c r="BU2996" s="11" t="s">
        <v>8813</v>
      </c>
      <c r="BV2996" s="11" t="s">
        <v>8814</v>
      </c>
      <c r="BW2996" s="11" t="s">
        <v>8706</v>
      </c>
      <c r="BX2996" s="11"/>
      <c r="BY2996" s="12"/>
      <c r="BZ2996" t="s">
        <v>4903</v>
      </c>
      <c r="CA2996" s="13" t="s">
        <v>7407</v>
      </c>
    </row>
    <row r="2997" spans="70:79" s="1" customFormat="1" ht="15">
      <c r="BR2997" t="str">
        <f t="shared" si="180"/>
        <v>RW4SOUTH SEFTON PILOT SCHEME</v>
      </c>
      <c r="BS2997" s="11" t="s">
        <v>8815</v>
      </c>
      <c r="BT2997" s="11" t="s">
        <v>8816</v>
      </c>
      <c r="BU2997" s="11" t="s">
        <v>8815</v>
      </c>
      <c r="BV2997" s="11" t="s">
        <v>8816</v>
      </c>
      <c r="BW2997" s="11" t="s">
        <v>8706</v>
      </c>
      <c r="BX2997" s="11"/>
      <c r="BY2997" s="12"/>
      <c r="BZ2997" t="s">
        <v>4903</v>
      </c>
      <c r="CA2997" s="13" t="s">
        <v>4032</v>
      </c>
    </row>
    <row r="2998" spans="70:79" s="1" customFormat="1" ht="15">
      <c r="BR2998" t="str">
        <f t="shared" si="180"/>
        <v>RW4SOUTHPORT AMI</v>
      </c>
      <c r="BS2998" s="11" t="s">
        <v>8817</v>
      </c>
      <c r="BT2998" s="11" t="s">
        <v>8818</v>
      </c>
      <c r="BU2998" s="11" t="s">
        <v>8817</v>
      </c>
      <c r="BV2998" s="11" t="s">
        <v>8818</v>
      </c>
      <c r="BW2998" s="11" t="s">
        <v>8706</v>
      </c>
      <c r="BX2998" s="11"/>
      <c r="BY2998" s="12"/>
      <c r="BZ2998" t="s">
        <v>4903</v>
      </c>
      <c r="CA2998" s="13" t="s">
        <v>8819</v>
      </c>
    </row>
    <row r="2999" spans="70:79" s="1" customFormat="1" ht="15">
      <c r="BR2999" t="str">
        <f t="shared" si="180"/>
        <v>RW4SOUTHPORT CDT</v>
      </c>
      <c r="BS2999" s="11" t="s">
        <v>8820</v>
      </c>
      <c r="BT2999" s="11" t="s">
        <v>8821</v>
      </c>
      <c r="BU2999" s="11" t="s">
        <v>8820</v>
      </c>
      <c r="BV2999" s="11" t="s">
        <v>8821</v>
      </c>
      <c r="BW2999" s="11" t="s">
        <v>8706</v>
      </c>
      <c r="BX2999" s="11"/>
      <c r="BY2999" s="12"/>
      <c r="BZ2999" t="s">
        <v>4903</v>
      </c>
      <c r="CA2999" s="13" t="s">
        <v>8822</v>
      </c>
    </row>
    <row r="3000" spans="70:79" s="1" customFormat="1" ht="15">
      <c r="BR3000" t="str">
        <f t="shared" si="180"/>
        <v>RW4SOUTHPORT EMI</v>
      </c>
      <c r="BS3000" s="11" t="s">
        <v>8823</v>
      </c>
      <c r="BT3000" s="11" t="s">
        <v>8824</v>
      </c>
      <c r="BU3000" s="11" t="s">
        <v>8823</v>
      </c>
      <c r="BV3000" s="11" t="s">
        <v>8824</v>
      </c>
      <c r="BW3000" s="11" t="s">
        <v>8706</v>
      </c>
      <c r="BX3000" s="11"/>
      <c r="BY3000" s="12"/>
      <c r="BZ3000" t="s">
        <v>4903</v>
      </c>
      <c r="CA3000" s="13" t="s">
        <v>8825</v>
      </c>
    </row>
    <row r="3001" spans="70:79" s="1" customFormat="1" ht="15">
      <c r="BR3001" t="str">
        <f t="shared" si="180"/>
        <v>RW4VAUHALL &amp; ANFIELD CHMT</v>
      </c>
      <c r="BS3001" s="11" t="s">
        <v>8826</v>
      </c>
      <c r="BT3001" s="11" t="s">
        <v>8827</v>
      </c>
      <c r="BU3001" s="11" t="s">
        <v>8826</v>
      </c>
      <c r="BV3001" s="11" t="s">
        <v>8827</v>
      </c>
      <c r="BW3001" s="11" t="s">
        <v>8706</v>
      </c>
      <c r="BX3001" s="11"/>
      <c r="BY3001" s="12"/>
      <c r="BZ3001" t="s">
        <v>4903</v>
      </c>
      <c r="CA3001" s="13" t="s">
        <v>8828</v>
      </c>
    </row>
    <row r="3002" spans="70:79" s="1" customFormat="1" ht="15">
      <c r="BR3002" t="str">
        <f t="shared" si="180"/>
        <v>RW4WATERLOO DAY HOSPITAL</v>
      </c>
      <c r="BS3002" s="11" t="s">
        <v>8829</v>
      </c>
      <c r="BT3002" s="11" t="s">
        <v>8830</v>
      </c>
      <c r="BU3002" s="11" t="s">
        <v>8829</v>
      </c>
      <c r="BV3002" s="11" t="s">
        <v>8830</v>
      </c>
      <c r="BW3002" s="11" t="s">
        <v>8706</v>
      </c>
      <c r="BX3002" s="11"/>
      <c r="BY3002" s="12"/>
      <c r="BZ3002" t="s">
        <v>4903</v>
      </c>
      <c r="CA3002" s="13" t="s">
        <v>8831</v>
      </c>
    </row>
    <row r="3003" spans="70:79" s="1" customFormat="1" ht="15">
      <c r="BR3003" t="str">
        <f t="shared" si="180"/>
        <v>RW4WAVERTREE BUNGALOW</v>
      </c>
      <c r="BS3003" s="11" t="s">
        <v>8832</v>
      </c>
      <c r="BT3003" s="11" t="s">
        <v>8833</v>
      </c>
      <c r="BU3003" s="11" t="s">
        <v>8832</v>
      </c>
      <c r="BV3003" s="11" t="s">
        <v>8833</v>
      </c>
      <c r="BW3003" s="11" t="s">
        <v>8706</v>
      </c>
      <c r="BX3003" s="11"/>
      <c r="BY3003" s="12"/>
      <c r="BZ3003" t="s">
        <v>4903</v>
      </c>
      <c r="CA3003" s="13" t="s">
        <v>8834</v>
      </c>
    </row>
    <row r="3004" spans="70:79" s="1" customFormat="1" ht="15">
      <c r="BR3004" t="str">
        <f t="shared" si="180"/>
        <v>RW4WINDSOR CLINIC</v>
      </c>
      <c r="BS3004" s="11" t="s">
        <v>8835</v>
      </c>
      <c r="BT3004" s="11" t="s">
        <v>8836</v>
      </c>
      <c r="BU3004" s="11" t="s">
        <v>8835</v>
      </c>
      <c r="BV3004" s="11" t="s">
        <v>8836</v>
      </c>
      <c r="BW3004" s="11" t="s">
        <v>8706</v>
      </c>
      <c r="BX3004" s="11"/>
      <c r="BY3004" s="12"/>
      <c r="BZ3004" t="s">
        <v>4903</v>
      </c>
      <c r="CA3004" s="13" t="s">
        <v>8837</v>
      </c>
    </row>
    <row r="3005" spans="70:79" s="1" customFormat="1" ht="15">
      <c r="BR3005" t="str">
        <f t="shared" si="180"/>
        <v>RW4WINDSOR HOUSE</v>
      </c>
      <c r="BS3005" s="11" t="s">
        <v>8838</v>
      </c>
      <c r="BT3005" s="11" t="s">
        <v>8839</v>
      </c>
      <c r="BU3005" s="11" t="s">
        <v>8838</v>
      </c>
      <c r="BV3005" s="11" t="s">
        <v>8839</v>
      </c>
      <c r="BW3005" s="11" t="s">
        <v>8706</v>
      </c>
      <c r="BX3005" s="11"/>
      <c r="BY3005" s="12"/>
      <c r="BZ3005" t="s">
        <v>4903</v>
      </c>
      <c r="CA3005" s="13" t="s">
        <v>490</v>
      </c>
    </row>
    <row r="3006" spans="70:79" s="1" customFormat="1" ht="15">
      <c r="BR3006" t="str">
        <f t="shared" si="180"/>
        <v>RW5ACCRINGTON VICTORIA HOSPITAL</v>
      </c>
      <c r="BS3006" s="66" t="s">
        <v>8840</v>
      </c>
      <c r="BT3006" s="66" t="s">
        <v>8841</v>
      </c>
      <c r="BU3006" s="66" t="s">
        <v>8840</v>
      </c>
      <c r="BV3006" s="66" t="s">
        <v>8841</v>
      </c>
      <c r="BW3006" s="66" t="s">
        <v>8842</v>
      </c>
      <c r="BX3006" s="11"/>
      <c r="BY3006" s="12"/>
      <c r="BZ3006" t="s">
        <v>4903</v>
      </c>
      <c r="CA3006" s="13" t="s">
        <v>8843</v>
      </c>
    </row>
    <row r="3007" spans="70:79" s="1" customFormat="1" ht="15">
      <c r="BR3007" t="str">
        <f t="shared" si="180"/>
        <v>RW5ALBERT VIEW</v>
      </c>
      <c r="BS3007" s="66" t="s">
        <v>8844</v>
      </c>
      <c r="BT3007" s="66" t="s">
        <v>8845</v>
      </c>
      <c r="BU3007" s="66" t="s">
        <v>8844</v>
      </c>
      <c r="BV3007" s="66" t="s">
        <v>8845</v>
      </c>
      <c r="BW3007" s="66" t="s">
        <v>8842</v>
      </c>
      <c r="BX3007" s="11"/>
      <c r="BY3007" s="12"/>
      <c r="BZ3007" t="s">
        <v>4903</v>
      </c>
      <c r="CA3007" s="13" t="s">
        <v>8846</v>
      </c>
    </row>
    <row r="3008" spans="70:79" s="1" customFormat="1" ht="15">
      <c r="BR3008" t="str">
        <f t="shared" si="180"/>
        <v>RW5ALTHAM MEADOWS</v>
      </c>
      <c r="BS3008" s="66" t="s">
        <v>8847</v>
      </c>
      <c r="BT3008" s="66" t="s">
        <v>8848</v>
      </c>
      <c r="BU3008" s="66" t="s">
        <v>8847</v>
      </c>
      <c r="BV3008" s="66" t="s">
        <v>8848</v>
      </c>
      <c r="BW3008" s="66" t="s">
        <v>8842</v>
      </c>
      <c r="BX3008" s="11"/>
      <c r="BY3008" s="12"/>
      <c r="BZ3008" t="s">
        <v>4903</v>
      </c>
      <c r="CA3008" s="13" t="s">
        <v>8849</v>
      </c>
    </row>
    <row r="3009" spans="70:79" s="1" customFormat="1" ht="15">
      <c r="BR3009" t="str">
        <f t="shared" si="180"/>
        <v>RW5AVENHAM HEALTH CARE</v>
      </c>
      <c r="BS3009" s="66" t="s">
        <v>8850</v>
      </c>
      <c r="BT3009" s="66" t="s">
        <v>8851</v>
      </c>
      <c r="BU3009" s="66" t="s">
        <v>8850</v>
      </c>
      <c r="BV3009" s="66" t="s">
        <v>8851</v>
      </c>
      <c r="BW3009" s="66" t="s">
        <v>8842</v>
      </c>
      <c r="BX3009" s="11"/>
      <c r="BY3009" s="12"/>
      <c r="BZ3009" t="s">
        <v>4903</v>
      </c>
      <c r="CA3009" s="13" t="s">
        <v>2476</v>
      </c>
    </row>
    <row r="3010" spans="70:79" s="1" customFormat="1" ht="15">
      <c r="BR3010" t="str">
        <f t="shared" si="180"/>
        <v>RW5AVONDALE UNIT</v>
      </c>
      <c r="BS3010" s="66" t="s">
        <v>8852</v>
      </c>
      <c r="BT3010" s="66" t="s">
        <v>8853</v>
      </c>
      <c r="BU3010" s="66" t="s">
        <v>8852</v>
      </c>
      <c r="BV3010" s="66" t="s">
        <v>8853</v>
      </c>
      <c r="BW3010" s="66" t="s">
        <v>8842</v>
      </c>
      <c r="BX3010" s="11"/>
      <c r="BY3010" s="12"/>
      <c r="BZ3010" t="s">
        <v>4903</v>
      </c>
      <c r="CA3010" s="13" t="s">
        <v>8854</v>
      </c>
    </row>
    <row r="3011" spans="70:79" s="1" customFormat="1" ht="15">
      <c r="BR3011" t="str">
        <f t="shared" ref="BR3011:BR3074" si="181">CONCATENATE(LEFT(BS3011, 3),BT3011)</f>
        <v>RW5BLACKPOOL VICTORIA HOSPITAL</v>
      </c>
      <c r="BS3011" s="66" t="s">
        <v>8855</v>
      </c>
      <c r="BT3011" s="66" t="s">
        <v>1634</v>
      </c>
      <c r="BU3011" s="66" t="s">
        <v>8855</v>
      </c>
      <c r="BV3011" s="66" t="s">
        <v>1634</v>
      </c>
      <c r="BW3011" s="66" t="s">
        <v>8842</v>
      </c>
      <c r="BX3011" s="11"/>
      <c r="BY3011" s="12"/>
      <c r="BZ3011" t="s">
        <v>4903</v>
      </c>
      <c r="CA3011" s="13" t="s">
        <v>8856</v>
      </c>
    </row>
    <row r="3012" spans="70:79" s="1" customFormat="1" ht="15">
      <c r="BR3012" t="str">
        <f t="shared" si="181"/>
        <v>RW5BRIER CRESCENT</v>
      </c>
      <c r="BS3012" s="66" t="s">
        <v>8857</v>
      </c>
      <c r="BT3012" s="66" t="s">
        <v>8858</v>
      </c>
      <c r="BU3012" s="66" t="s">
        <v>8857</v>
      </c>
      <c r="BV3012" s="66" t="s">
        <v>8858</v>
      </c>
      <c r="BW3012" s="66" t="s">
        <v>8842</v>
      </c>
      <c r="BX3012" s="11"/>
      <c r="BY3012" s="12"/>
      <c r="BZ3012" t="s">
        <v>4903</v>
      </c>
      <c r="CA3012" s="13" t="s">
        <v>8859</v>
      </c>
    </row>
    <row r="3013" spans="70:79" s="1" customFormat="1" ht="15">
      <c r="BR3013" t="str">
        <f t="shared" si="181"/>
        <v>RW5BROOKSIDE RETIREMENT VILLAGE</v>
      </c>
      <c r="BS3013" s="66" t="s">
        <v>8860</v>
      </c>
      <c r="BT3013" s="66" t="s">
        <v>8861</v>
      </c>
      <c r="BU3013" s="66" t="s">
        <v>8860</v>
      </c>
      <c r="BV3013" s="66" t="s">
        <v>8861</v>
      </c>
      <c r="BW3013" s="66" t="s">
        <v>8842</v>
      </c>
      <c r="BX3013" s="11"/>
      <c r="BY3013" s="12"/>
      <c r="BZ3013" t="s">
        <v>4903</v>
      </c>
      <c r="CA3013" s="13" t="s">
        <v>8862</v>
      </c>
    </row>
    <row r="3014" spans="70:79" s="1" customFormat="1" ht="15">
      <c r="BR3014" t="str">
        <f t="shared" si="181"/>
        <v>RW5BURNLEY GENERAL HOSPITAL</v>
      </c>
      <c r="BS3014" s="66" t="s">
        <v>8863</v>
      </c>
      <c r="BT3014" s="66" t="s">
        <v>4157</v>
      </c>
      <c r="BU3014" s="66" t="s">
        <v>8863</v>
      </c>
      <c r="BV3014" s="66" t="s">
        <v>4157</v>
      </c>
      <c r="BW3014" s="66" t="s">
        <v>8842</v>
      </c>
      <c r="BX3014" s="11"/>
      <c r="BY3014" s="12"/>
      <c r="BZ3014" t="s">
        <v>4903</v>
      </c>
      <c r="CA3014" s="13" t="s">
        <v>8864</v>
      </c>
    </row>
    <row r="3015" spans="70:79" s="1" customFormat="1" ht="15">
      <c r="BR3015" t="str">
        <f t="shared" si="181"/>
        <v>RW5BURNLEY WOOD</v>
      </c>
      <c r="BS3015" s="66" t="s">
        <v>8865</v>
      </c>
      <c r="BT3015" s="66" t="s">
        <v>8866</v>
      </c>
      <c r="BU3015" s="66" t="s">
        <v>8865</v>
      </c>
      <c r="BV3015" s="66" t="s">
        <v>8866</v>
      </c>
      <c r="BW3015" s="66" t="s">
        <v>8842</v>
      </c>
      <c r="BX3015" s="11"/>
      <c r="BY3015" s="12"/>
      <c r="BZ3015" t="s">
        <v>4903</v>
      </c>
      <c r="CA3015" s="13" t="s">
        <v>8867</v>
      </c>
    </row>
    <row r="3016" spans="70:79" s="1" customFormat="1" ht="15">
      <c r="BR3016" t="str">
        <f t="shared" si="181"/>
        <v>RW5CAMDEN PLACE</v>
      </c>
      <c r="BS3016" s="66" t="s">
        <v>8868</v>
      </c>
      <c r="BT3016" s="66" t="s">
        <v>8869</v>
      </c>
      <c r="BU3016" s="66" t="s">
        <v>8868</v>
      </c>
      <c r="BV3016" s="66" t="s">
        <v>8869</v>
      </c>
      <c r="BW3016" s="66" t="s">
        <v>8842</v>
      </c>
      <c r="BX3016" s="11"/>
      <c r="BY3016" s="12"/>
      <c r="BZ3016" t="s">
        <v>4903</v>
      </c>
      <c r="CA3016" s="13" t="s">
        <v>8870</v>
      </c>
    </row>
    <row r="3017" spans="70:79" s="1" customFormat="1" ht="15">
      <c r="BR3017" t="str">
        <f t="shared" si="181"/>
        <v>RW5CANAL WALK</v>
      </c>
      <c r="BS3017" s="66" t="s">
        <v>8871</v>
      </c>
      <c r="BT3017" s="66" t="s">
        <v>8872</v>
      </c>
      <c r="BU3017" s="66" t="s">
        <v>8871</v>
      </c>
      <c r="BV3017" s="66" t="s">
        <v>8872</v>
      </c>
      <c r="BW3017" s="66" t="s">
        <v>8842</v>
      </c>
      <c r="BX3017" s="11"/>
      <c r="BY3017" s="12"/>
      <c r="BZ3017" t="s">
        <v>4903</v>
      </c>
      <c r="CA3017" s="13" t="s">
        <v>8873</v>
      </c>
    </row>
    <row r="3018" spans="70:79" s="1" customFormat="1" ht="15">
      <c r="BR3018" t="str">
        <f t="shared" si="181"/>
        <v>RW5CENTRAL LANCS MAS</v>
      </c>
      <c r="BS3018" s="66" t="s">
        <v>8874</v>
      </c>
      <c r="BT3018" s="66" t="s">
        <v>8875</v>
      </c>
      <c r="BU3018" s="66" t="s">
        <v>8874</v>
      </c>
      <c r="BV3018" s="66" t="s">
        <v>8875</v>
      </c>
      <c r="BW3018" s="66" t="s">
        <v>8842</v>
      </c>
      <c r="BX3018" s="11"/>
      <c r="BY3018" s="12"/>
      <c r="BZ3018" t="s">
        <v>8709</v>
      </c>
      <c r="CA3018" s="13" t="s">
        <v>1703</v>
      </c>
    </row>
    <row r="3019" spans="70:79" s="1" customFormat="1" ht="15">
      <c r="BR3019" t="str">
        <f t="shared" si="181"/>
        <v>RW5CHARNLEY FOLD</v>
      </c>
      <c r="BS3019" s="66" t="s">
        <v>8876</v>
      </c>
      <c r="BT3019" s="66" t="s">
        <v>8877</v>
      </c>
      <c r="BU3019" s="66" t="s">
        <v>8876</v>
      </c>
      <c r="BV3019" s="66" t="s">
        <v>8877</v>
      </c>
      <c r="BW3019" s="66" t="s">
        <v>8842</v>
      </c>
      <c r="BX3019" s="11"/>
      <c r="BY3019" s="12"/>
      <c r="BZ3019" t="s">
        <v>8878</v>
      </c>
      <c r="CA3019" s="13" t="s">
        <v>8879</v>
      </c>
    </row>
    <row r="3020" spans="70:79" s="1" customFormat="1" ht="15">
      <c r="BR3020" t="str">
        <f t="shared" si="181"/>
        <v>RW5CHILDREN'S UNIT</v>
      </c>
      <c r="BS3020" s="66" t="s">
        <v>8880</v>
      </c>
      <c r="BT3020" s="66" t="s">
        <v>8881</v>
      </c>
      <c r="BU3020" s="66" t="s">
        <v>8880</v>
      </c>
      <c r="BV3020" s="66" t="s">
        <v>8881</v>
      </c>
      <c r="BW3020" s="66" t="s">
        <v>8842</v>
      </c>
      <c r="BX3020" s="11"/>
      <c r="BY3020" s="12"/>
      <c r="BZ3020" t="s">
        <v>8878</v>
      </c>
      <c r="CA3020" s="13" t="s">
        <v>8882</v>
      </c>
    </row>
    <row r="3021" spans="70:79" s="1" customFormat="1" ht="15">
      <c r="BR3021" t="str">
        <f t="shared" si="181"/>
        <v>RW5CHORLEY &amp; SOUTH RIBBLE CCTT</v>
      </c>
      <c r="BS3021" s="66" t="s">
        <v>8883</v>
      </c>
      <c r="BT3021" s="66" t="s">
        <v>8884</v>
      </c>
      <c r="BU3021" s="66" t="s">
        <v>8883</v>
      </c>
      <c r="BV3021" s="66" t="s">
        <v>8884</v>
      </c>
      <c r="BW3021" s="66" t="s">
        <v>8842</v>
      </c>
      <c r="BX3021" s="11"/>
      <c r="BY3021" s="12"/>
      <c r="BZ3021" t="s">
        <v>8878</v>
      </c>
      <c r="CA3021" s="13" t="s">
        <v>8885</v>
      </c>
    </row>
    <row r="3022" spans="70:79" s="1" customFormat="1" ht="15">
      <c r="BR3022" t="str">
        <f t="shared" si="181"/>
        <v>RW5CHORLEY &amp; SOUTH RIBBLE CCTT</v>
      </c>
      <c r="BS3022" s="66" t="s">
        <v>8886</v>
      </c>
      <c r="BT3022" s="66" t="s">
        <v>8884</v>
      </c>
      <c r="BU3022" s="66" t="s">
        <v>8886</v>
      </c>
      <c r="BV3022" s="66" t="s">
        <v>8884</v>
      </c>
      <c r="BW3022" s="66" t="s">
        <v>8842</v>
      </c>
      <c r="BX3022" s="11"/>
      <c r="BY3022" s="12"/>
      <c r="BZ3022" t="s">
        <v>8878</v>
      </c>
      <c r="CA3022" s="13" t="s">
        <v>416</v>
      </c>
    </row>
    <row r="3023" spans="70:79" s="1" customFormat="1" ht="15">
      <c r="BR3023" t="str">
        <f t="shared" si="181"/>
        <v>RW5CHORLEY AND SOUTH RIBBLE HOSPITAL</v>
      </c>
      <c r="BS3023" s="66" t="s">
        <v>8887</v>
      </c>
      <c r="BT3023" s="66" t="s">
        <v>7422</v>
      </c>
      <c r="BU3023" s="66" t="s">
        <v>8887</v>
      </c>
      <c r="BV3023" s="66" t="s">
        <v>7422</v>
      </c>
      <c r="BW3023" s="66" t="s">
        <v>8842</v>
      </c>
      <c r="BX3023" s="11"/>
      <c r="BY3023" s="12"/>
      <c r="BZ3023" t="s">
        <v>8878</v>
      </c>
      <c r="CA3023" s="13" t="s">
        <v>8888</v>
      </c>
    </row>
    <row r="3024" spans="70:79" s="1" customFormat="1" ht="15">
      <c r="BR3024" t="str">
        <f t="shared" si="181"/>
        <v>RW5CMP BUILDING</v>
      </c>
      <c r="BS3024" s="66" t="s">
        <v>8889</v>
      </c>
      <c r="BT3024" s="66" t="s">
        <v>8890</v>
      </c>
      <c r="BU3024" s="66" t="s">
        <v>8889</v>
      </c>
      <c r="BV3024" s="66" t="s">
        <v>8890</v>
      </c>
      <c r="BW3024" s="66" t="s">
        <v>8842</v>
      </c>
      <c r="BX3024" s="11"/>
      <c r="BY3024" s="12"/>
      <c r="BZ3024" t="s">
        <v>8878</v>
      </c>
      <c r="CA3024" s="13" t="s">
        <v>8891</v>
      </c>
    </row>
    <row r="3025" spans="70:79" s="1" customFormat="1" ht="15">
      <c r="BR3025" t="str">
        <f t="shared" si="181"/>
        <v>RW5DEANSGATE</v>
      </c>
      <c r="BS3025" s="66" t="s">
        <v>8892</v>
      </c>
      <c r="BT3025" s="66" t="s">
        <v>8893</v>
      </c>
      <c r="BU3025" s="66" t="s">
        <v>8892</v>
      </c>
      <c r="BV3025" s="66" t="s">
        <v>8893</v>
      </c>
      <c r="BW3025" s="66" t="s">
        <v>8842</v>
      </c>
      <c r="BX3025" s="11"/>
      <c r="BY3025" s="12"/>
      <c r="BZ3025" t="s">
        <v>8878</v>
      </c>
      <c r="CA3025" s="13" t="s">
        <v>7407</v>
      </c>
    </row>
    <row r="3026" spans="70:79" s="1" customFormat="1" ht="15">
      <c r="BR3026" t="str">
        <f t="shared" si="181"/>
        <v>RW5DOB BRIDGE COTTAGE</v>
      </c>
      <c r="BS3026" s="66" t="s">
        <v>8894</v>
      </c>
      <c r="BT3026" s="66" t="s">
        <v>8895</v>
      </c>
      <c r="BU3026" s="66" t="s">
        <v>8894</v>
      </c>
      <c r="BV3026" s="66" t="s">
        <v>8895</v>
      </c>
      <c r="BW3026" s="66" t="s">
        <v>8842</v>
      </c>
      <c r="BX3026" s="11"/>
      <c r="BY3026" s="12"/>
      <c r="BZ3026" t="s">
        <v>8878</v>
      </c>
      <c r="CA3026" s="13" t="s">
        <v>8822</v>
      </c>
    </row>
    <row r="3027" spans="70:79" s="1" customFormat="1" ht="15">
      <c r="BR3027" t="str">
        <f t="shared" si="181"/>
        <v>RW5EAST BARN</v>
      </c>
      <c r="BS3027" s="66" t="s">
        <v>8896</v>
      </c>
      <c r="BT3027" s="66" t="s">
        <v>8897</v>
      </c>
      <c r="BU3027" s="66" t="s">
        <v>8896</v>
      </c>
      <c r="BV3027" s="66" t="s">
        <v>8897</v>
      </c>
      <c r="BW3027" s="66" t="s">
        <v>8842</v>
      </c>
      <c r="BX3027" s="11"/>
      <c r="BY3027" s="12"/>
      <c r="BZ3027" t="s">
        <v>8878</v>
      </c>
      <c r="CA3027" s="13" t="s">
        <v>8898</v>
      </c>
    </row>
    <row r="3028" spans="70:79" s="1" customFormat="1" ht="15">
      <c r="BR3028" t="str">
        <f t="shared" si="181"/>
        <v>RW5EAST LANCS EDS</v>
      </c>
      <c r="BS3028" s="66" t="s">
        <v>8899</v>
      </c>
      <c r="BT3028" s="66" t="s">
        <v>8900</v>
      </c>
      <c r="BU3028" s="66" t="s">
        <v>8899</v>
      </c>
      <c r="BV3028" s="66" t="s">
        <v>8900</v>
      </c>
      <c r="BW3028" s="66" t="s">
        <v>8842</v>
      </c>
      <c r="BX3028" s="11"/>
      <c r="BY3028" s="12"/>
      <c r="BZ3028" t="s">
        <v>8878</v>
      </c>
      <c r="CA3028" s="13" t="s">
        <v>3596</v>
      </c>
    </row>
    <row r="3029" spans="70:79" s="1" customFormat="1" ht="15">
      <c r="BR3029" t="str">
        <f t="shared" si="181"/>
        <v>RW5EAST LANCS SPOA</v>
      </c>
      <c r="BS3029" s="66" t="s">
        <v>8901</v>
      </c>
      <c r="BT3029" s="66" t="s">
        <v>8902</v>
      </c>
      <c r="BU3029" s="66" t="s">
        <v>8901</v>
      </c>
      <c r="BV3029" s="66" t="s">
        <v>8902</v>
      </c>
      <c r="BW3029" s="66" t="s">
        <v>8842</v>
      </c>
      <c r="BX3029" s="11"/>
      <c r="BY3029" s="12"/>
      <c r="BZ3029" t="s">
        <v>8878</v>
      </c>
      <c r="CA3029" s="13" t="s">
        <v>8903</v>
      </c>
    </row>
    <row r="3030" spans="70:79" s="1" customFormat="1" ht="15">
      <c r="BR3030" t="str">
        <f t="shared" si="181"/>
        <v>RW5FLEETWOOD HOSPITAL</v>
      </c>
      <c r="BS3030" s="66" t="s">
        <v>8904</v>
      </c>
      <c r="BT3030" s="66" t="s">
        <v>8905</v>
      </c>
      <c r="BU3030" s="66" t="s">
        <v>8904</v>
      </c>
      <c r="BV3030" s="66" t="s">
        <v>8905</v>
      </c>
      <c r="BW3030" s="66" t="s">
        <v>8842</v>
      </c>
      <c r="BX3030" s="11"/>
      <c r="BY3030" s="12"/>
      <c r="BZ3030" t="s">
        <v>8878</v>
      </c>
      <c r="CA3030" s="13" t="s">
        <v>8906</v>
      </c>
    </row>
    <row r="3031" spans="70:79" s="1" customFormat="1" ht="15">
      <c r="BR3031" t="str">
        <f t="shared" si="181"/>
        <v>RW5GREY GABLES COTTAGE</v>
      </c>
      <c r="BS3031" s="66" t="s">
        <v>8907</v>
      </c>
      <c r="BT3031" s="66" t="s">
        <v>8908</v>
      </c>
      <c r="BU3031" s="66" t="s">
        <v>8907</v>
      </c>
      <c r="BV3031" s="66" t="s">
        <v>8908</v>
      </c>
      <c r="BW3031" s="66" t="s">
        <v>8842</v>
      </c>
      <c r="BX3031" s="11"/>
      <c r="BY3031" s="12"/>
      <c r="BZ3031" t="s">
        <v>8878</v>
      </c>
      <c r="CA3031" s="13" t="s">
        <v>8862</v>
      </c>
    </row>
    <row r="3032" spans="70:79" s="1" customFormat="1" ht="15">
      <c r="BR3032" t="str">
        <f t="shared" si="181"/>
        <v>RW5GUILD PARK</v>
      </c>
      <c r="BS3032" s="66" t="s">
        <v>8909</v>
      </c>
      <c r="BT3032" s="66" t="s">
        <v>7433</v>
      </c>
      <c r="BU3032" s="66" t="s">
        <v>8909</v>
      </c>
      <c r="BV3032" s="66" t="s">
        <v>7433</v>
      </c>
      <c r="BW3032" s="66" t="s">
        <v>8842</v>
      </c>
      <c r="BX3032" s="11"/>
      <c r="BY3032" s="12"/>
      <c r="BZ3032" t="s">
        <v>8720</v>
      </c>
      <c r="CA3032" s="13" t="s">
        <v>8910</v>
      </c>
    </row>
    <row r="3033" spans="70:79" s="1" customFormat="1" ht="15">
      <c r="BR3033" t="str">
        <f t="shared" si="181"/>
        <v>RW5LEARNING DIFFICULTIES (CHORLEY &amp; SOUTH RIBBLE DISTRICT GENERAL HOSPITAL)</v>
      </c>
      <c r="BS3033" s="66" t="s">
        <v>8911</v>
      </c>
      <c r="BT3033" s="66" t="s">
        <v>8912</v>
      </c>
      <c r="BU3033" s="66" t="s">
        <v>8911</v>
      </c>
      <c r="BV3033" s="66" t="s">
        <v>8912</v>
      </c>
      <c r="BW3033" s="66" t="s">
        <v>8842</v>
      </c>
      <c r="BX3033" s="66"/>
      <c r="BY3033" s="12"/>
      <c r="BZ3033" t="s">
        <v>8724</v>
      </c>
      <c r="CA3033" s="13" t="s">
        <v>5717</v>
      </c>
    </row>
    <row r="3034" spans="70:79" s="1" customFormat="1" ht="15">
      <c r="BR3034" t="str">
        <f t="shared" si="181"/>
        <v>RW5LONGRIDGE COMMUNITY HOSPITAL</v>
      </c>
      <c r="BS3034" s="66" t="s">
        <v>8913</v>
      </c>
      <c r="BT3034" s="66" t="s">
        <v>7468</v>
      </c>
      <c r="BU3034" s="66" t="s">
        <v>8913</v>
      </c>
      <c r="BV3034" s="66" t="s">
        <v>7468</v>
      </c>
      <c r="BW3034" s="66" t="s">
        <v>8842</v>
      </c>
      <c r="BX3034" s="66"/>
      <c r="BY3034" s="12"/>
      <c r="BZ3034" t="s">
        <v>8724</v>
      </c>
      <c r="CA3034" s="13" t="s">
        <v>8914</v>
      </c>
    </row>
    <row r="3035" spans="70:79" s="1" customFormat="1" ht="15">
      <c r="BR3035" t="str">
        <f t="shared" si="181"/>
        <v>RW5LOWER PRIORY HALL DAY HOSPITAL</v>
      </c>
      <c r="BS3035" s="66" t="s">
        <v>8915</v>
      </c>
      <c r="BT3035" s="66" t="s">
        <v>8916</v>
      </c>
      <c r="BU3035" s="66" t="s">
        <v>8915</v>
      </c>
      <c r="BV3035" s="66" t="s">
        <v>8916</v>
      </c>
      <c r="BW3035" s="66" t="s">
        <v>8842</v>
      </c>
      <c r="BX3035" s="66"/>
      <c r="BY3035" s="12"/>
      <c r="BZ3035" t="s">
        <v>8724</v>
      </c>
      <c r="CA3035" s="13" t="s">
        <v>8917</v>
      </c>
    </row>
    <row r="3036" spans="70:79" s="1" customFormat="1" ht="15">
      <c r="BR3036" t="str">
        <f t="shared" si="181"/>
        <v>RW5LYTHAM HOSPITAL</v>
      </c>
      <c r="BS3036" s="66" t="s">
        <v>8918</v>
      </c>
      <c r="BT3036" s="66" t="s">
        <v>8919</v>
      </c>
      <c r="BU3036" s="66" t="s">
        <v>8918</v>
      </c>
      <c r="BV3036" s="66" t="s">
        <v>8919</v>
      </c>
      <c r="BW3036" s="66" t="s">
        <v>8842</v>
      </c>
      <c r="BX3036" s="66"/>
      <c r="BY3036" s="12"/>
      <c r="BZ3036" t="s">
        <v>3789</v>
      </c>
      <c r="CA3036" s="13" t="s">
        <v>8920</v>
      </c>
    </row>
    <row r="3037" spans="70:79" s="1" customFormat="1" ht="15">
      <c r="BR3037" t="str">
        <f t="shared" si="181"/>
        <v>RW5MAKING SPACE</v>
      </c>
      <c r="BS3037" s="66" t="s">
        <v>8921</v>
      </c>
      <c r="BT3037" s="66" t="s">
        <v>8922</v>
      </c>
      <c r="BU3037" s="66" t="s">
        <v>8921</v>
      </c>
      <c r="BV3037" s="66" t="s">
        <v>8922</v>
      </c>
      <c r="BW3037" s="66" t="s">
        <v>8842</v>
      </c>
      <c r="BX3037" s="66"/>
      <c r="BY3037" s="12"/>
      <c r="BZ3037" t="s">
        <v>3789</v>
      </c>
      <c r="CA3037" s="13" t="s">
        <v>8923</v>
      </c>
    </row>
    <row r="3038" spans="70:79" s="1" customFormat="1" ht="15">
      <c r="BR3038" t="str">
        <f t="shared" si="181"/>
        <v>RW5MEADOWBANK NURSING AND RESIDENTIAL HOME</v>
      </c>
      <c r="BS3038" s="66" t="s">
        <v>8924</v>
      </c>
      <c r="BT3038" s="66" t="s">
        <v>8925</v>
      </c>
      <c r="BU3038" s="66" t="s">
        <v>8924</v>
      </c>
      <c r="BV3038" s="66" t="s">
        <v>8925</v>
      </c>
      <c r="BW3038" s="66" t="s">
        <v>8842</v>
      </c>
      <c r="BX3038" s="66"/>
      <c r="BY3038" s="12"/>
      <c r="BZ3038" t="s">
        <v>3789</v>
      </c>
      <c r="CA3038" s="13" t="s">
        <v>8926</v>
      </c>
    </row>
    <row r="3039" spans="70:79" s="1" customFormat="1" ht="15">
      <c r="BR3039" t="str">
        <f t="shared" si="181"/>
        <v>RW5MOSS VIEW CONTINUING CARE UNIT</v>
      </c>
      <c r="BS3039" s="66" t="s">
        <v>8927</v>
      </c>
      <c r="BT3039" s="66" t="s">
        <v>8928</v>
      </c>
      <c r="BU3039" s="66" t="s">
        <v>8927</v>
      </c>
      <c r="BV3039" s="66" t="s">
        <v>8928</v>
      </c>
      <c r="BW3039" s="66" t="s">
        <v>8842</v>
      </c>
      <c r="BX3039" s="66"/>
      <c r="BY3039" s="12"/>
      <c r="BZ3039" t="s">
        <v>3789</v>
      </c>
      <c r="CA3039" s="13" t="s">
        <v>8929</v>
      </c>
    </row>
    <row r="3040" spans="70:79" s="1" customFormat="1" ht="15">
      <c r="BR3040" t="str">
        <f t="shared" si="181"/>
        <v>RW5NHS BLACKPOOL</v>
      </c>
      <c r="BS3040" s="66" t="s">
        <v>8930</v>
      </c>
      <c r="BT3040" s="66" t="s">
        <v>8931</v>
      </c>
      <c r="BU3040" s="66" t="s">
        <v>8930</v>
      </c>
      <c r="BV3040" s="66" t="s">
        <v>8931</v>
      </c>
      <c r="BW3040" s="66" t="s">
        <v>8842</v>
      </c>
      <c r="BX3040" s="66"/>
      <c r="BY3040" s="12"/>
      <c r="BZ3040" t="s">
        <v>8732</v>
      </c>
      <c r="CA3040" s="13" t="s">
        <v>8932</v>
      </c>
    </row>
    <row r="3041" spans="70:79" s="1" customFormat="1" ht="15">
      <c r="BR3041" t="str">
        <f t="shared" si="181"/>
        <v>RW5NICKY NOOK</v>
      </c>
      <c r="BS3041" s="66" t="s">
        <v>8933</v>
      </c>
      <c r="BT3041" s="66" t="s">
        <v>8934</v>
      </c>
      <c r="BU3041" s="66" t="s">
        <v>8933</v>
      </c>
      <c r="BV3041" s="66" t="s">
        <v>8934</v>
      </c>
      <c r="BW3041" s="66" t="s">
        <v>8842</v>
      </c>
      <c r="BX3041" s="66"/>
      <c r="BY3041" s="12"/>
      <c r="BZ3041" t="s">
        <v>8732</v>
      </c>
      <c r="CA3041" s="13" t="s">
        <v>8935</v>
      </c>
    </row>
    <row r="3042" spans="70:79" s="1" customFormat="1" ht="15">
      <c r="BR3042" t="str">
        <f t="shared" si="181"/>
        <v>RW5NORTH BARN</v>
      </c>
      <c r="BS3042" s="66" t="s">
        <v>8936</v>
      </c>
      <c r="BT3042" s="66" t="s">
        <v>8937</v>
      </c>
      <c r="BU3042" s="66" t="s">
        <v>8936</v>
      </c>
      <c r="BV3042" s="66" t="s">
        <v>8937</v>
      </c>
      <c r="BW3042" s="66" t="s">
        <v>8842</v>
      </c>
      <c r="BX3042" s="66"/>
      <c r="BY3042" s="12"/>
      <c r="BZ3042" t="s">
        <v>8732</v>
      </c>
      <c r="CA3042" s="13" t="s">
        <v>8938</v>
      </c>
    </row>
    <row r="3043" spans="70:79" s="1" customFormat="1" ht="15">
      <c r="BR3043" t="str">
        <f t="shared" si="181"/>
        <v>RW5OAKLANDS</v>
      </c>
      <c r="BS3043" s="66" t="s">
        <v>8939</v>
      </c>
      <c r="BT3043" s="66" t="s">
        <v>8940</v>
      </c>
      <c r="BU3043" s="66" t="s">
        <v>8939</v>
      </c>
      <c r="BV3043" s="66" t="s">
        <v>8940</v>
      </c>
      <c r="BW3043" s="66" t="s">
        <v>8842</v>
      </c>
      <c r="BX3043" s="66"/>
      <c r="BY3043" s="12"/>
      <c r="BZ3043" t="s">
        <v>8732</v>
      </c>
      <c r="CA3043" s="13" t="s">
        <v>8941</v>
      </c>
    </row>
    <row r="3044" spans="70:79" s="1" customFormat="1" ht="15">
      <c r="BR3044" t="str">
        <f t="shared" si="181"/>
        <v>RW5ORMSKIRK AND DISTRICT GENERAL HOSPITAL</v>
      </c>
      <c r="BS3044" s="66" t="s">
        <v>8942</v>
      </c>
      <c r="BT3044" s="66" t="s">
        <v>7471</v>
      </c>
      <c r="BU3044" s="66" t="s">
        <v>8942</v>
      </c>
      <c r="BV3044" s="66" t="s">
        <v>7471</v>
      </c>
      <c r="BW3044" s="66" t="s">
        <v>8842</v>
      </c>
      <c r="BX3044" s="66"/>
      <c r="BY3044" s="12"/>
      <c r="BZ3044" t="s">
        <v>8732</v>
      </c>
      <c r="CA3044" s="13" t="s">
        <v>8943</v>
      </c>
    </row>
    <row r="3045" spans="70:79" s="1" customFormat="1" ht="15">
      <c r="BR3045" t="str">
        <f t="shared" si="181"/>
        <v>RW5ORMSKIRK CCTT</v>
      </c>
      <c r="BS3045" s="66" t="s">
        <v>8944</v>
      </c>
      <c r="BT3045" s="66" t="s">
        <v>8945</v>
      </c>
      <c r="BU3045" s="66" t="s">
        <v>8944</v>
      </c>
      <c r="BV3045" s="66" t="s">
        <v>8945</v>
      </c>
      <c r="BW3045" s="66" t="s">
        <v>8842</v>
      </c>
      <c r="BX3045" s="66"/>
      <c r="BY3045" s="12"/>
      <c r="BZ3045" t="s">
        <v>8746</v>
      </c>
      <c r="CA3045" s="13" t="s">
        <v>8946</v>
      </c>
    </row>
    <row r="3046" spans="70:79" s="1" customFormat="1" ht="15">
      <c r="BR3046" t="str">
        <f t="shared" si="181"/>
        <v>RW5OXFORD ANNEXE</v>
      </c>
      <c r="BS3046" s="66" t="s">
        <v>8947</v>
      </c>
      <c r="BT3046" s="66" t="s">
        <v>8948</v>
      </c>
      <c r="BU3046" s="66" t="s">
        <v>8947</v>
      </c>
      <c r="BV3046" s="66" t="s">
        <v>8948</v>
      </c>
      <c r="BW3046" s="66" t="s">
        <v>8842</v>
      </c>
      <c r="BX3046" s="66"/>
      <c r="BY3046" s="12"/>
      <c r="BZ3046" t="s">
        <v>8748</v>
      </c>
      <c r="CA3046" s="13" t="s">
        <v>8949</v>
      </c>
    </row>
    <row r="3047" spans="70:79" s="1" customFormat="1" ht="15">
      <c r="BR3047" t="str">
        <f t="shared" si="181"/>
        <v>RW5PARKWOOD HOSPITAL</v>
      </c>
      <c r="BS3047" s="66" t="s">
        <v>8950</v>
      </c>
      <c r="BT3047" s="66" t="s">
        <v>8951</v>
      </c>
      <c r="BU3047" s="66" t="s">
        <v>8950</v>
      </c>
      <c r="BV3047" s="66" t="s">
        <v>8951</v>
      </c>
      <c r="BW3047" s="66" t="s">
        <v>8842</v>
      </c>
      <c r="BX3047" s="66"/>
      <c r="BY3047" s="12"/>
      <c r="BZ3047" t="s">
        <v>8766</v>
      </c>
      <c r="CA3047" s="13" t="s">
        <v>8952</v>
      </c>
    </row>
    <row r="3048" spans="70:79" s="1" customFormat="1" ht="15">
      <c r="BR3048" t="str">
        <f t="shared" si="181"/>
        <v>RW5PRESTON HEALTHPORT</v>
      </c>
      <c r="BS3048" s="66" t="s">
        <v>8953</v>
      </c>
      <c r="BT3048" s="66" t="s">
        <v>8954</v>
      </c>
      <c r="BU3048" s="66" t="s">
        <v>8953</v>
      </c>
      <c r="BV3048" s="66" t="s">
        <v>8954</v>
      </c>
      <c r="BW3048" s="66" t="s">
        <v>8842</v>
      </c>
      <c r="BX3048" s="66"/>
      <c r="BY3048" s="12"/>
      <c r="BZ3048" t="s">
        <v>8766</v>
      </c>
      <c r="CA3048" s="13" t="s">
        <v>8955</v>
      </c>
    </row>
    <row r="3049" spans="70:79" s="1" customFormat="1" ht="15">
      <c r="BR3049" t="str">
        <f t="shared" si="181"/>
        <v>RW5PRESTON PRISON</v>
      </c>
      <c r="BS3049" s="66" t="s">
        <v>8956</v>
      </c>
      <c r="BT3049" s="66" t="s">
        <v>8957</v>
      </c>
      <c r="BU3049" s="66" t="s">
        <v>8956</v>
      </c>
      <c r="BV3049" s="66" t="s">
        <v>8957</v>
      </c>
      <c r="BW3049" s="66" t="s">
        <v>8842</v>
      </c>
      <c r="BX3049" s="66"/>
      <c r="BY3049" s="12"/>
      <c r="BZ3049" t="s">
        <v>8776</v>
      </c>
      <c r="CA3049" s="13" t="s">
        <v>8958</v>
      </c>
    </row>
    <row r="3050" spans="70:79" s="1" customFormat="1" ht="15">
      <c r="BR3050" t="str">
        <f t="shared" si="181"/>
        <v>RW5QUAYSIDE</v>
      </c>
      <c r="BS3050" s="66" t="s">
        <v>8959</v>
      </c>
      <c r="BT3050" s="66" t="s">
        <v>8960</v>
      </c>
      <c r="BU3050" s="66" t="s">
        <v>8959</v>
      </c>
      <c r="BV3050" s="66" t="s">
        <v>8960</v>
      </c>
      <c r="BW3050" s="66" t="s">
        <v>8842</v>
      </c>
      <c r="BX3050" s="66"/>
      <c r="BY3050" s="12"/>
      <c r="BZ3050" t="s">
        <v>8780</v>
      </c>
      <c r="CA3050" s="13" t="s">
        <v>8961</v>
      </c>
    </row>
    <row r="3051" spans="70:79" s="1" customFormat="1" ht="15">
      <c r="BR3051" t="str">
        <f t="shared" si="181"/>
        <v>RW5QUEEN VICTORIA HOSPITAL</v>
      </c>
      <c r="BS3051" s="66" t="s">
        <v>8962</v>
      </c>
      <c r="BT3051" s="66" t="s">
        <v>2068</v>
      </c>
      <c r="BU3051" s="66" t="s">
        <v>8962</v>
      </c>
      <c r="BV3051" s="66" t="s">
        <v>2068</v>
      </c>
      <c r="BW3051" s="66" t="s">
        <v>8842</v>
      </c>
      <c r="BX3051" s="66"/>
      <c r="BY3051" s="12"/>
      <c r="BZ3051" t="s">
        <v>8780</v>
      </c>
      <c r="CA3051" s="13" t="s">
        <v>3019</v>
      </c>
    </row>
    <row r="3052" spans="70:79" s="1" customFormat="1" ht="15">
      <c r="BR3052" t="str">
        <f t="shared" si="181"/>
        <v>RW5REGATTA PLACE</v>
      </c>
      <c r="BS3052" s="66" t="s">
        <v>8963</v>
      </c>
      <c r="BT3052" s="66" t="s">
        <v>8964</v>
      </c>
      <c r="BU3052" s="66" t="s">
        <v>8963</v>
      </c>
      <c r="BV3052" s="66" t="s">
        <v>8964</v>
      </c>
      <c r="BW3052" s="66" t="s">
        <v>8842</v>
      </c>
      <c r="BX3052" s="66"/>
      <c r="BY3052" s="12"/>
      <c r="BZ3052" t="s">
        <v>8965</v>
      </c>
      <c r="CA3052" s="13" t="s">
        <v>8966</v>
      </c>
    </row>
    <row r="3053" spans="70:79" s="1" customFormat="1" ht="15">
      <c r="BR3053" t="str">
        <f t="shared" si="181"/>
        <v>RW5RIBBLETON HOSPITAL</v>
      </c>
      <c r="BS3053" s="66" t="s">
        <v>8967</v>
      </c>
      <c r="BT3053" s="66" t="s">
        <v>8968</v>
      </c>
      <c r="BU3053" s="66" t="s">
        <v>8967</v>
      </c>
      <c r="BV3053" s="66" t="s">
        <v>8968</v>
      </c>
      <c r="BW3053" s="66" t="s">
        <v>8842</v>
      </c>
      <c r="BX3053" s="66"/>
      <c r="BY3053" s="12"/>
      <c r="BZ3053" t="s">
        <v>8800</v>
      </c>
      <c r="CA3053" s="13" t="s">
        <v>8969</v>
      </c>
    </row>
    <row r="3054" spans="70:79" s="1" customFormat="1" ht="15">
      <c r="BR3054" t="str">
        <f t="shared" si="181"/>
        <v>RW5RIDGE LEA HOSPITAL</v>
      </c>
      <c r="BS3054" s="66" t="s">
        <v>8970</v>
      </c>
      <c r="BT3054" s="66" t="s">
        <v>7480</v>
      </c>
      <c r="BU3054" s="66" t="s">
        <v>8970</v>
      </c>
      <c r="BV3054" s="66" t="s">
        <v>7480</v>
      </c>
      <c r="BW3054" s="66" t="s">
        <v>8842</v>
      </c>
      <c r="BX3054" s="66"/>
      <c r="BY3054" s="12"/>
      <c r="BZ3054" t="s">
        <v>8971</v>
      </c>
      <c r="CA3054" s="13" t="s">
        <v>8972</v>
      </c>
    </row>
    <row r="3055" spans="70:79" s="1" customFormat="1" ht="15">
      <c r="BR3055" t="str">
        <f t="shared" si="181"/>
        <v>RW5ROSSENDALE HOSPITAL</v>
      </c>
      <c r="BS3055" s="66" t="s">
        <v>8973</v>
      </c>
      <c r="BT3055" s="66" t="s">
        <v>8974</v>
      </c>
      <c r="BU3055" s="66" t="s">
        <v>8973</v>
      </c>
      <c r="BV3055" s="66" t="s">
        <v>8974</v>
      </c>
      <c r="BW3055" s="66" t="s">
        <v>8842</v>
      </c>
      <c r="BX3055" s="66"/>
      <c r="BY3055" s="12"/>
      <c r="BZ3055" t="s">
        <v>8971</v>
      </c>
      <c r="CA3055" s="13" t="s">
        <v>8975</v>
      </c>
    </row>
    <row r="3056" spans="70:79" s="1" customFormat="1" ht="15">
      <c r="BR3056" t="str">
        <f t="shared" si="181"/>
        <v>RW5ROYAL BLACKBURN HOSPITAL</v>
      </c>
      <c r="BS3056" s="66" t="s">
        <v>8976</v>
      </c>
      <c r="BT3056" s="66" t="s">
        <v>4195</v>
      </c>
      <c r="BU3056" s="66" t="s">
        <v>8976</v>
      </c>
      <c r="BV3056" s="66" t="s">
        <v>4195</v>
      </c>
      <c r="BW3056" s="66" t="s">
        <v>8842</v>
      </c>
      <c r="BX3056" s="66"/>
      <c r="BY3056" s="12"/>
      <c r="BZ3056" t="s">
        <v>8971</v>
      </c>
      <c r="CA3056" s="13" t="s">
        <v>1438</v>
      </c>
    </row>
    <row r="3057" spans="70:79" s="1" customFormat="1" ht="15">
      <c r="BR3057" t="str">
        <f t="shared" si="181"/>
        <v>RW5ROYAL LANCASTER INFIRMARY</v>
      </c>
      <c r="BS3057" s="66" t="s">
        <v>8977</v>
      </c>
      <c r="BT3057" s="66" t="s">
        <v>7436</v>
      </c>
      <c r="BU3057" s="66" t="s">
        <v>8977</v>
      </c>
      <c r="BV3057" s="66" t="s">
        <v>7436</v>
      </c>
      <c r="BW3057" s="66" t="s">
        <v>8842</v>
      </c>
      <c r="BX3057" s="66"/>
      <c r="BY3057" s="12"/>
      <c r="BZ3057" t="s">
        <v>8971</v>
      </c>
      <c r="CA3057" s="13" t="s">
        <v>8978</v>
      </c>
    </row>
    <row r="3058" spans="70:79" s="1" customFormat="1" ht="15">
      <c r="BR3058" t="str">
        <f t="shared" si="181"/>
        <v>RW5ROYAL PRESTON HOSPITAL</v>
      </c>
      <c r="BS3058" s="66" t="s">
        <v>8979</v>
      </c>
      <c r="BT3058" s="66" t="s">
        <v>7557</v>
      </c>
      <c r="BU3058" s="66" t="s">
        <v>8979</v>
      </c>
      <c r="BV3058" s="66" t="s">
        <v>7557</v>
      </c>
      <c r="BW3058" s="66" t="s">
        <v>8842</v>
      </c>
      <c r="BX3058" s="66"/>
      <c r="BY3058" s="12"/>
      <c r="BZ3058" t="s">
        <v>8971</v>
      </c>
      <c r="CA3058" s="13" t="s">
        <v>5571</v>
      </c>
    </row>
    <row r="3059" spans="70:79" s="1" customFormat="1" ht="15">
      <c r="BR3059" t="str">
        <f t="shared" si="181"/>
        <v>RW5STANDEN ENTERPRISES</v>
      </c>
      <c r="BS3059" s="66" t="s">
        <v>8980</v>
      </c>
      <c r="BT3059" s="66" t="s">
        <v>8981</v>
      </c>
      <c r="BU3059" s="66" t="s">
        <v>8980</v>
      </c>
      <c r="BV3059" s="66" t="s">
        <v>8981</v>
      </c>
      <c r="BW3059" s="66" t="s">
        <v>8842</v>
      </c>
      <c r="BX3059" s="66"/>
      <c r="BY3059" s="12"/>
      <c r="BZ3059" t="s">
        <v>8971</v>
      </c>
      <c r="CA3059" s="13" t="s">
        <v>8982</v>
      </c>
    </row>
    <row r="3060" spans="70:79" s="1" customFormat="1" ht="15">
      <c r="BR3060" t="str">
        <f t="shared" si="181"/>
        <v>RW5STRAWBERRY BANK</v>
      </c>
      <c r="BS3060" s="66" t="s">
        <v>8983</v>
      </c>
      <c r="BT3060" s="66" t="s">
        <v>8984</v>
      </c>
      <c r="BU3060" s="66" t="s">
        <v>8983</v>
      </c>
      <c r="BV3060" s="66" t="s">
        <v>8984</v>
      </c>
      <c r="BW3060" s="66" t="s">
        <v>8842</v>
      </c>
      <c r="BX3060" s="66"/>
      <c r="BY3060" s="12"/>
      <c r="BZ3060" t="s">
        <v>8812</v>
      </c>
      <c r="CA3060" s="13" t="s">
        <v>8985</v>
      </c>
    </row>
    <row r="3061" spans="70:79" s="1" customFormat="1" ht="15">
      <c r="BR3061" t="str">
        <f t="shared" si="181"/>
        <v>RW5THE BRIDGE</v>
      </c>
      <c r="BS3061" s="66" t="s">
        <v>8986</v>
      </c>
      <c r="BT3061" s="66" t="s">
        <v>2971</v>
      </c>
      <c r="BU3061" s="66" t="s">
        <v>8986</v>
      </c>
      <c r="BV3061" s="66" t="s">
        <v>2971</v>
      </c>
      <c r="BW3061" s="66" t="s">
        <v>8842</v>
      </c>
      <c r="BX3061" s="66"/>
      <c r="BY3061" s="12"/>
      <c r="BZ3061" t="s">
        <v>8987</v>
      </c>
      <c r="CA3061" s="13" t="s">
        <v>8987</v>
      </c>
    </row>
    <row r="3062" spans="70:79" s="1" customFormat="1" ht="15">
      <c r="BR3062" t="str">
        <f t="shared" si="181"/>
        <v>RW5THE COTTAGES</v>
      </c>
      <c r="BS3062" s="66" t="s">
        <v>8988</v>
      </c>
      <c r="BT3062" s="66" t="s">
        <v>8989</v>
      </c>
      <c r="BU3062" s="66" t="s">
        <v>8988</v>
      </c>
      <c r="BV3062" s="66" t="s">
        <v>8989</v>
      </c>
      <c r="BW3062" s="66" t="s">
        <v>8842</v>
      </c>
      <c r="BX3062" s="66"/>
      <c r="BY3062" s="12"/>
      <c r="BZ3062" t="s">
        <v>8839</v>
      </c>
      <c r="CA3062" s="13" t="s">
        <v>8990</v>
      </c>
    </row>
    <row r="3063" spans="70:79" s="1" customFormat="1" ht="15">
      <c r="BR3063" t="str">
        <f t="shared" si="181"/>
        <v>RW5THE HARBOUR</v>
      </c>
      <c r="BS3063" t="s">
        <v>8991</v>
      </c>
      <c r="BT3063" t="s">
        <v>7499</v>
      </c>
      <c r="BU3063" t="s">
        <v>8991</v>
      </c>
      <c r="BV3063" t="s">
        <v>7499</v>
      </c>
      <c r="BW3063" s="66" t="s">
        <v>8842</v>
      </c>
      <c r="BX3063" s="66"/>
      <c r="BY3063" s="12"/>
      <c r="BZ3063" t="s">
        <v>1673</v>
      </c>
      <c r="CA3063" s="13" t="s">
        <v>3309</v>
      </c>
    </row>
    <row r="3064" spans="70:79" s="1" customFormat="1" ht="15">
      <c r="BR3064" t="str">
        <f t="shared" si="181"/>
        <v>RW5THE JUNCTION</v>
      </c>
      <c r="BS3064" s="66" t="s">
        <v>8880</v>
      </c>
      <c r="BT3064" s="66" t="s">
        <v>2419</v>
      </c>
      <c r="BU3064" s="66" t="s">
        <v>8880</v>
      </c>
      <c r="BV3064" s="66" t="s">
        <v>2419</v>
      </c>
      <c r="BW3064" s="66" t="s">
        <v>8842</v>
      </c>
      <c r="BX3064" s="66"/>
      <c r="BY3064" s="12"/>
      <c r="BZ3064" t="s">
        <v>1673</v>
      </c>
      <c r="CA3064" s="13" t="s">
        <v>8992</v>
      </c>
    </row>
    <row r="3065" spans="70:79" s="1" customFormat="1" ht="15">
      <c r="BR3065" t="str">
        <f t="shared" si="181"/>
        <v>RW5THE MISSION</v>
      </c>
      <c r="BS3065" s="66" t="s">
        <v>8993</v>
      </c>
      <c r="BT3065" s="66" t="s">
        <v>8994</v>
      </c>
      <c r="BU3065" s="66" t="s">
        <v>8993</v>
      </c>
      <c r="BV3065" s="66" t="s">
        <v>8994</v>
      </c>
      <c r="BW3065" s="66" t="s">
        <v>8842</v>
      </c>
      <c r="BX3065" s="66"/>
      <c r="BY3065" s="12"/>
      <c r="BZ3065" t="s">
        <v>1673</v>
      </c>
      <c r="CA3065" s="13" t="s">
        <v>3734</v>
      </c>
    </row>
    <row r="3066" spans="70:79" s="1" customFormat="1" ht="15">
      <c r="BR3066" t="str">
        <f t="shared" si="181"/>
        <v>RW5THE MOUNT (ACCRINGTON)</v>
      </c>
      <c r="BS3066" s="66" t="s">
        <v>8995</v>
      </c>
      <c r="BT3066" s="66" t="s">
        <v>8996</v>
      </c>
      <c r="BU3066" s="66" t="s">
        <v>8995</v>
      </c>
      <c r="BV3066" s="66" t="s">
        <v>8996</v>
      </c>
      <c r="BW3066" s="66" t="s">
        <v>8842</v>
      </c>
      <c r="BX3066" s="66"/>
      <c r="BY3066" s="12"/>
      <c r="BZ3066" t="s">
        <v>1673</v>
      </c>
      <c r="CA3066" s="13" t="s">
        <v>8997</v>
      </c>
    </row>
    <row r="3067" spans="70:79" s="1" customFormat="1" ht="15">
      <c r="BR3067" t="str">
        <f t="shared" si="181"/>
        <v>RW5THE REEDS</v>
      </c>
      <c r="BS3067" s="66" t="s">
        <v>8998</v>
      </c>
      <c r="BT3067" s="66" t="s">
        <v>8999</v>
      </c>
      <c r="BU3067" s="66" t="s">
        <v>8998</v>
      </c>
      <c r="BV3067" s="66" t="s">
        <v>8999</v>
      </c>
      <c r="BW3067" s="66" t="s">
        <v>8842</v>
      </c>
      <c r="BX3067" s="66"/>
      <c r="BY3067" s="12"/>
      <c r="BZ3067" t="s">
        <v>1673</v>
      </c>
      <c r="CA3067" s="13" t="s">
        <v>9000</v>
      </c>
    </row>
    <row r="3068" spans="70:79" s="1" customFormat="1" ht="15">
      <c r="BR3068" t="str">
        <f t="shared" si="181"/>
        <v>RW5THORNLEIGH</v>
      </c>
      <c r="BS3068" s="66" t="s">
        <v>9001</v>
      </c>
      <c r="BT3068" s="66" t="s">
        <v>9002</v>
      </c>
      <c r="BU3068" s="66" t="s">
        <v>9001</v>
      </c>
      <c r="BV3068" s="66" t="s">
        <v>9002</v>
      </c>
      <c r="BW3068" s="66" t="s">
        <v>8842</v>
      </c>
      <c r="BX3068" s="66"/>
      <c r="BY3068" s="12"/>
      <c r="BZ3068" t="s">
        <v>1673</v>
      </c>
      <c r="CA3068" s="13" t="s">
        <v>9003</v>
      </c>
    </row>
    <row r="3069" spans="70:79" s="1" customFormat="1" ht="15">
      <c r="BR3069" t="str">
        <f t="shared" si="181"/>
        <v>RW5UNIT 13</v>
      </c>
      <c r="BS3069" s="66" t="s">
        <v>9004</v>
      </c>
      <c r="BT3069" s="66" t="s">
        <v>9005</v>
      </c>
      <c r="BU3069" s="66" t="s">
        <v>9004</v>
      </c>
      <c r="BV3069" s="66" t="s">
        <v>9005</v>
      </c>
      <c r="BW3069" s="66" t="s">
        <v>8842</v>
      </c>
      <c r="BX3069" s="66"/>
      <c r="BY3069" s="12"/>
      <c r="BZ3069" t="s">
        <v>1673</v>
      </c>
      <c r="CA3069" s="13" t="s">
        <v>9006</v>
      </c>
    </row>
    <row r="3070" spans="70:79" s="1" customFormat="1" ht="15">
      <c r="BR3070" t="str">
        <f t="shared" si="181"/>
        <v>RW5WESHAM PARK HOSPITAL</v>
      </c>
      <c r="BS3070" s="66" t="s">
        <v>9007</v>
      </c>
      <c r="BT3070" s="66" t="s">
        <v>9008</v>
      </c>
      <c r="BU3070" s="66" t="s">
        <v>9007</v>
      </c>
      <c r="BV3070" s="66" t="s">
        <v>9008</v>
      </c>
      <c r="BW3070" s="66" t="s">
        <v>8842</v>
      </c>
      <c r="BX3070" s="66"/>
      <c r="BY3070" s="12"/>
      <c r="BZ3070" t="s">
        <v>1673</v>
      </c>
      <c r="CA3070" s="13" t="s">
        <v>9009</v>
      </c>
    </row>
    <row r="3071" spans="70:79" s="1" customFormat="1" ht="15">
      <c r="BR3071" t="str">
        <f t="shared" si="181"/>
        <v>RW5WESTGATE</v>
      </c>
      <c r="BS3071" s="66" t="s">
        <v>9010</v>
      </c>
      <c r="BT3071" s="66" t="s">
        <v>3814</v>
      </c>
      <c r="BU3071" s="66" t="s">
        <v>9010</v>
      </c>
      <c r="BV3071" s="66" t="s">
        <v>3814</v>
      </c>
      <c r="BW3071" s="66" t="s">
        <v>8842</v>
      </c>
      <c r="BX3071" s="66"/>
      <c r="BY3071" s="12"/>
      <c r="BZ3071" t="s">
        <v>1673</v>
      </c>
      <c r="CA3071" s="13" t="s">
        <v>9011</v>
      </c>
    </row>
    <row r="3072" spans="70:79" s="1" customFormat="1" ht="15">
      <c r="BR3072" t="str">
        <f t="shared" si="181"/>
        <v>RW5WESTGATE</v>
      </c>
      <c r="BS3072" s="66" t="s">
        <v>9012</v>
      </c>
      <c r="BT3072" s="66" t="s">
        <v>3814</v>
      </c>
      <c r="BU3072" s="66" t="s">
        <v>9012</v>
      </c>
      <c r="BV3072" s="66" t="s">
        <v>3814</v>
      </c>
      <c r="BW3072" s="66" t="s">
        <v>8842</v>
      </c>
      <c r="BX3072" s="66"/>
      <c r="BY3072" s="12"/>
      <c r="BZ3072" t="s">
        <v>1673</v>
      </c>
      <c r="CA3072" s="13" t="s">
        <v>9013</v>
      </c>
    </row>
    <row r="3073" spans="70:79" s="1" customFormat="1" ht="15">
      <c r="BR3073" t="str">
        <f t="shared" si="181"/>
        <v>RW5WESTLEIGH</v>
      </c>
      <c r="BS3073" s="66" t="s">
        <v>9014</v>
      </c>
      <c r="BT3073" s="66" t="s">
        <v>9015</v>
      </c>
      <c r="BU3073" s="66" t="s">
        <v>9014</v>
      </c>
      <c r="BV3073" s="66" t="s">
        <v>9015</v>
      </c>
      <c r="BW3073" s="66" t="s">
        <v>8842</v>
      </c>
      <c r="BX3073" s="66"/>
      <c r="BY3073" s="12"/>
      <c r="BZ3073" t="s">
        <v>1673</v>
      </c>
      <c r="CA3073" s="13" t="s">
        <v>9016</v>
      </c>
    </row>
    <row r="3074" spans="70:79" s="1" customFormat="1" ht="15">
      <c r="BR3074" t="str">
        <f t="shared" si="181"/>
        <v>RW5WYRE ADS</v>
      </c>
      <c r="BS3074" s="66" t="s">
        <v>9017</v>
      </c>
      <c r="BT3074" s="66" t="s">
        <v>9018</v>
      </c>
      <c r="BU3074" s="66" t="s">
        <v>9017</v>
      </c>
      <c r="BV3074" s="66" t="s">
        <v>9018</v>
      </c>
      <c r="BW3074" s="66" t="s">
        <v>8842</v>
      </c>
      <c r="BX3074" s="66"/>
      <c r="BY3074" s="12"/>
      <c r="BZ3074" t="s">
        <v>1673</v>
      </c>
      <c r="CA3074" s="13" t="s">
        <v>9019</v>
      </c>
    </row>
    <row r="3075" spans="70:79" s="1" customFormat="1" ht="15">
      <c r="BR3075" t="str">
        <f t="shared" ref="BR3075:BR3138" si="182">CONCATENATE(LEFT(BS3075, 3),BT3075)</f>
        <v>RW6BIRCH HILL HOSPITAL</v>
      </c>
      <c r="BS3075" s="66" t="s">
        <v>9020</v>
      </c>
      <c r="BT3075" s="66" t="s">
        <v>9021</v>
      </c>
      <c r="BU3075" s="66" t="s">
        <v>9020</v>
      </c>
      <c r="BV3075" s="66" t="s">
        <v>9021</v>
      </c>
      <c r="BW3075" s="66" t="s">
        <v>9022</v>
      </c>
      <c r="BX3075" s="66"/>
      <c r="BY3075" s="12"/>
      <c r="BZ3075" t="s">
        <v>1673</v>
      </c>
      <c r="CA3075" s="13" t="s">
        <v>9023</v>
      </c>
    </row>
    <row r="3076" spans="70:79" s="1" customFormat="1" ht="15">
      <c r="BR3076" t="str">
        <f t="shared" si="182"/>
        <v>RW6BURY GENERAL HOSPITAL</v>
      </c>
      <c r="BS3076" s="66" t="s">
        <v>9024</v>
      </c>
      <c r="BT3076" s="66" t="s">
        <v>9025</v>
      </c>
      <c r="BU3076" s="66" t="s">
        <v>9024</v>
      </c>
      <c r="BV3076" s="66" t="s">
        <v>9025</v>
      </c>
      <c r="BW3076" s="66" t="s">
        <v>9022</v>
      </c>
      <c r="BX3076" s="66"/>
      <c r="BY3076" s="12"/>
      <c r="BZ3076" t="s">
        <v>1673</v>
      </c>
      <c r="CA3076" s="13" t="s">
        <v>9026</v>
      </c>
    </row>
    <row r="3077" spans="70:79" s="1" customFormat="1" ht="15">
      <c r="BR3077" t="str">
        <f t="shared" si="182"/>
        <v>RW6FAIRFIELD GENERAL HOSPITAL</v>
      </c>
      <c r="BS3077" s="66" t="s">
        <v>9027</v>
      </c>
      <c r="BT3077" s="66" t="s">
        <v>9028</v>
      </c>
      <c r="BU3077" s="66" t="s">
        <v>9027</v>
      </c>
      <c r="BV3077" s="66" t="s">
        <v>9028</v>
      </c>
      <c r="BW3077" s="66" t="s">
        <v>9022</v>
      </c>
      <c r="BX3077" s="66"/>
      <c r="BY3077" s="12"/>
      <c r="BZ3077" t="s">
        <v>1673</v>
      </c>
      <c r="CA3077" s="13" t="s">
        <v>9029</v>
      </c>
    </row>
    <row r="3078" spans="70:79" s="1" customFormat="1" ht="15">
      <c r="BR3078" t="str">
        <f t="shared" si="182"/>
        <v>RW6NORTH MANCHESTER GENERAL HOSPITAL</v>
      </c>
      <c r="BS3078" s="66" t="s">
        <v>9030</v>
      </c>
      <c r="BT3078" s="66" t="s">
        <v>9031</v>
      </c>
      <c r="BU3078" s="66" t="s">
        <v>9030</v>
      </c>
      <c r="BV3078" s="66" t="s">
        <v>9031</v>
      </c>
      <c r="BW3078" s="66" t="s">
        <v>9022</v>
      </c>
      <c r="BX3078" s="66"/>
      <c r="BY3078" s="12"/>
      <c r="BZ3078" t="s">
        <v>1673</v>
      </c>
      <c r="CA3078" s="13" t="s">
        <v>9032</v>
      </c>
    </row>
    <row r="3079" spans="70:79" s="1" customFormat="1" ht="15">
      <c r="BR3079" t="str">
        <f t="shared" si="182"/>
        <v>RW6ROCHDALE INFIRMARY</v>
      </c>
      <c r="BS3079" s="66" t="s">
        <v>9033</v>
      </c>
      <c r="BT3079" s="66" t="s">
        <v>9034</v>
      </c>
      <c r="BU3079" s="66" t="s">
        <v>9033</v>
      </c>
      <c r="BV3079" s="66" t="s">
        <v>9034</v>
      </c>
      <c r="BW3079" s="66" t="s">
        <v>9022</v>
      </c>
      <c r="BX3079" s="66"/>
      <c r="BY3079" s="12"/>
      <c r="BZ3079" t="s">
        <v>1673</v>
      </c>
      <c r="CA3079" s="13" t="s">
        <v>227</v>
      </c>
    </row>
    <row r="3080" spans="70:79" s="1" customFormat="1" ht="15">
      <c r="BR3080" t="str">
        <f t="shared" si="182"/>
        <v>RW6ROYAL OLDHAM HOSPITAL</v>
      </c>
      <c r="BS3080" s="66" t="s">
        <v>9035</v>
      </c>
      <c r="BT3080" s="66" t="s">
        <v>9036</v>
      </c>
      <c r="BU3080" s="66" t="s">
        <v>9035</v>
      </c>
      <c r="BV3080" s="66" t="s">
        <v>9036</v>
      </c>
      <c r="BW3080" s="66" t="s">
        <v>9022</v>
      </c>
      <c r="BX3080" s="66"/>
      <c r="BY3080" s="12"/>
      <c r="BZ3080" t="s">
        <v>1673</v>
      </c>
      <c r="CA3080" s="13" t="s">
        <v>9037</v>
      </c>
    </row>
    <row r="3081" spans="70:79" s="1" customFormat="1" ht="15">
      <c r="BR3081" t="str">
        <f t="shared" si="182"/>
        <v>RWABEVERLEY WESTWOOD HOSPITAL</v>
      </c>
      <c r="BS3081" s="66" t="s">
        <v>9038</v>
      </c>
      <c r="BT3081" s="66" t="s">
        <v>9039</v>
      </c>
      <c r="BU3081" s="66" t="s">
        <v>9038</v>
      </c>
      <c r="BV3081" s="66" t="s">
        <v>9039</v>
      </c>
      <c r="BW3081" s="66" t="s">
        <v>9040</v>
      </c>
      <c r="BX3081" s="66"/>
      <c r="BY3081" s="12"/>
      <c r="BZ3081" t="s">
        <v>1673</v>
      </c>
      <c r="CA3081" s="13" t="s">
        <v>9041</v>
      </c>
    </row>
    <row r="3082" spans="70:79" s="1" customFormat="1" ht="15">
      <c r="BR3082" t="str">
        <f t="shared" si="182"/>
        <v>RWACASTLE HILL HOSPITAL</v>
      </c>
      <c r="BS3082" s="66" t="s">
        <v>9042</v>
      </c>
      <c r="BT3082" s="66" t="s">
        <v>6133</v>
      </c>
      <c r="BU3082" s="66" t="s">
        <v>9042</v>
      </c>
      <c r="BV3082" s="66" t="s">
        <v>6133</v>
      </c>
      <c r="BW3082" s="66" t="s">
        <v>9040</v>
      </c>
      <c r="BX3082" s="66"/>
      <c r="BY3082" s="12"/>
      <c r="BZ3082" t="s">
        <v>1673</v>
      </c>
      <c r="CA3082" s="13" t="s">
        <v>9043</v>
      </c>
    </row>
    <row r="3083" spans="70:79" s="1" customFormat="1" ht="15">
      <c r="BR3083" t="str">
        <f t="shared" si="182"/>
        <v>RWAHULL ROYAL INFIRMARY</v>
      </c>
      <c r="BS3083" s="66" t="s">
        <v>9044</v>
      </c>
      <c r="BT3083" s="66" t="s">
        <v>6281</v>
      </c>
      <c r="BU3083" s="66" t="s">
        <v>9044</v>
      </c>
      <c r="BV3083" s="66" t="s">
        <v>6281</v>
      </c>
      <c r="BW3083" s="66" t="s">
        <v>9040</v>
      </c>
      <c r="BX3083" s="66"/>
      <c r="BY3083" s="12"/>
      <c r="BZ3083" t="s">
        <v>1673</v>
      </c>
      <c r="CA3083" s="13" t="s">
        <v>9045</v>
      </c>
    </row>
    <row r="3084" spans="70:79" s="1" customFormat="1" ht="15">
      <c r="BR3084" t="str">
        <f t="shared" si="182"/>
        <v>RWANEWINGTON HEALTHCARE CENTRE</v>
      </c>
      <c r="BS3084" s="66" t="s">
        <v>9046</v>
      </c>
      <c r="BT3084" s="66" t="s">
        <v>9047</v>
      </c>
      <c r="BU3084" s="66" t="s">
        <v>9046</v>
      </c>
      <c r="BV3084" s="66" t="s">
        <v>9047</v>
      </c>
      <c r="BW3084" s="66" t="s">
        <v>9040</v>
      </c>
      <c r="BX3084" s="66"/>
      <c r="BY3084" s="12"/>
      <c r="BZ3084" t="s">
        <v>1673</v>
      </c>
      <c r="CA3084" s="13" t="s">
        <v>9048</v>
      </c>
    </row>
    <row r="3085" spans="70:79" s="1" customFormat="1" ht="15">
      <c r="BR3085" t="str">
        <f t="shared" si="182"/>
        <v>RWASLEDMORE HOUSE</v>
      </c>
      <c r="BS3085" s="66" t="s">
        <v>9049</v>
      </c>
      <c r="BT3085" s="66" t="s">
        <v>9050</v>
      </c>
      <c r="BU3085" s="66" t="s">
        <v>9049</v>
      </c>
      <c r="BV3085" s="66" t="s">
        <v>9050</v>
      </c>
      <c r="BW3085" s="66" t="s">
        <v>9040</v>
      </c>
      <c r="BX3085" s="66"/>
      <c r="BY3085" s="12"/>
      <c r="BZ3085" t="s">
        <v>1673</v>
      </c>
      <c r="CA3085" s="13" t="s">
        <v>9051</v>
      </c>
    </row>
    <row r="3086" spans="70:79" s="1" customFormat="1" ht="15">
      <c r="BR3086" t="str">
        <f t="shared" si="182"/>
        <v>RWATHE ARTIFICIAL LIMB UNIT</v>
      </c>
      <c r="BS3086" s="66" t="s">
        <v>9052</v>
      </c>
      <c r="BT3086" s="66" t="s">
        <v>9053</v>
      </c>
      <c r="BU3086" s="66" t="s">
        <v>9052</v>
      </c>
      <c r="BV3086" s="66" t="s">
        <v>9053</v>
      </c>
      <c r="BW3086" s="66" t="s">
        <v>9040</v>
      </c>
      <c r="BX3086" s="66"/>
      <c r="BY3086" s="12"/>
      <c r="BZ3086" t="s">
        <v>5135</v>
      </c>
      <c r="CA3086" s="13" t="s">
        <v>9054</v>
      </c>
    </row>
    <row r="3087" spans="70:79" s="1" customFormat="1" ht="15">
      <c r="BR3087" t="str">
        <f t="shared" si="182"/>
        <v>RWDCOUNTY HOSPITAL LOUTH</v>
      </c>
      <c r="BS3087" s="66" t="s">
        <v>9055</v>
      </c>
      <c r="BT3087" s="66" t="s">
        <v>9056</v>
      </c>
      <c r="BU3087" s="66" t="s">
        <v>9055</v>
      </c>
      <c r="BV3087" s="66" t="s">
        <v>9056</v>
      </c>
      <c r="BW3087" s="66" t="s">
        <v>9057</v>
      </c>
      <c r="BX3087" s="66"/>
      <c r="BY3087" s="12"/>
      <c r="BZ3087" t="s">
        <v>5135</v>
      </c>
      <c r="CA3087" s="13" t="s">
        <v>9058</v>
      </c>
    </row>
    <row r="3088" spans="70:79" s="1" customFormat="1" ht="15">
      <c r="BR3088" t="str">
        <f t="shared" si="182"/>
        <v>RWDGRANTHAM AND DISTRICT HOSPITAL</v>
      </c>
      <c r="BS3088" s="66" t="s">
        <v>9059</v>
      </c>
      <c r="BT3088" s="66" t="s">
        <v>9060</v>
      </c>
      <c r="BU3088" s="66" t="s">
        <v>9059</v>
      </c>
      <c r="BV3088" s="66" t="s">
        <v>9060</v>
      </c>
      <c r="BW3088" s="66" t="s">
        <v>9057</v>
      </c>
      <c r="BX3088" s="66"/>
      <c r="BY3088" s="12"/>
      <c r="BZ3088" t="s">
        <v>5135</v>
      </c>
      <c r="CA3088" s="13" t="s">
        <v>3309</v>
      </c>
    </row>
    <row r="3089" spans="70:79" s="1" customFormat="1" ht="15">
      <c r="BR3089" t="str">
        <f t="shared" si="182"/>
        <v>RWDHOLBEACH HOSPITAL</v>
      </c>
      <c r="BS3089" s="66" t="s">
        <v>9061</v>
      </c>
      <c r="BT3089" s="66" t="s">
        <v>9062</v>
      </c>
      <c r="BU3089" s="66" t="s">
        <v>9061</v>
      </c>
      <c r="BV3089" s="66" t="s">
        <v>9062</v>
      </c>
      <c r="BW3089" s="66" t="s">
        <v>9057</v>
      </c>
      <c r="BX3089" s="66"/>
      <c r="BY3089" s="12"/>
      <c r="BZ3089" t="s">
        <v>5135</v>
      </c>
      <c r="CA3089" s="13" t="s">
        <v>9063</v>
      </c>
    </row>
    <row r="3090" spans="70:79" s="1" customFormat="1" ht="15">
      <c r="BR3090" t="str">
        <f t="shared" si="182"/>
        <v>RWDJOHN COUPLAND HOSPITAL</v>
      </c>
      <c r="BS3090" s="66" t="s">
        <v>9064</v>
      </c>
      <c r="BT3090" s="66" t="s">
        <v>9065</v>
      </c>
      <c r="BU3090" s="66" t="s">
        <v>9064</v>
      </c>
      <c r="BV3090" s="66" t="s">
        <v>9065</v>
      </c>
      <c r="BW3090" s="66" t="s">
        <v>9057</v>
      </c>
      <c r="BX3090" s="66"/>
      <c r="BY3090" s="12"/>
      <c r="BZ3090" t="s">
        <v>5135</v>
      </c>
      <c r="CA3090" s="13" t="s">
        <v>9066</v>
      </c>
    </row>
    <row r="3091" spans="70:79" s="1" customFormat="1" ht="15">
      <c r="BR3091" t="str">
        <f t="shared" si="182"/>
        <v>RWDJOHNSON HOSPITAL</v>
      </c>
      <c r="BS3091" s="66" t="s">
        <v>9067</v>
      </c>
      <c r="BT3091" s="66" t="s">
        <v>9068</v>
      </c>
      <c r="BU3091" s="66" t="s">
        <v>9067</v>
      </c>
      <c r="BV3091" s="66" t="s">
        <v>9068</v>
      </c>
      <c r="BW3091" s="66" t="s">
        <v>9057</v>
      </c>
      <c r="BX3091" s="66"/>
      <c r="BY3091" s="12"/>
      <c r="BZ3091" t="s">
        <v>5135</v>
      </c>
      <c r="CA3091" s="13" t="s">
        <v>9069</v>
      </c>
    </row>
    <row r="3092" spans="70:79" s="1" customFormat="1" ht="15">
      <c r="BR3092" t="str">
        <f t="shared" si="182"/>
        <v>RWDLINCOLN COUNTY HOSPITAL</v>
      </c>
      <c r="BS3092" s="66" t="s">
        <v>9070</v>
      </c>
      <c r="BT3092" s="66" t="s">
        <v>9071</v>
      </c>
      <c r="BU3092" s="66" t="s">
        <v>9070</v>
      </c>
      <c r="BV3092" s="66" t="s">
        <v>9071</v>
      </c>
      <c r="BW3092" s="66" t="s">
        <v>9057</v>
      </c>
      <c r="BX3092" s="66"/>
      <c r="BY3092" s="12"/>
      <c r="BZ3092" t="s">
        <v>5135</v>
      </c>
      <c r="CA3092" s="13" t="s">
        <v>9072</v>
      </c>
    </row>
    <row r="3093" spans="70:79" s="1" customFormat="1" ht="15">
      <c r="BR3093" t="str">
        <f t="shared" si="182"/>
        <v>RWDPILGRIM HOSPITAL</v>
      </c>
      <c r="BS3093" s="66" t="s">
        <v>9073</v>
      </c>
      <c r="BT3093" s="66" t="s">
        <v>9074</v>
      </c>
      <c r="BU3093" s="66" t="s">
        <v>9073</v>
      </c>
      <c r="BV3093" s="66" t="s">
        <v>9074</v>
      </c>
      <c r="BW3093" s="66" t="s">
        <v>9057</v>
      </c>
      <c r="BX3093" s="66"/>
      <c r="BY3093" s="12"/>
      <c r="BZ3093" t="s">
        <v>5135</v>
      </c>
      <c r="CA3093" s="13" t="s">
        <v>9075</v>
      </c>
    </row>
    <row r="3094" spans="70:79" s="1" customFormat="1" ht="15">
      <c r="BR3094" t="str">
        <f t="shared" si="182"/>
        <v>RWDSKEGNESS AND DISTRICT GENERAL HOSPITAL</v>
      </c>
      <c r="BS3094" s="66" t="s">
        <v>9076</v>
      </c>
      <c r="BT3094" s="66" t="s">
        <v>9077</v>
      </c>
      <c r="BU3094" s="66" t="s">
        <v>9076</v>
      </c>
      <c r="BV3094" s="66" t="s">
        <v>9077</v>
      </c>
      <c r="BW3094" s="66" t="s">
        <v>9057</v>
      </c>
      <c r="BX3094" s="66"/>
      <c r="BY3094" s="12"/>
      <c r="BZ3094" t="s">
        <v>5135</v>
      </c>
      <c r="CA3094" s="13" t="s">
        <v>9078</v>
      </c>
    </row>
    <row r="3095" spans="70:79" s="1" customFormat="1" ht="15">
      <c r="BR3095" t="str">
        <f t="shared" si="182"/>
        <v>RWDST GEORGES HOSPITAL</v>
      </c>
      <c r="BS3095" s="66" t="s">
        <v>9079</v>
      </c>
      <c r="BT3095" s="66" t="s">
        <v>9080</v>
      </c>
      <c r="BU3095" s="66" t="s">
        <v>9079</v>
      </c>
      <c r="BV3095" s="66" t="s">
        <v>9080</v>
      </c>
      <c r="BW3095" s="66" t="s">
        <v>9057</v>
      </c>
      <c r="BX3095" s="66"/>
      <c r="BY3095" s="12"/>
      <c r="BZ3095" t="s">
        <v>5135</v>
      </c>
      <c r="CA3095" s="13" t="s">
        <v>9081</v>
      </c>
    </row>
    <row r="3096" spans="70:79" s="1" customFormat="1" ht="15">
      <c r="BR3096" t="str">
        <f t="shared" si="182"/>
        <v>RWDTHE JOHNSON COMMUNITY HOSPITAL</v>
      </c>
      <c r="BS3096" s="66" t="s">
        <v>9082</v>
      </c>
      <c r="BT3096" s="66" t="s">
        <v>8169</v>
      </c>
      <c r="BU3096" s="66" t="s">
        <v>9082</v>
      </c>
      <c r="BV3096" s="66" t="s">
        <v>8169</v>
      </c>
      <c r="BW3096" s="66" t="s">
        <v>9057</v>
      </c>
      <c r="BX3096" s="66"/>
      <c r="BY3096" s="12"/>
      <c r="BZ3096" t="s">
        <v>5135</v>
      </c>
      <c r="CA3096" s="13" t="s">
        <v>9083</v>
      </c>
    </row>
    <row r="3097" spans="70:79" s="1" customFormat="1" ht="15">
      <c r="BR3097" t="str">
        <f t="shared" si="182"/>
        <v>RWDWELLAND HOSPITAL</v>
      </c>
      <c r="BS3097" s="66" t="s">
        <v>9084</v>
      </c>
      <c r="BT3097" s="66" t="s">
        <v>9085</v>
      </c>
      <c r="BU3097" s="66" t="s">
        <v>9084</v>
      </c>
      <c r="BV3097" s="66" t="s">
        <v>9085</v>
      </c>
      <c r="BW3097" s="66" t="s">
        <v>9057</v>
      </c>
      <c r="BX3097" s="66"/>
      <c r="BY3097" s="12"/>
      <c r="BZ3097" t="s">
        <v>5135</v>
      </c>
      <c r="CA3097" s="13" t="s">
        <v>9086</v>
      </c>
    </row>
    <row r="3098" spans="70:79" s="1" customFormat="1" ht="15">
      <c r="BR3098" t="str">
        <f t="shared" si="182"/>
        <v>RWEGLENFIELD HOSPITAL</v>
      </c>
      <c r="BS3098" s="66" t="s">
        <v>9087</v>
      </c>
      <c r="BT3098" s="66" t="s">
        <v>9088</v>
      </c>
      <c r="BU3098" s="66" t="s">
        <v>9087</v>
      </c>
      <c r="BV3098" s="66" t="s">
        <v>9088</v>
      </c>
      <c r="BW3098" s="66" t="s">
        <v>9089</v>
      </c>
      <c r="BX3098" s="66"/>
      <c r="BY3098" s="12"/>
      <c r="BZ3098" t="s">
        <v>5135</v>
      </c>
      <c r="CA3098" s="13" t="s">
        <v>9090</v>
      </c>
    </row>
    <row r="3099" spans="70:79" s="1" customFormat="1" ht="15">
      <c r="BR3099" t="str">
        <f t="shared" si="182"/>
        <v>RWELEICESTER GENERAL HOSPITAL</v>
      </c>
      <c r="BS3099" s="66" t="s">
        <v>9091</v>
      </c>
      <c r="BT3099" s="66" t="s">
        <v>9092</v>
      </c>
      <c r="BU3099" s="66" t="s">
        <v>9091</v>
      </c>
      <c r="BV3099" s="66" t="s">
        <v>9092</v>
      </c>
      <c r="BW3099" s="66" t="s">
        <v>9089</v>
      </c>
      <c r="BX3099" s="66"/>
      <c r="BY3099" s="12"/>
      <c r="BZ3099" t="s">
        <v>5135</v>
      </c>
      <c r="CA3099" s="13" t="s">
        <v>9093</v>
      </c>
    </row>
    <row r="3100" spans="70:79" s="1" customFormat="1" ht="15">
      <c r="BR3100" t="str">
        <f t="shared" si="182"/>
        <v>RWELEICESTER ROYAL INFIRMARY</v>
      </c>
      <c r="BS3100" s="66" t="s">
        <v>9094</v>
      </c>
      <c r="BT3100" s="66" t="s">
        <v>9095</v>
      </c>
      <c r="BU3100" s="66" t="s">
        <v>9094</v>
      </c>
      <c r="BV3100" s="66" t="s">
        <v>9095</v>
      </c>
      <c r="BW3100" s="66" t="s">
        <v>9089</v>
      </c>
      <c r="BX3100" s="66"/>
      <c r="BY3100" s="12"/>
      <c r="BZ3100" t="s">
        <v>5135</v>
      </c>
      <c r="CA3100" s="13" t="s">
        <v>9096</v>
      </c>
    </row>
    <row r="3101" spans="70:79" s="1" customFormat="1" ht="15">
      <c r="BR3101" t="str">
        <f t="shared" si="182"/>
        <v>RWEST MARY'S HOSPITAL</v>
      </c>
      <c r="BS3101" s="66" t="s">
        <v>9097</v>
      </c>
      <c r="BT3101" s="66" t="s">
        <v>345</v>
      </c>
      <c r="BU3101" s="66" t="s">
        <v>9097</v>
      </c>
      <c r="BV3101" s="66" t="s">
        <v>345</v>
      </c>
      <c r="BW3101" s="66" t="s">
        <v>9089</v>
      </c>
      <c r="BX3101" s="66"/>
      <c r="BY3101" s="12"/>
      <c r="BZ3101" t="s">
        <v>5135</v>
      </c>
      <c r="CA3101" s="13" t="s">
        <v>9098</v>
      </c>
    </row>
    <row r="3102" spans="70:79" s="1" customFormat="1" ht="15">
      <c r="BR3102" t="str">
        <f t="shared" si="182"/>
        <v>RWFBENENDEN HOSPITAL</v>
      </c>
      <c r="BS3102" s="66" t="s">
        <v>9099</v>
      </c>
      <c r="BT3102" s="66" t="s">
        <v>9100</v>
      </c>
      <c r="BU3102" s="66" t="s">
        <v>9099</v>
      </c>
      <c r="BV3102" s="66" t="s">
        <v>9100</v>
      </c>
      <c r="BW3102" s="66" t="s">
        <v>9101</v>
      </c>
      <c r="BX3102" s="66"/>
      <c r="BY3102" s="12"/>
      <c r="BZ3102" t="s">
        <v>5135</v>
      </c>
      <c r="CA3102" s="13" t="s">
        <v>9102</v>
      </c>
    </row>
    <row r="3103" spans="70:79" s="1" customFormat="1" ht="15">
      <c r="BR3103" t="str">
        <f t="shared" si="182"/>
        <v>RWFBUCKLAND HOSPITAL</v>
      </c>
      <c r="BS3103" s="66" t="s">
        <v>9103</v>
      </c>
      <c r="BT3103" s="66" t="s">
        <v>8190</v>
      </c>
      <c r="BU3103" s="66" t="s">
        <v>9103</v>
      </c>
      <c r="BV3103" s="66" t="s">
        <v>8190</v>
      </c>
      <c r="BW3103" s="66" t="s">
        <v>9101</v>
      </c>
      <c r="BX3103" s="66"/>
      <c r="BY3103" s="12"/>
      <c r="BZ3103" t="s">
        <v>5135</v>
      </c>
      <c r="CA3103" s="13" t="s">
        <v>9104</v>
      </c>
    </row>
    <row r="3104" spans="70:79" s="1" customFormat="1" ht="15">
      <c r="BR3104" t="str">
        <f t="shared" si="182"/>
        <v>RWFDARENT VALLEY HOSPITAL</v>
      </c>
      <c r="BS3104" s="66" t="s">
        <v>9105</v>
      </c>
      <c r="BT3104" s="66" t="s">
        <v>3426</v>
      </c>
      <c r="BU3104" s="66" t="s">
        <v>9105</v>
      </c>
      <c r="BV3104" s="66" t="s">
        <v>3426</v>
      </c>
      <c r="BW3104" s="66" t="s">
        <v>9101</v>
      </c>
      <c r="BX3104" s="66"/>
      <c r="BY3104" s="12"/>
      <c r="BZ3104" t="s">
        <v>5135</v>
      </c>
      <c r="CA3104" s="13" t="s">
        <v>7233</v>
      </c>
    </row>
    <row r="3105" spans="70:79" s="1" customFormat="1" ht="15">
      <c r="BR3105" t="str">
        <f t="shared" si="182"/>
        <v>RWFEDENBRIDGE WAR MEMORIAL HOSPITAL</v>
      </c>
      <c r="BS3105" s="66" t="s">
        <v>9106</v>
      </c>
      <c r="BT3105" s="66" t="s">
        <v>9107</v>
      </c>
      <c r="BU3105" s="66" t="s">
        <v>9106</v>
      </c>
      <c r="BV3105" s="66" t="s">
        <v>9107</v>
      </c>
      <c r="BW3105" s="66" t="s">
        <v>9101</v>
      </c>
      <c r="BX3105" s="66"/>
      <c r="BY3105" s="12"/>
      <c r="BZ3105" t="s">
        <v>5135</v>
      </c>
      <c r="CA3105" s="13" t="s">
        <v>9108</v>
      </c>
    </row>
    <row r="3106" spans="70:79" s="1" customFormat="1" ht="15">
      <c r="BR3106" t="str">
        <f t="shared" si="182"/>
        <v>RWFFAVERSHAM COTTAGE HOSPITAL</v>
      </c>
      <c r="BS3106" s="66" t="s">
        <v>9109</v>
      </c>
      <c r="BT3106" s="66" t="s">
        <v>7078</v>
      </c>
      <c r="BU3106" s="66" t="s">
        <v>9109</v>
      </c>
      <c r="BV3106" s="66" t="s">
        <v>7078</v>
      </c>
      <c r="BW3106" s="66" t="s">
        <v>9101</v>
      </c>
      <c r="BX3106" s="66"/>
      <c r="BY3106" s="12"/>
      <c r="BZ3106" t="s">
        <v>5135</v>
      </c>
      <c r="CA3106" s="13" t="s">
        <v>9110</v>
      </c>
    </row>
    <row r="3107" spans="70:79" s="1" customFormat="1" ht="15">
      <c r="BR3107" t="str">
        <f t="shared" si="182"/>
        <v>RWFHOMOEOPATHIC HOSPITAL</v>
      </c>
      <c r="BS3107" s="66" t="s">
        <v>9111</v>
      </c>
      <c r="BT3107" s="66" t="s">
        <v>9112</v>
      </c>
      <c r="BU3107" s="66" t="s">
        <v>9111</v>
      </c>
      <c r="BV3107" s="66" t="s">
        <v>9112</v>
      </c>
      <c r="BW3107" s="66" t="s">
        <v>9101</v>
      </c>
      <c r="BX3107" s="66"/>
      <c r="BY3107" s="12"/>
      <c r="BZ3107" t="s">
        <v>5135</v>
      </c>
      <c r="CA3107" s="13" t="s">
        <v>9113</v>
      </c>
    </row>
    <row r="3108" spans="70:79" s="1" customFormat="1" ht="15">
      <c r="BR3108" t="str">
        <f t="shared" si="182"/>
        <v>RWFKENT AND CANTERBURY HOSPITAL</v>
      </c>
      <c r="BS3108" s="66" t="s">
        <v>9114</v>
      </c>
      <c r="BT3108" s="66" t="s">
        <v>4010</v>
      </c>
      <c r="BU3108" s="66" t="s">
        <v>9114</v>
      </c>
      <c r="BV3108" s="66" t="s">
        <v>4010</v>
      </c>
      <c r="BW3108" s="66" t="s">
        <v>9101</v>
      </c>
      <c r="BX3108" s="66"/>
      <c r="BY3108" s="12"/>
      <c r="BZ3108" t="s">
        <v>5135</v>
      </c>
      <c r="CA3108" s="13" t="s">
        <v>9115</v>
      </c>
    </row>
    <row r="3109" spans="70:79" s="1" customFormat="1" ht="15">
      <c r="BR3109" t="str">
        <f t="shared" si="182"/>
        <v>RWFKENT AND SUSSEX HOSPITAL</v>
      </c>
      <c r="BS3109" s="66" t="s">
        <v>9116</v>
      </c>
      <c r="BT3109" s="66" t="s">
        <v>9117</v>
      </c>
      <c r="BU3109" s="66" t="s">
        <v>9116</v>
      </c>
      <c r="BV3109" s="66" t="s">
        <v>9117</v>
      </c>
      <c r="BW3109" s="66" t="s">
        <v>9101</v>
      </c>
      <c r="BX3109" s="66"/>
      <c r="BY3109" s="12"/>
      <c r="BZ3109" t="s">
        <v>5135</v>
      </c>
      <c r="CA3109" s="13" t="s">
        <v>9118</v>
      </c>
    </row>
    <row r="3110" spans="70:79" s="1" customFormat="1" ht="15">
      <c r="BR3110" t="str">
        <f t="shared" si="182"/>
        <v>RWFMAIDSTONE DISTRICT GENERAL HOSPITAL</v>
      </c>
      <c r="BS3110" s="66" t="s">
        <v>9119</v>
      </c>
      <c r="BT3110" s="66" t="s">
        <v>8204</v>
      </c>
      <c r="BU3110" s="66" t="s">
        <v>9119</v>
      </c>
      <c r="BV3110" s="66" t="s">
        <v>8204</v>
      </c>
      <c r="BW3110" s="66" t="s">
        <v>9101</v>
      </c>
      <c r="BX3110" s="66"/>
      <c r="BY3110" s="12"/>
      <c r="BZ3110" t="s">
        <v>5135</v>
      </c>
      <c r="CA3110" s="13" t="s">
        <v>9120</v>
      </c>
    </row>
    <row r="3111" spans="70:79" s="1" customFormat="1" ht="15">
      <c r="BR3111" t="str">
        <f t="shared" si="182"/>
        <v>RWFMEDWAY MARITIME HOSPITAL</v>
      </c>
      <c r="BS3111" s="66" t="s">
        <v>9121</v>
      </c>
      <c r="BT3111" s="66" t="s">
        <v>9122</v>
      </c>
      <c r="BU3111" s="66" t="s">
        <v>9121</v>
      </c>
      <c r="BV3111" s="66" t="s">
        <v>9122</v>
      </c>
      <c r="BW3111" s="66" t="s">
        <v>9101</v>
      </c>
      <c r="BX3111" s="66"/>
      <c r="BY3111" s="12"/>
      <c r="BZ3111" t="s">
        <v>5135</v>
      </c>
      <c r="CA3111" s="13" t="s">
        <v>9123</v>
      </c>
    </row>
    <row r="3112" spans="70:79" s="1" customFormat="1" ht="15">
      <c r="BR3112" t="str">
        <f t="shared" si="182"/>
        <v>RWFMTW MEDICAL RECORDS</v>
      </c>
      <c r="BS3112" s="66" t="s">
        <v>9124</v>
      </c>
      <c r="BT3112" s="66" t="s">
        <v>9125</v>
      </c>
      <c r="BU3112" s="66" t="s">
        <v>9124</v>
      </c>
      <c r="BV3112" s="66" t="s">
        <v>9125</v>
      </c>
      <c r="BW3112" s="66" t="s">
        <v>9101</v>
      </c>
      <c r="BX3112" s="66"/>
      <c r="BY3112" s="12"/>
      <c r="BZ3112" t="s">
        <v>5135</v>
      </c>
      <c r="CA3112" s="13" t="s">
        <v>1661</v>
      </c>
    </row>
    <row r="3113" spans="70:79" s="1" customFormat="1" ht="15">
      <c r="BR3113" t="str">
        <f t="shared" si="182"/>
        <v>RWFPRESTON HALL HOSPITAL</v>
      </c>
      <c r="BS3113" s="66" t="s">
        <v>9126</v>
      </c>
      <c r="BT3113" s="66" t="s">
        <v>9127</v>
      </c>
      <c r="BU3113" s="66" t="s">
        <v>9126</v>
      </c>
      <c r="BV3113" s="66" t="s">
        <v>9127</v>
      </c>
      <c r="BW3113" s="66" t="s">
        <v>9101</v>
      </c>
      <c r="BX3113" s="66"/>
      <c r="BY3113" s="12"/>
      <c r="BZ3113" t="s">
        <v>5135</v>
      </c>
      <c r="CA3113" s="13" t="s">
        <v>9128</v>
      </c>
    </row>
    <row r="3114" spans="70:79" s="1" customFormat="1" ht="15">
      <c r="BR3114" t="str">
        <f t="shared" si="182"/>
        <v>RWFQEQM HOSPITAL</v>
      </c>
      <c r="BS3114" s="66" t="s">
        <v>9129</v>
      </c>
      <c r="BT3114" s="66" t="s">
        <v>9130</v>
      </c>
      <c r="BU3114" s="66" t="s">
        <v>9129</v>
      </c>
      <c r="BV3114" s="66" t="s">
        <v>9130</v>
      </c>
      <c r="BW3114" s="66" t="s">
        <v>9101</v>
      </c>
      <c r="BX3114" s="66"/>
      <c r="BY3114" s="12"/>
      <c r="BZ3114" t="s">
        <v>5135</v>
      </c>
      <c r="CA3114" s="13" t="s">
        <v>9131</v>
      </c>
    </row>
    <row r="3115" spans="70:79" s="1" customFormat="1" ht="15">
      <c r="BR3115" t="str">
        <f t="shared" si="182"/>
        <v>RWFQUEEN VICTORIA MEMORIAL HOSPITAL</v>
      </c>
      <c r="BS3115" s="66" t="s">
        <v>9132</v>
      </c>
      <c r="BT3115" s="66" t="s">
        <v>6000</v>
      </c>
      <c r="BU3115" s="66" t="s">
        <v>9132</v>
      </c>
      <c r="BV3115" s="66" t="s">
        <v>6000</v>
      </c>
      <c r="BW3115" s="66" t="s">
        <v>9101</v>
      </c>
      <c r="BX3115" s="66"/>
      <c r="BY3115" s="12"/>
      <c r="BZ3115" t="s">
        <v>5135</v>
      </c>
      <c r="CA3115" s="13" t="s">
        <v>9133</v>
      </c>
    </row>
    <row r="3116" spans="70:79" s="1" customFormat="1" ht="15">
      <c r="BR3116" t="str">
        <f t="shared" si="182"/>
        <v>RWFROYAL VICTORIA HOSPITAL</v>
      </c>
      <c r="BS3116" s="66" t="s">
        <v>9134</v>
      </c>
      <c r="BT3116" s="66" t="s">
        <v>9135</v>
      </c>
      <c r="BU3116" s="66" t="s">
        <v>9134</v>
      </c>
      <c r="BV3116" s="66" t="s">
        <v>9135</v>
      </c>
      <c r="BW3116" s="66" t="s">
        <v>9101</v>
      </c>
      <c r="BX3116" s="66"/>
      <c r="BY3116" s="12"/>
      <c r="BZ3116" t="s">
        <v>5135</v>
      </c>
      <c r="CA3116" s="13" t="s">
        <v>9136</v>
      </c>
    </row>
    <row r="3117" spans="70:79" s="1" customFormat="1" ht="15">
      <c r="BR3117" t="str">
        <f t="shared" si="182"/>
        <v>RWFSEVENOAKS HOSPITAL</v>
      </c>
      <c r="BS3117" s="66" t="s">
        <v>9137</v>
      </c>
      <c r="BT3117" s="66" t="s">
        <v>7088</v>
      </c>
      <c r="BU3117" s="66" t="s">
        <v>9137</v>
      </c>
      <c r="BV3117" s="66" t="s">
        <v>7088</v>
      </c>
      <c r="BW3117" s="66" t="s">
        <v>9101</v>
      </c>
      <c r="BX3117" s="66"/>
      <c r="BY3117" s="12"/>
      <c r="BZ3117" t="s">
        <v>9138</v>
      </c>
      <c r="CA3117" s="13" t="s">
        <v>9139</v>
      </c>
    </row>
    <row r="3118" spans="70:79" s="1" customFormat="1" ht="15">
      <c r="BR3118" t="str">
        <f t="shared" si="182"/>
        <v>RWFSHEPPEY COMMUNITY HOSPITAL</v>
      </c>
      <c r="BS3118" s="66" t="s">
        <v>9140</v>
      </c>
      <c r="BT3118" s="66" t="s">
        <v>9141</v>
      </c>
      <c r="BU3118" s="66" t="s">
        <v>9140</v>
      </c>
      <c r="BV3118" s="66" t="s">
        <v>9141</v>
      </c>
      <c r="BW3118" s="66" t="s">
        <v>9101</v>
      </c>
      <c r="BX3118" s="66"/>
      <c r="BY3118" s="12"/>
      <c r="BZ3118" t="s">
        <v>9138</v>
      </c>
      <c r="CA3118" s="13" t="s">
        <v>9142</v>
      </c>
    </row>
    <row r="3119" spans="70:79" s="1" customFormat="1" ht="15">
      <c r="BR3119" t="str">
        <f t="shared" si="182"/>
        <v>RWFSITTINGBOURNE MEMORIAL HOSPITAL</v>
      </c>
      <c r="BS3119" s="66" t="s">
        <v>9143</v>
      </c>
      <c r="BT3119" s="66" t="s">
        <v>8221</v>
      </c>
      <c r="BU3119" s="66" t="s">
        <v>9143</v>
      </c>
      <c r="BV3119" s="66" t="s">
        <v>8221</v>
      </c>
      <c r="BW3119" s="66" t="s">
        <v>9101</v>
      </c>
      <c r="BX3119" s="66"/>
      <c r="BY3119" s="12"/>
      <c r="BZ3119" t="s">
        <v>9138</v>
      </c>
      <c r="CA3119" s="13" t="s">
        <v>9144</v>
      </c>
    </row>
    <row r="3120" spans="70:79" s="1" customFormat="1" ht="15">
      <c r="BR3120" t="str">
        <f t="shared" si="182"/>
        <v>RWFSTONE HOUSE HOSPITAL</v>
      </c>
      <c r="BS3120" s="66" t="s">
        <v>9145</v>
      </c>
      <c r="BT3120" s="66" t="s">
        <v>9146</v>
      </c>
      <c r="BU3120" s="66" t="s">
        <v>9145</v>
      </c>
      <c r="BV3120" s="66" t="s">
        <v>9146</v>
      </c>
      <c r="BW3120" s="66" t="s">
        <v>9101</v>
      </c>
      <c r="BX3120" s="66"/>
      <c r="BY3120" s="12"/>
      <c r="BZ3120" t="s">
        <v>9138</v>
      </c>
      <c r="CA3120" s="13" t="s">
        <v>9147</v>
      </c>
    </row>
    <row r="3121" spans="70:79" s="1" customFormat="1" ht="15">
      <c r="BR3121" t="str">
        <f t="shared" si="182"/>
        <v>RWFTHE TUNBRIDGE WELLS HOSPITAL</v>
      </c>
      <c r="BS3121" s="66" t="s">
        <v>9148</v>
      </c>
      <c r="BT3121" s="66" t="s">
        <v>8511</v>
      </c>
      <c r="BU3121" s="66" t="s">
        <v>9148</v>
      </c>
      <c r="BV3121" s="66" t="s">
        <v>8511</v>
      </c>
      <c r="BW3121" s="66" t="s">
        <v>9101</v>
      </c>
      <c r="BX3121" s="66"/>
      <c r="BY3121" s="12"/>
      <c r="BZ3121" t="s">
        <v>9138</v>
      </c>
      <c r="CA3121" s="13" t="s">
        <v>9149</v>
      </c>
    </row>
    <row r="3122" spans="70:79" s="1" customFormat="1" ht="15">
      <c r="BR3122" t="str">
        <f t="shared" si="182"/>
        <v>RWFTHE TUNBRIDGE WELLS HOSPITAL</v>
      </c>
      <c r="BS3122" s="66" t="s">
        <v>9148</v>
      </c>
      <c r="BT3122" s="66" t="s">
        <v>8511</v>
      </c>
      <c r="BU3122" s="66" t="s">
        <v>9148</v>
      </c>
      <c r="BV3122" s="66" t="s">
        <v>8511</v>
      </c>
      <c r="BW3122" s="66" t="s">
        <v>9101</v>
      </c>
      <c r="BX3122" s="66"/>
      <c r="BY3122" s="12"/>
      <c r="BZ3122" t="s">
        <v>9138</v>
      </c>
      <c r="CA3122" s="13" t="s">
        <v>9150</v>
      </c>
    </row>
    <row r="3123" spans="70:79" s="1" customFormat="1" ht="15">
      <c r="BR3123" t="str">
        <f t="shared" si="182"/>
        <v>RWFTONBRIDGE COTTAGE HOSPITAL</v>
      </c>
      <c r="BS3123" s="66" t="s">
        <v>9151</v>
      </c>
      <c r="BT3123" s="66" t="s">
        <v>7092</v>
      </c>
      <c r="BU3123" s="66" t="s">
        <v>9151</v>
      </c>
      <c r="BV3123" s="66" t="s">
        <v>7092</v>
      </c>
      <c r="BW3123" s="66" t="s">
        <v>9101</v>
      </c>
      <c r="BX3123" s="66"/>
      <c r="BY3123" s="12"/>
      <c r="BZ3123" t="s">
        <v>9138</v>
      </c>
      <c r="CA3123" s="13" t="s">
        <v>9152</v>
      </c>
    </row>
    <row r="3124" spans="70:79" s="1" customFormat="1" ht="15">
      <c r="BR3124" t="str">
        <f t="shared" si="182"/>
        <v>RWFTONBRIDGE COTTAGE HOSPITAL</v>
      </c>
      <c r="BS3124" s="66" t="s">
        <v>9151</v>
      </c>
      <c r="BT3124" s="66" t="s">
        <v>7092</v>
      </c>
      <c r="BU3124" s="66" t="s">
        <v>9151</v>
      </c>
      <c r="BV3124" s="66" t="s">
        <v>7092</v>
      </c>
      <c r="BW3124" s="66" t="s">
        <v>9101</v>
      </c>
      <c r="BX3124" s="66"/>
      <c r="BY3124" s="12"/>
      <c r="BZ3124" t="s">
        <v>9138</v>
      </c>
      <c r="CA3124" s="13" t="s">
        <v>9153</v>
      </c>
    </row>
    <row r="3125" spans="70:79" s="1" customFormat="1" ht="15">
      <c r="BR3125" t="str">
        <f t="shared" si="182"/>
        <v>RWFVICTORIA HOSPITAL</v>
      </c>
      <c r="BS3125" s="66" t="s">
        <v>9154</v>
      </c>
      <c r="BT3125" s="66" t="s">
        <v>7099</v>
      </c>
      <c r="BU3125" s="66" t="s">
        <v>9154</v>
      </c>
      <c r="BV3125" s="66" t="s">
        <v>7099</v>
      </c>
      <c r="BW3125" s="66" t="s">
        <v>9101</v>
      </c>
      <c r="BX3125" s="66"/>
      <c r="BY3125" s="12"/>
      <c r="BZ3125" t="s">
        <v>9138</v>
      </c>
      <c r="CA3125" s="13" t="s">
        <v>9155</v>
      </c>
    </row>
    <row r="3126" spans="70:79" s="1" customFormat="1" ht="15">
      <c r="BR3126" t="str">
        <f t="shared" si="182"/>
        <v>RWFWHITSTABLE AND TANKERTON HOSPITAL</v>
      </c>
      <c r="BS3126" s="66" t="s">
        <v>9156</v>
      </c>
      <c r="BT3126" s="66" t="s">
        <v>8228</v>
      </c>
      <c r="BU3126" s="66" t="s">
        <v>9156</v>
      </c>
      <c r="BV3126" s="66" t="s">
        <v>8228</v>
      </c>
      <c r="BW3126" s="66" t="s">
        <v>9101</v>
      </c>
      <c r="BX3126" s="66"/>
      <c r="BY3126" s="12"/>
      <c r="BZ3126" t="s">
        <v>9157</v>
      </c>
      <c r="CA3126" s="13" t="s">
        <v>9158</v>
      </c>
    </row>
    <row r="3127" spans="70:79" s="1" customFormat="1" ht="15">
      <c r="BR3127" t="str">
        <f t="shared" si="182"/>
        <v>RWFWILL ADAMS TREATMENT CENTRE</v>
      </c>
      <c r="BS3127" s="66" t="s">
        <v>9159</v>
      </c>
      <c r="BT3127" s="66" t="s">
        <v>9160</v>
      </c>
      <c r="BU3127" s="66" t="s">
        <v>9159</v>
      </c>
      <c r="BV3127" s="66" t="s">
        <v>9160</v>
      </c>
      <c r="BW3127" s="66" t="s">
        <v>9101</v>
      </c>
      <c r="BX3127" s="66"/>
      <c r="BY3127" s="12"/>
      <c r="BZ3127" t="s">
        <v>9157</v>
      </c>
      <c r="CA3127" s="13" t="s">
        <v>9161</v>
      </c>
    </row>
    <row r="3128" spans="70:79" s="1" customFormat="1" ht="15">
      <c r="BR3128" t="str">
        <f t="shared" si="182"/>
        <v>RWFWILLIAM HARVEY HOSPITAL</v>
      </c>
      <c r="BS3128" s="66" t="s">
        <v>9162</v>
      </c>
      <c r="BT3128" s="66" t="s">
        <v>9163</v>
      </c>
      <c r="BU3128" s="66" t="s">
        <v>9162</v>
      </c>
      <c r="BV3128" s="66" t="s">
        <v>9163</v>
      </c>
      <c r="BW3128" s="66" t="s">
        <v>9101</v>
      </c>
      <c r="BX3128" s="66"/>
      <c r="BY3128" s="12"/>
      <c r="BZ3128" t="s">
        <v>9157</v>
      </c>
      <c r="CA3128" s="13" t="s">
        <v>9164</v>
      </c>
    </row>
    <row r="3129" spans="70:79" s="1" customFormat="1" ht="15">
      <c r="BR3129" t="str">
        <f t="shared" si="182"/>
        <v>RWGHARPENDEN MEMORIAL HOSPITAL</v>
      </c>
      <c r="BS3129" s="66" t="s">
        <v>9165</v>
      </c>
      <c r="BT3129" s="66" t="s">
        <v>1398</v>
      </c>
      <c r="BU3129" s="66" t="s">
        <v>9165</v>
      </c>
      <c r="BV3129" s="66" t="s">
        <v>1398</v>
      </c>
      <c r="BW3129" s="66" t="s">
        <v>140</v>
      </c>
      <c r="BX3129" s="66"/>
      <c r="BY3129" s="12"/>
      <c r="BZ3129" t="s">
        <v>9157</v>
      </c>
      <c r="CA3129" s="13" t="s">
        <v>9166</v>
      </c>
    </row>
    <row r="3130" spans="70:79" s="1" customFormat="1" ht="15">
      <c r="BR3130" t="str">
        <f t="shared" si="182"/>
        <v>RWGHEMEL HEMPSTEAD HOSPITAL</v>
      </c>
      <c r="BS3130" s="66" t="s">
        <v>872</v>
      </c>
      <c r="BT3130" s="66" t="s">
        <v>202</v>
      </c>
      <c r="BU3130" s="66" t="s">
        <v>872</v>
      </c>
      <c r="BV3130" s="66" t="s">
        <v>202</v>
      </c>
      <c r="BW3130" s="66" t="s">
        <v>140</v>
      </c>
      <c r="BX3130" s="66"/>
      <c r="BY3130" s="12"/>
      <c r="BZ3130" t="s">
        <v>9157</v>
      </c>
      <c r="CA3130" s="13" t="s">
        <v>9167</v>
      </c>
    </row>
    <row r="3131" spans="70:79" s="1" customFormat="1" ht="15">
      <c r="BR3131" t="str">
        <f t="shared" si="182"/>
        <v>RWGMOUNT VERNON HOSPITAL</v>
      </c>
      <c r="BS3131" s="66" t="s">
        <v>9168</v>
      </c>
      <c r="BT3131" s="66" t="s">
        <v>1404</v>
      </c>
      <c r="BU3131" s="66" t="s">
        <v>9168</v>
      </c>
      <c r="BV3131" s="66" t="s">
        <v>1404</v>
      </c>
      <c r="BW3131" s="66" t="s">
        <v>140</v>
      </c>
      <c r="BX3131" s="66"/>
      <c r="BY3131" s="12"/>
      <c r="BZ3131" t="s">
        <v>9157</v>
      </c>
      <c r="CA3131" s="13" t="s">
        <v>9169</v>
      </c>
    </row>
    <row r="3132" spans="70:79" s="1" customFormat="1" ht="15">
      <c r="BR3132" t="str">
        <f t="shared" si="182"/>
        <v>RWGST ALBANS CITY HOSPITAL</v>
      </c>
      <c r="BS3132" s="66" t="s">
        <v>875</v>
      </c>
      <c r="BT3132" s="66" t="s">
        <v>228</v>
      </c>
      <c r="BU3132" s="66" t="s">
        <v>875</v>
      </c>
      <c r="BV3132" s="66" t="s">
        <v>228</v>
      </c>
      <c r="BW3132" s="66" t="s">
        <v>140</v>
      </c>
      <c r="BX3132" s="66"/>
      <c r="BY3132" s="12"/>
      <c r="BZ3132" t="s">
        <v>9157</v>
      </c>
      <c r="CA3132" s="13" t="s">
        <v>9170</v>
      </c>
    </row>
    <row r="3133" spans="70:79" s="1" customFormat="1" ht="15">
      <c r="BR3133" t="str">
        <f t="shared" si="182"/>
        <v>RWGWATFORD GENERAL HOSPITAL</v>
      </c>
      <c r="BS3133" s="66" t="s">
        <v>862</v>
      </c>
      <c r="BT3133" s="66" t="s">
        <v>102</v>
      </c>
      <c r="BU3133" s="66" t="s">
        <v>862</v>
      </c>
      <c r="BV3133" s="66" t="s">
        <v>102</v>
      </c>
      <c r="BW3133" s="66" t="s">
        <v>140</v>
      </c>
      <c r="BX3133" s="66"/>
      <c r="BY3133" s="12"/>
      <c r="BZ3133" t="s">
        <v>9157</v>
      </c>
      <c r="CA3133" s="13" t="s">
        <v>9171</v>
      </c>
    </row>
    <row r="3134" spans="70:79" s="1" customFormat="1" ht="15">
      <c r="BR3134" t="str">
        <f t="shared" si="182"/>
        <v>RWHHERTFORD COUNTY HOSPITAL</v>
      </c>
      <c r="BS3134" s="66" t="s">
        <v>9172</v>
      </c>
      <c r="BT3134" s="66" t="s">
        <v>9173</v>
      </c>
      <c r="BU3134" s="66" t="s">
        <v>9172</v>
      </c>
      <c r="BV3134" s="66" t="s">
        <v>9173</v>
      </c>
      <c r="BW3134" s="66" t="s">
        <v>9174</v>
      </c>
      <c r="BX3134" s="66"/>
      <c r="BY3134" s="12"/>
      <c r="BZ3134" t="s">
        <v>9157</v>
      </c>
      <c r="CA3134" s="13" t="s">
        <v>9175</v>
      </c>
    </row>
    <row r="3135" spans="70:79" s="1" customFormat="1" ht="15">
      <c r="BR3135" t="str">
        <f t="shared" si="182"/>
        <v>RWHLISTER HOSPITAL</v>
      </c>
      <c r="BS3135" s="66" t="s">
        <v>9176</v>
      </c>
      <c r="BT3135" s="66" t="s">
        <v>3882</v>
      </c>
      <c r="BU3135" s="66" t="s">
        <v>9176</v>
      </c>
      <c r="BV3135" s="66" t="s">
        <v>3882</v>
      </c>
      <c r="BW3135" s="66" t="s">
        <v>9174</v>
      </c>
      <c r="BX3135" s="66"/>
      <c r="BY3135" s="12"/>
      <c r="BZ3135" t="s">
        <v>9157</v>
      </c>
      <c r="CA3135" s="13" t="s">
        <v>9177</v>
      </c>
    </row>
    <row r="3136" spans="70:79" s="1" customFormat="1" ht="15">
      <c r="BR3136" t="str">
        <f t="shared" si="182"/>
        <v>RWHMOUNT VERNON CANCER CENTRE</v>
      </c>
      <c r="BS3136" s="66" t="s">
        <v>9178</v>
      </c>
      <c r="BT3136" s="66" t="s">
        <v>3969</v>
      </c>
      <c r="BU3136" s="66" t="s">
        <v>9178</v>
      </c>
      <c r="BV3136" s="66" t="s">
        <v>3969</v>
      </c>
      <c r="BW3136" s="66" t="s">
        <v>9174</v>
      </c>
      <c r="BX3136" s="66"/>
      <c r="BY3136" s="12"/>
      <c r="BZ3136" t="s">
        <v>9157</v>
      </c>
      <c r="CA3136" s="13" t="s">
        <v>9179</v>
      </c>
    </row>
    <row r="3137" spans="70:79" s="1" customFormat="1" ht="15">
      <c r="BR3137" t="str">
        <f t="shared" si="182"/>
        <v>RWHQUEEN ELIZABETH I I HOSPITAL</v>
      </c>
      <c r="BS3137" s="66" t="s">
        <v>9180</v>
      </c>
      <c r="BT3137" s="66" t="s">
        <v>9181</v>
      </c>
      <c r="BU3137" s="66" t="s">
        <v>9180</v>
      </c>
      <c r="BV3137" s="66" t="s">
        <v>9181</v>
      </c>
      <c r="BW3137" s="66" t="s">
        <v>9174</v>
      </c>
      <c r="BX3137" s="66"/>
      <c r="BY3137" s="12"/>
      <c r="BZ3137" t="s">
        <v>9157</v>
      </c>
      <c r="CA3137" s="13" t="s">
        <v>9182</v>
      </c>
    </row>
    <row r="3138" spans="70:79" s="1" customFormat="1" ht="15">
      <c r="BR3138" t="str">
        <f t="shared" si="182"/>
        <v>RWJBUXTON COTTAGE HOSPITAL</v>
      </c>
      <c r="BS3138" s="66" t="s">
        <v>9183</v>
      </c>
      <c r="BT3138" s="66" t="s">
        <v>9184</v>
      </c>
      <c r="BU3138" s="66" t="s">
        <v>9183</v>
      </c>
      <c r="BV3138" s="66" t="s">
        <v>9184</v>
      </c>
      <c r="BW3138" s="66" t="s">
        <v>9185</v>
      </c>
      <c r="BX3138" s="66"/>
      <c r="BY3138" s="12"/>
      <c r="BZ3138" t="s">
        <v>9157</v>
      </c>
      <c r="CA3138" s="13" t="s">
        <v>9186</v>
      </c>
    </row>
    <row r="3139" spans="70:79" s="1" customFormat="1" ht="15">
      <c r="BR3139" t="str">
        <f t="shared" ref="BR3139:BR3202" si="183">CONCATENATE(LEFT(BS3139, 3),BT3139)</f>
        <v>RWJCHEADLE ROYAL HOSPITAL</v>
      </c>
      <c r="BS3139" s="66" t="s">
        <v>9187</v>
      </c>
      <c r="BT3139" s="66" t="s">
        <v>9188</v>
      </c>
      <c r="BU3139" s="66" t="s">
        <v>9187</v>
      </c>
      <c r="BV3139" s="66" t="s">
        <v>9188</v>
      </c>
      <c r="BW3139" s="66" t="s">
        <v>9185</v>
      </c>
      <c r="BX3139" s="66"/>
      <c r="BY3139" s="12"/>
      <c r="BZ3139" t="s">
        <v>9157</v>
      </c>
      <c r="CA3139" s="13" t="s">
        <v>9189</v>
      </c>
    </row>
    <row r="3140" spans="70:79" s="1" customFormat="1" ht="15">
      <c r="BR3140" t="str">
        <f t="shared" si="183"/>
        <v>RWJCHERRY TREE HOSPITAL</v>
      </c>
      <c r="BS3140" s="66" t="s">
        <v>9190</v>
      </c>
      <c r="BT3140" s="66" t="s">
        <v>9191</v>
      </c>
      <c r="BU3140" s="66" t="s">
        <v>9190</v>
      </c>
      <c r="BV3140" s="66" t="s">
        <v>9191</v>
      </c>
      <c r="BW3140" s="66" t="s">
        <v>9185</v>
      </c>
      <c r="BX3140" s="66"/>
      <c r="BY3140" s="12"/>
      <c r="BZ3140" t="s">
        <v>9157</v>
      </c>
      <c r="CA3140" s="13" t="s">
        <v>9192</v>
      </c>
    </row>
    <row r="3141" spans="70:79" s="1" customFormat="1" ht="15">
      <c r="BR3141" t="str">
        <f t="shared" si="183"/>
        <v>RWJSHIRE HILL HOSPITAL</v>
      </c>
      <c r="BS3141" s="66" t="s">
        <v>9193</v>
      </c>
      <c r="BT3141" s="66" t="s">
        <v>9194</v>
      </c>
      <c r="BU3141" s="66" t="s">
        <v>9195</v>
      </c>
      <c r="BV3141" s="66" t="s">
        <v>9194</v>
      </c>
      <c r="BW3141" s="66" t="s">
        <v>9185</v>
      </c>
      <c r="BX3141" s="66"/>
      <c r="BY3141" s="12"/>
      <c r="BZ3141" t="s">
        <v>9157</v>
      </c>
      <c r="CA3141" s="13" t="s">
        <v>9196</v>
      </c>
    </row>
    <row r="3142" spans="70:79" s="1" customFormat="1" ht="15">
      <c r="BR3142" t="str">
        <f t="shared" si="183"/>
        <v>RWJST THOMAS HOSPITAL</v>
      </c>
      <c r="BS3142" s="66" t="s">
        <v>9197</v>
      </c>
      <c r="BT3142" s="66" t="s">
        <v>9198</v>
      </c>
      <c r="BU3142" s="66" t="s">
        <v>9197</v>
      </c>
      <c r="BV3142" s="66" t="s">
        <v>9198</v>
      </c>
      <c r="BW3142" s="66" t="s">
        <v>9185</v>
      </c>
      <c r="BX3142" s="66"/>
      <c r="BY3142" s="12"/>
      <c r="BZ3142" t="s">
        <v>9157</v>
      </c>
      <c r="CA3142" s="13" t="s">
        <v>9199</v>
      </c>
    </row>
    <row r="3143" spans="70:79" s="1" customFormat="1" ht="15">
      <c r="BR3143" t="str">
        <f t="shared" si="183"/>
        <v>RWJSTEPPING HILL HOSPITAL</v>
      </c>
      <c r="BS3143" s="66" t="s">
        <v>9200</v>
      </c>
      <c r="BT3143" s="66" t="s">
        <v>9201</v>
      </c>
      <c r="BU3143" s="66" t="s">
        <v>9200</v>
      </c>
      <c r="BV3143" s="66" t="s">
        <v>9201</v>
      </c>
      <c r="BW3143" s="66" t="s">
        <v>9185</v>
      </c>
      <c r="BX3143" s="66"/>
      <c r="BY3143" s="12"/>
      <c r="BZ3143" t="s">
        <v>9157</v>
      </c>
      <c r="CA3143" s="13" t="s">
        <v>9202</v>
      </c>
    </row>
    <row r="3144" spans="70:79" s="1" customFormat="1" ht="15">
      <c r="BR3144" t="str">
        <f t="shared" si="183"/>
        <v>RWJTHE MEADOWS</v>
      </c>
      <c r="BS3144" s="66" t="s">
        <v>9203</v>
      </c>
      <c r="BT3144" s="66" t="s">
        <v>8656</v>
      </c>
      <c r="BU3144" s="66" t="s">
        <v>9203</v>
      </c>
      <c r="BV3144" s="66" t="s">
        <v>8656</v>
      </c>
      <c r="BW3144" s="66" t="s">
        <v>9185</v>
      </c>
      <c r="BX3144" s="66"/>
      <c r="BY3144" s="12"/>
      <c r="BZ3144" t="s">
        <v>9157</v>
      </c>
      <c r="CA3144" s="13" t="s">
        <v>9204</v>
      </c>
    </row>
    <row r="3145" spans="70:79" s="1" customFormat="1" ht="15">
      <c r="BR3145" t="str">
        <f t="shared" si="183"/>
        <v>RWKACE ENTERPRISES</v>
      </c>
      <c r="BS3145" t="s">
        <v>9205</v>
      </c>
      <c r="BT3145" t="s">
        <v>9206</v>
      </c>
      <c r="BU3145" t="s">
        <v>9205</v>
      </c>
      <c r="BV3145" t="s">
        <v>9206</v>
      </c>
      <c r="BW3145" s="66" t="s">
        <v>9207</v>
      </c>
      <c r="BX3145" s="66"/>
      <c r="BY3145" s="12"/>
      <c r="BZ3145" t="s">
        <v>9157</v>
      </c>
      <c r="CA3145" s="13" t="s">
        <v>9208</v>
      </c>
    </row>
    <row r="3146" spans="70:79" s="1" customFormat="1" ht="15">
      <c r="BR3146" t="str">
        <f t="shared" si="183"/>
        <v>RWKASHANTI HOUSE</v>
      </c>
      <c r="BS3146" t="s">
        <v>9209</v>
      </c>
      <c r="BT3146" t="s">
        <v>9210</v>
      </c>
      <c r="BU3146" t="s">
        <v>9209</v>
      </c>
      <c r="BV3146" t="s">
        <v>9210</v>
      </c>
      <c r="BW3146" s="66" t="s">
        <v>9207</v>
      </c>
      <c r="BX3146" s="66"/>
      <c r="BY3146" s="12"/>
      <c r="BZ3146" t="s">
        <v>9157</v>
      </c>
      <c r="CA3146" s="13" t="s">
        <v>9211</v>
      </c>
    </row>
    <row r="3147" spans="70:79" s="1" customFormat="1" ht="15">
      <c r="BR3147" t="str">
        <f t="shared" si="183"/>
        <v>RWKBARFORD AVENUE RESOURCE CENTRE</v>
      </c>
      <c r="BS3147" t="s">
        <v>9212</v>
      </c>
      <c r="BT3147" t="s">
        <v>9213</v>
      </c>
      <c r="BU3147" t="s">
        <v>9212</v>
      </c>
      <c r="BV3147" t="s">
        <v>9213</v>
      </c>
      <c r="BW3147" s="66" t="s">
        <v>9207</v>
      </c>
      <c r="BX3147" s="66"/>
      <c r="BY3147" s="12"/>
      <c r="BZ3147" t="s">
        <v>9157</v>
      </c>
      <c r="CA3147" s="13" t="s">
        <v>9214</v>
      </c>
    </row>
    <row r="3148" spans="70:79" s="1" customFormat="1" ht="15">
      <c r="BR3148" t="str">
        <f t="shared" si="183"/>
        <v>RWKBEACON HOUSE</v>
      </c>
      <c r="BS3148" t="s">
        <v>9215</v>
      </c>
      <c r="BT3148" t="s">
        <v>9216</v>
      </c>
      <c r="BU3148" t="s">
        <v>9215</v>
      </c>
      <c r="BV3148" t="s">
        <v>9216</v>
      </c>
      <c r="BW3148" s="66" t="s">
        <v>9207</v>
      </c>
      <c r="BX3148" s="66"/>
      <c r="BY3148" s="12"/>
      <c r="BZ3148" t="s">
        <v>9157</v>
      </c>
      <c r="CA3148" s="13" t="s">
        <v>9217</v>
      </c>
    </row>
    <row r="3149" spans="70:79" s="1" customFormat="1" ht="15">
      <c r="BR3149" t="str">
        <f t="shared" si="183"/>
        <v>RWKBEDFORD HEALTH VILLAGE</v>
      </c>
      <c r="BS3149" t="s">
        <v>9218</v>
      </c>
      <c r="BT3149" t="s">
        <v>9219</v>
      </c>
      <c r="BU3149" t="s">
        <v>9218</v>
      </c>
      <c r="BV3149" t="s">
        <v>9219</v>
      </c>
      <c r="BW3149" s="66" t="s">
        <v>9207</v>
      </c>
      <c r="BX3149" s="66"/>
      <c r="BY3149" s="12"/>
      <c r="BZ3149" t="s">
        <v>9157</v>
      </c>
      <c r="CA3149" s="13" t="s">
        <v>9220</v>
      </c>
    </row>
    <row r="3150" spans="70:79" s="1" customFormat="1" ht="15">
      <c r="BR3150" t="str">
        <f t="shared" si="183"/>
        <v>RWKBEDFORD HOSPITAL</v>
      </c>
      <c r="BS3150" t="s">
        <v>9221</v>
      </c>
      <c r="BT3150" t="s">
        <v>9222</v>
      </c>
      <c r="BU3150" t="s">
        <v>9221</v>
      </c>
      <c r="BV3150" t="s">
        <v>9222</v>
      </c>
      <c r="BW3150" s="66" t="s">
        <v>9207</v>
      </c>
      <c r="BX3150" s="66"/>
      <c r="BY3150" s="12"/>
      <c r="BZ3150" t="s">
        <v>9157</v>
      </c>
      <c r="CA3150" s="13" t="s">
        <v>9223</v>
      </c>
    </row>
    <row r="3151" spans="70:79" s="1" customFormat="1" ht="15">
      <c r="BR3151" t="str">
        <f t="shared" si="183"/>
        <v>RWKBEECH CLOSE RESOURCE CENTRE</v>
      </c>
      <c r="BS3151" t="s">
        <v>9224</v>
      </c>
      <c r="BT3151" t="s">
        <v>9225</v>
      </c>
      <c r="BU3151" t="s">
        <v>9224</v>
      </c>
      <c r="BV3151" t="s">
        <v>9225</v>
      </c>
      <c r="BW3151" s="66" t="s">
        <v>9207</v>
      </c>
      <c r="BX3151" s="66"/>
      <c r="BY3151" s="12"/>
      <c r="BZ3151" t="s">
        <v>9157</v>
      </c>
      <c r="CA3151" s="13" t="s">
        <v>9226</v>
      </c>
    </row>
    <row r="3152" spans="70:79" s="1" customFormat="1" ht="15">
      <c r="BR3152" t="str">
        <f t="shared" si="183"/>
        <v>RWKBIGGLESWADE HOSPITAL SPRING HOUSE</v>
      </c>
      <c r="BS3152" t="s">
        <v>9227</v>
      </c>
      <c r="BT3152" t="s">
        <v>9228</v>
      </c>
      <c r="BU3152" t="s">
        <v>9227</v>
      </c>
      <c r="BV3152" t="s">
        <v>9228</v>
      </c>
      <c r="BW3152" s="66" t="s">
        <v>9207</v>
      </c>
      <c r="BX3152" s="66"/>
      <c r="BY3152" s="12"/>
      <c r="BZ3152" t="s">
        <v>9157</v>
      </c>
      <c r="CA3152" s="13" t="s">
        <v>9229</v>
      </c>
    </row>
    <row r="3153" spans="70:79" s="1" customFormat="1" ht="15">
      <c r="BR3153" t="str">
        <f t="shared" si="183"/>
        <v>RWKCHARTER HOUSE</v>
      </c>
      <c r="BS3153" t="s">
        <v>9230</v>
      </c>
      <c r="BT3153" t="s">
        <v>9231</v>
      </c>
      <c r="BU3153" t="s">
        <v>9230</v>
      </c>
      <c r="BV3153" t="s">
        <v>9231</v>
      </c>
      <c r="BW3153" s="66" t="s">
        <v>9207</v>
      </c>
      <c r="BX3153" s="66"/>
      <c r="BY3153" s="12"/>
      <c r="BZ3153" t="s">
        <v>9157</v>
      </c>
      <c r="CA3153" s="13" t="s">
        <v>9232</v>
      </c>
    </row>
    <row r="3154" spans="70:79" s="1" customFormat="1" ht="15">
      <c r="BR3154" t="str">
        <f t="shared" si="183"/>
        <v>RWKCITY AND HACKNEY CENTRE FOR MENTAL HEALTH</v>
      </c>
      <c r="BS3154" s="66" t="s">
        <v>9233</v>
      </c>
      <c r="BT3154" s="66" t="s">
        <v>4270</v>
      </c>
      <c r="BU3154" s="66" t="s">
        <v>9233</v>
      </c>
      <c r="BV3154" s="66" t="s">
        <v>4270</v>
      </c>
      <c r="BW3154" s="66" t="s">
        <v>9207</v>
      </c>
      <c r="BX3154" s="66"/>
      <c r="BY3154" s="12"/>
      <c r="BZ3154" t="s">
        <v>9157</v>
      </c>
      <c r="CA3154" s="13" t="s">
        <v>9234</v>
      </c>
    </row>
    <row r="3155" spans="70:79" s="1" customFormat="1" ht="15">
      <c r="BR3155" t="str">
        <f t="shared" si="183"/>
        <v>RWKCROMBIE HOUSE</v>
      </c>
      <c r="BS3155" t="s">
        <v>9235</v>
      </c>
      <c r="BT3155" t="s">
        <v>9236</v>
      </c>
      <c r="BU3155" t="s">
        <v>9235</v>
      </c>
      <c r="BV3155" t="s">
        <v>9236</v>
      </c>
      <c r="BW3155" s="66" t="s">
        <v>9207</v>
      </c>
      <c r="BX3155" s="66"/>
      <c r="BY3155" s="12"/>
      <c r="BZ3155" t="s">
        <v>9157</v>
      </c>
      <c r="CA3155" s="13" t="s">
        <v>9237</v>
      </c>
    </row>
    <row r="3156" spans="70:79" s="1" customFormat="1" ht="15">
      <c r="BR3156" t="str">
        <f t="shared" si="183"/>
        <v>RWKDISABILITY RESOURCE CENTRE</v>
      </c>
      <c r="BS3156" t="s">
        <v>9238</v>
      </c>
      <c r="BT3156" t="s">
        <v>9239</v>
      </c>
      <c r="BU3156" t="s">
        <v>9238</v>
      </c>
      <c r="BV3156" t="s">
        <v>9239</v>
      </c>
      <c r="BW3156" s="66" t="s">
        <v>9207</v>
      </c>
      <c r="BX3156" s="66"/>
      <c r="BY3156" s="12"/>
      <c r="BZ3156" t="s">
        <v>9157</v>
      </c>
      <c r="CA3156" s="13" t="s">
        <v>9240</v>
      </c>
    </row>
    <row r="3157" spans="70:79" s="1" customFormat="1" ht="15">
      <c r="BR3157" t="str">
        <f t="shared" si="183"/>
        <v>RWKEAST HAM CARE CENTRE</v>
      </c>
      <c r="BS3157" s="66" t="s">
        <v>9241</v>
      </c>
      <c r="BT3157" s="66" t="s">
        <v>4292</v>
      </c>
      <c r="BU3157" s="66" t="s">
        <v>9241</v>
      </c>
      <c r="BV3157" s="66" t="s">
        <v>4292</v>
      </c>
      <c r="BW3157" s="66" t="s">
        <v>9207</v>
      </c>
      <c r="BX3157" s="66"/>
      <c r="BY3157" s="12"/>
      <c r="BZ3157" t="s">
        <v>9157</v>
      </c>
      <c r="CA3157" s="13" t="s">
        <v>9242</v>
      </c>
    </row>
    <row r="3158" spans="70:79" s="1" customFormat="1" ht="15">
      <c r="BR3158" t="str">
        <f t="shared" si="183"/>
        <v>RWKEMPOWA</v>
      </c>
      <c r="BS3158" t="s">
        <v>9243</v>
      </c>
      <c r="BT3158" t="s">
        <v>9244</v>
      </c>
      <c r="BU3158" t="s">
        <v>9243</v>
      </c>
      <c r="BV3158" t="s">
        <v>9244</v>
      </c>
      <c r="BW3158" s="66" t="s">
        <v>9207</v>
      </c>
      <c r="BX3158" s="66"/>
      <c r="BY3158" s="12"/>
      <c r="BZ3158" t="s">
        <v>9157</v>
      </c>
      <c r="CA3158" s="13" t="s">
        <v>9245</v>
      </c>
    </row>
    <row r="3159" spans="70:79" s="1" customFormat="1" ht="15">
      <c r="BR3159" t="str">
        <f t="shared" si="183"/>
        <v>RWKENHANCED CARE SERVICE</v>
      </c>
      <c r="BS3159" t="s">
        <v>9246</v>
      </c>
      <c r="BT3159" t="s">
        <v>9247</v>
      </c>
      <c r="BU3159" t="s">
        <v>9246</v>
      </c>
      <c r="BV3159" t="s">
        <v>9247</v>
      </c>
      <c r="BW3159" s="66" t="s">
        <v>9207</v>
      </c>
      <c r="BX3159" s="66"/>
      <c r="BY3159" s="12"/>
      <c r="BZ3159" t="s">
        <v>2756</v>
      </c>
      <c r="CA3159" s="13" t="s">
        <v>9248</v>
      </c>
    </row>
    <row r="3160" spans="70:79" s="1" customFormat="1" ht="15">
      <c r="BR3160" t="str">
        <f t="shared" si="183"/>
        <v>RWKFORENSIC CENTRE FOR MENTAL HEALTH</v>
      </c>
      <c r="BS3160" s="66" t="s">
        <v>9249</v>
      </c>
      <c r="BT3160" s="66" t="s">
        <v>4299</v>
      </c>
      <c r="BU3160" s="66" t="s">
        <v>9249</v>
      </c>
      <c r="BV3160" s="66" t="s">
        <v>4299</v>
      </c>
      <c r="BW3160" s="66" t="s">
        <v>9207</v>
      </c>
      <c r="BX3160" s="66"/>
      <c r="BY3160" s="12"/>
      <c r="BZ3160" t="s">
        <v>2756</v>
      </c>
      <c r="CA3160" s="13" t="s">
        <v>9250</v>
      </c>
    </row>
    <row r="3161" spans="70:79" s="1" customFormat="1" ht="15">
      <c r="BR3161" t="str">
        <f t="shared" si="183"/>
        <v>RWKHEALTH LINK BROMHAM ROAD</v>
      </c>
      <c r="BS3161" t="s">
        <v>9251</v>
      </c>
      <c r="BT3161" t="s">
        <v>9252</v>
      </c>
      <c r="BU3161" t="s">
        <v>9251</v>
      </c>
      <c r="BV3161" t="s">
        <v>9252</v>
      </c>
      <c r="BW3161" s="66" t="s">
        <v>9207</v>
      </c>
      <c r="BX3161" s="66"/>
      <c r="BY3161" s="12"/>
      <c r="BZ3161" t="s">
        <v>2756</v>
      </c>
      <c r="CA3161" s="13" t="s">
        <v>9253</v>
      </c>
    </row>
    <row r="3162" spans="70:79" s="1" customFormat="1" ht="15">
      <c r="BR3162" t="str">
        <f t="shared" si="183"/>
        <v>RWKKELVIN GROVE</v>
      </c>
      <c r="BS3162" t="s">
        <v>9254</v>
      </c>
      <c r="BT3162" t="s">
        <v>9255</v>
      </c>
      <c r="BU3162" t="s">
        <v>9254</v>
      </c>
      <c r="BV3162" t="s">
        <v>9255</v>
      </c>
      <c r="BW3162" s="66" t="s">
        <v>9207</v>
      </c>
      <c r="BX3162" s="66"/>
      <c r="BY3162" s="12"/>
      <c r="BZ3162" t="s">
        <v>5502</v>
      </c>
      <c r="CA3162" s="13" t="s">
        <v>9256</v>
      </c>
    </row>
    <row r="3163" spans="70:79" s="1" customFormat="1" ht="15">
      <c r="BR3163" t="str">
        <f t="shared" si="183"/>
        <v>RWKLONDON ROAD REHABILITATION</v>
      </c>
      <c r="BS3163" t="s">
        <v>9257</v>
      </c>
      <c r="BT3163" t="s">
        <v>9258</v>
      </c>
      <c r="BU3163" t="s">
        <v>9257</v>
      </c>
      <c r="BV3163" t="s">
        <v>9258</v>
      </c>
      <c r="BW3163" s="66" t="s">
        <v>9207</v>
      </c>
      <c r="BX3163" s="66"/>
      <c r="BY3163" s="12"/>
      <c r="BZ3163" t="s">
        <v>5502</v>
      </c>
      <c r="CA3163" s="13" t="s">
        <v>9259</v>
      </c>
    </row>
    <row r="3164" spans="70:79" s="1" customFormat="1" ht="15">
      <c r="BR3164" t="str">
        <f t="shared" si="183"/>
        <v>RWKLUTON &amp; CENTRAL BEDS MHIP</v>
      </c>
      <c r="BS3164" t="s">
        <v>9260</v>
      </c>
      <c r="BT3164" t="s">
        <v>4344</v>
      </c>
      <c r="BU3164" t="s">
        <v>9260</v>
      </c>
      <c r="BV3164" t="s">
        <v>4344</v>
      </c>
      <c r="BW3164" s="66" t="s">
        <v>9207</v>
      </c>
      <c r="BX3164" s="66"/>
      <c r="BY3164" s="12"/>
      <c r="BZ3164" t="s">
        <v>5502</v>
      </c>
      <c r="CA3164" s="13" t="s">
        <v>9261</v>
      </c>
    </row>
    <row r="3165" spans="70:79" s="1" customFormat="1" ht="15">
      <c r="BR3165" t="str">
        <f t="shared" si="183"/>
        <v>RWKLUTON &amp; DUNSTABLE HOSPITAL</v>
      </c>
      <c r="BS3165" t="s">
        <v>9262</v>
      </c>
      <c r="BT3165" t="s">
        <v>9263</v>
      </c>
      <c r="BU3165" t="s">
        <v>9262</v>
      </c>
      <c r="BV3165" t="s">
        <v>9263</v>
      </c>
      <c r="BW3165" s="66" t="s">
        <v>9207</v>
      </c>
      <c r="BX3165" s="66"/>
      <c r="BY3165" s="12"/>
      <c r="BZ3165" t="s">
        <v>5502</v>
      </c>
      <c r="CA3165" s="13" t="s">
        <v>9264</v>
      </c>
    </row>
    <row r="3166" spans="70:79" s="1" customFormat="1" ht="15">
      <c r="BR3166" t="str">
        <f t="shared" si="183"/>
        <v>RWKMEADOW LODGE</v>
      </c>
      <c r="BS3166" t="s">
        <v>9265</v>
      </c>
      <c r="BT3166" t="s">
        <v>9266</v>
      </c>
      <c r="BU3166" t="s">
        <v>9265</v>
      </c>
      <c r="BV3166" t="s">
        <v>9266</v>
      </c>
      <c r="BW3166" s="66" t="s">
        <v>9207</v>
      </c>
      <c r="BX3166" s="66"/>
      <c r="BY3166" s="12"/>
      <c r="BZ3166" t="s">
        <v>5502</v>
      </c>
      <c r="CA3166" s="13" t="s">
        <v>9267</v>
      </c>
    </row>
    <row r="3167" spans="70:79" s="1" customFormat="1" ht="15">
      <c r="BR3167" t="str">
        <f t="shared" si="183"/>
        <v>RWKNEWHAM CENTRE FOR MENTAL HEALTH</v>
      </c>
      <c r="BS3167" s="66" t="s">
        <v>9268</v>
      </c>
      <c r="BT3167" s="66" t="s">
        <v>4376</v>
      </c>
      <c r="BU3167" s="66" t="s">
        <v>9268</v>
      </c>
      <c r="BV3167" s="66" t="s">
        <v>4376</v>
      </c>
      <c r="BW3167" s="66" t="s">
        <v>9207</v>
      </c>
      <c r="BX3167" s="66"/>
      <c r="BY3167" s="12"/>
      <c r="BZ3167" t="s">
        <v>5502</v>
      </c>
      <c r="CA3167" s="13" t="s">
        <v>9269</v>
      </c>
    </row>
    <row r="3168" spans="70:79" s="1" customFormat="1" ht="15">
      <c r="BR3168" t="str">
        <f t="shared" si="183"/>
        <v>RWKOAKLEY COURT</v>
      </c>
      <c r="BS3168" t="s">
        <v>9270</v>
      </c>
      <c r="BT3168" t="s">
        <v>9271</v>
      </c>
      <c r="BU3168" t="s">
        <v>9270</v>
      </c>
      <c r="BV3168" t="s">
        <v>9271</v>
      </c>
      <c r="BW3168" s="66" t="s">
        <v>9207</v>
      </c>
      <c r="BX3168" s="66"/>
      <c r="BY3168" s="12"/>
      <c r="BZ3168" t="s">
        <v>5548</v>
      </c>
      <c r="CA3168" s="13" t="s">
        <v>8181</v>
      </c>
    </row>
    <row r="3169" spans="70:79" s="1" customFormat="1" ht="15">
      <c r="BR3169" t="str">
        <f t="shared" si="183"/>
        <v>RWKROMAN COURT</v>
      </c>
      <c r="BS3169" t="s">
        <v>9272</v>
      </c>
      <c r="BT3169" t="s">
        <v>9273</v>
      </c>
      <c r="BU3169" t="s">
        <v>9272</v>
      </c>
      <c r="BV3169" t="s">
        <v>9273</v>
      </c>
      <c r="BW3169" s="66" t="s">
        <v>9207</v>
      </c>
      <c r="BX3169" s="66"/>
      <c r="BY3169" s="12"/>
      <c r="BZ3169" t="s">
        <v>5548</v>
      </c>
      <c r="CA3169" s="13" t="s">
        <v>9274</v>
      </c>
    </row>
    <row r="3170" spans="70:79" s="1" customFormat="1" ht="15">
      <c r="BR3170" t="str">
        <f t="shared" si="183"/>
        <v>RWKRUSH COURT</v>
      </c>
      <c r="BS3170" t="s">
        <v>9275</v>
      </c>
      <c r="BT3170" t="s">
        <v>9276</v>
      </c>
      <c r="BU3170" t="s">
        <v>9275</v>
      </c>
      <c r="BV3170" t="s">
        <v>9276</v>
      </c>
      <c r="BW3170" s="66" t="s">
        <v>9207</v>
      </c>
      <c r="BX3170" s="66"/>
      <c r="BY3170" s="12"/>
      <c r="BZ3170" t="s">
        <v>5548</v>
      </c>
      <c r="CA3170" s="13" t="s">
        <v>9277</v>
      </c>
    </row>
    <row r="3171" spans="70:79" s="1" customFormat="1" ht="15">
      <c r="BR3171" t="str">
        <f t="shared" si="183"/>
        <v>RWKSHORT STAY MEDICAL UNIT</v>
      </c>
      <c r="BS3171" t="s">
        <v>9278</v>
      </c>
      <c r="BT3171" t="s">
        <v>9279</v>
      </c>
      <c r="BU3171" t="s">
        <v>9278</v>
      </c>
      <c r="BV3171" t="s">
        <v>9279</v>
      </c>
      <c r="BW3171" s="66" t="s">
        <v>9207</v>
      </c>
      <c r="BX3171" s="66"/>
      <c r="BY3171" s="12"/>
      <c r="BZ3171" t="s">
        <v>5548</v>
      </c>
      <c r="CA3171" s="13" t="s">
        <v>9280</v>
      </c>
    </row>
    <row r="3172" spans="70:79" s="1" customFormat="1" ht="15">
      <c r="BR3172" t="str">
        <f t="shared" si="183"/>
        <v>RWKTHAMES HOUSE</v>
      </c>
      <c r="BS3172" s="66" t="s">
        <v>9281</v>
      </c>
      <c r="BT3172" s="66" t="s">
        <v>9282</v>
      </c>
      <c r="BU3172" s="66" t="s">
        <v>9281</v>
      </c>
      <c r="BV3172" s="66" t="s">
        <v>9282</v>
      </c>
      <c r="BW3172" s="66" t="s">
        <v>9207</v>
      </c>
      <c r="BX3172" s="66"/>
      <c r="BY3172" s="12"/>
      <c r="BZ3172" t="s">
        <v>5548</v>
      </c>
      <c r="CA3172" s="13" t="s">
        <v>9283</v>
      </c>
    </row>
    <row r="3173" spans="70:79" s="1" customFormat="1" ht="15">
      <c r="BR3173" t="str">
        <f t="shared" si="183"/>
        <v>RWKTHE COPPICE</v>
      </c>
      <c r="BS3173" t="s">
        <v>9284</v>
      </c>
      <c r="BT3173" t="s">
        <v>9285</v>
      </c>
      <c r="BU3173" t="s">
        <v>9284</v>
      </c>
      <c r="BV3173" t="s">
        <v>9285</v>
      </c>
      <c r="BW3173" s="66" t="s">
        <v>9207</v>
      </c>
      <c r="BX3173" s="66"/>
      <c r="BY3173" s="12"/>
      <c r="BZ3173" t="s">
        <v>5548</v>
      </c>
      <c r="CA3173" s="13" t="s">
        <v>9286</v>
      </c>
    </row>
    <row r="3174" spans="70:79" s="1" customFormat="1" ht="15">
      <c r="BR3174" t="str">
        <f t="shared" si="183"/>
        <v>RWKTHE LAWNS</v>
      </c>
      <c r="BS3174" t="s">
        <v>9287</v>
      </c>
      <c r="BT3174" t="s">
        <v>9288</v>
      </c>
      <c r="BU3174" t="s">
        <v>9287</v>
      </c>
      <c r="BV3174" t="s">
        <v>9288</v>
      </c>
      <c r="BW3174" s="66" t="s">
        <v>9207</v>
      </c>
      <c r="BX3174" s="66"/>
      <c r="BY3174" s="12"/>
      <c r="BZ3174" t="s">
        <v>5548</v>
      </c>
      <c r="CA3174" s="13" t="s">
        <v>9289</v>
      </c>
    </row>
    <row r="3175" spans="70:79" s="1" customFormat="1" ht="15">
      <c r="BR3175" t="str">
        <f t="shared" si="183"/>
        <v>RWKTHE LODGE</v>
      </c>
      <c r="BS3175" s="66" t="s">
        <v>9290</v>
      </c>
      <c r="BT3175" s="66" t="s">
        <v>9291</v>
      </c>
      <c r="BU3175" s="66" t="s">
        <v>9290</v>
      </c>
      <c r="BV3175" s="66" t="s">
        <v>9291</v>
      </c>
      <c r="BW3175" s="66" t="s">
        <v>9207</v>
      </c>
      <c r="BX3175" s="66"/>
      <c r="BY3175" s="12"/>
      <c r="BZ3175" t="s">
        <v>5548</v>
      </c>
      <c r="CA3175" s="13" t="s">
        <v>3866</v>
      </c>
    </row>
    <row r="3176" spans="70:79" s="1" customFormat="1" ht="15">
      <c r="BR3176" t="str">
        <f t="shared" si="183"/>
        <v>RWKTHE WILLOWS</v>
      </c>
      <c r="BS3176" t="s">
        <v>9292</v>
      </c>
      <c r="BT3176" t="s">
        <v>3684</v>
      </c>
      <c r="BU3176" t="s">
        <v>9292</v>
      </c>
      <c r="BV3176" t="s">
        <v>3684</v>
      </c>
      <c r="BW3176" s="66" t="s">
        <v>9207</v>
      </c>
      <c r="BX3176" s="66"/>
      <c r="BY3176" s="12"/>
      <c r="BZ3176" t="s">
        <v>5548</v>
      </c>
      <c r="CA3176" s="13" t="s">
        <v>9293</v>
      </c>
    </row>
    <row r="3177" spans="70:79" s="1" customFormat="1" ht="15">
      <c r="BR3177" t="str">
        <f t="shared" si="183"/>
        <v>RWKTOWER HAMLETS CENTRE FOR MENTAL HEALTH</v>
      </c>
      <c r="BS3177" s="66" t="s">
        <v>9294</v>
      </c>
      <c r="BT3177" s="66" t="s">
        <v>4401</v>
      </c>
      <c r="BU3177" s="66" t="s">
        <v>9294</v>
      </c>
      <c r="BV3177" s="66" t="s">
        <v>4401</v>
      </c>
      <c r="BW3177" s="66" t="s">
        <v>9207</v>
      </c>
      <c r="BX3177" s="66"/>
      <c r="BY3177" s="12"/>
      <c r="BZ3177" t="s">
        <v>5548</v>
      </c>
      <c r="CA3177" s="13" t="s">
        <v>9295</v>
      </c>
    </row>
    <row r="3178" spans="70:79" s="1" customFormat="1" ht="15">
      <c r="BR3178" t="str">
        <f t="shared" si="183"/>
        <v>RWKTWINWOODS</v>
      </c>
      <c r="BS3178" t="s">
        <v>9296</v>
      </c>
      <c r="BT3178" t="s">
        <v>9297</v>
      </c>
      <c r="BU3178" t="s">
        <v>9296</v>
      </c>
      <c r="BV3178" t="s">
        <v>9297</v>
      </c>
      <c r="BW3178" s="66" t="s">
        <v>9207</v>
      </c>
      <c r="BX3178" s="66"/>
      <c r="BY3178" s="12"/>
      <c r="BZ3178" t="s">
        <v>5548</v>
      </c>
      <c r="CA3178" s="13" t="s">
        <v>9298</v>
      </c>
    </row>
    <row r="3179" spans="70:79" s="1" customFormat="1" ht="15">
      <c r="BR3179" t="str">
        <f t="shared" si="183"/>
        <v>RWKWHICHELLOS WHARF</v>
      </c>
      <c r="BS3179" t="s">
        <v>9299</v>
      </c>
      <c r="BT3179" t="s">
        <v>9300</v>
      </c>
      <c r="BU3179" t="s">
        <v>9299</v>
      </c>
      <c r="BV3179" t="s">
        <v>9300</v>
      </c>
      <c r="BW3179" s="66" t="s">
        <v>9207</v>
      </c>
      <c r="BX3179" s="66"/>
      <c r="BY3179" s="12"/>
      <c r="BZ3179" t="s">
        <v>5548</v>
      </c>
      <c r="CA3179" s="13" t="s">
        <v>9301</v>
      </c>
    </row>
    <row r="3180" spans="70:79" s="1" customFormat="1" ht="15">
      <c r="BR3180" t="str">
        <f t="shared" si="183"/>
        <v>RWKWOLFSON HOUSE</v>
      </c>
      <c r="BS3180" s="66" t="s">
        <v>9302</v>
      </c>
      <c r="BT3180" s="66" t="s">
        <v>9303</v>
      </c>
      <c r="BU3180" s="66" t="s">
        <v>9302</v>
      </c>
      <c r="BV3180" s="66" t="s">
        <v>9303</v>
      </c>
      <c r="BW3180" s="66" t="s">
        <v>9207</v>
      </c>
      <c r="BX3180" s="66"/>
      <c r="BY3180" s="12"/>
      <c r="BZ3180" t="s">
        <v>5548</v>
      </c>
      <c r="CA3180" s="13" t="s">
        <v>9304</v>
      </c>
    </row>
    <row r="3181" spans="70:79" s="1" customFormat="1" ht="15">
      <c r="BR3181" t="str">
        <f t="shared" si="183"/>
        <v>RWKWOODLEA CLINIC</v>
      </c>
      <c r="BS3181" t="s">
        <v>9305</v>
      </c>
      <c r="BT3181" t="s">
        <v>9306</v>
      </c>
      <c r="BU3181" t="s">
        <v>9305</v>
      </c>
      <c r="BV3181" t="s">
        <v>9306</v>
      </c>
      <c r="BW3181" s="66" t="s">
        <v>9207</v>
      </c>
      <c r="BX3181" s="66"/>
      <c r="BY3181" s="12"/>
      <c r="BZ3181" t="s">
        <v>5585</v>
      </c>
      <c r="CA3181" s="13" t="s">
        <v>9307</v>
      </c>
    </row>
    <row r="3182" spans="70:79" s="1" customFormat="1" ht="15">
      <c r="BR3182" t="str">
        <f t="shared" si="183"/>
        <v>RWN105 LONDON ROAD</v>
      </c>
      <c r="BS3182" s="66" t="s">
        <v>9308</v>
      </c>
      <c r="BT3182" s="66" t="s">
        <v>9309</v>
      </c>
      <c r="BU3182" s="66" t="s">
        <v>9308</v>
      </c>
      <c r="BV3182" s="66" t="s">
        <v>9309</v>
      </c>
      <c r="BW3182" s="66" t="s">
        <v>9310</v>
      </c>
      <c r="BX3182" s="66"/>
      <c r="BY3182" s="12"/>
      <c r="BZ3182" t="s">
        <v>5585</v>
      </c>
      <c r="CA3182" s="13" t="s">
        <v>464</v>
      </c>
    </row>
    <row r="3183" spans="70:79" s="1" customFormat="1" ht="15">
      <c r="BR3183" t="str">
        <f t="shared" si="183"/>
        <v>RWNARCHER UNIT</v>
      </c>
      <c r="BS3183" s="66" t="s">
        <v>9311</v>
      </c>
      <c r="BT3183" s="66" t="s">
        <v>1189</v>
      </c>
      <c r="BU3183" s="66" t="s">
        <v>9311</v>
      </c>
      <c r="BV3183" s="66" t="s">
        <v>1189</v>
      </c>
      <c r="BW3183" s="66" t="s">
        <v>9310</v>
      </c>
      <c r="BX3183" s="66"/>
      <c r="BY3183" s="12"/>
      <c r="BZ3183" t="s">
        <v>5585</v>
      </c>
      <c r="CA3183" s="13" t="s">
        <v>1431</v>
      </c>
    </row>
    <row r="3184" spans="70:79" s="1" customFormat="1" ht="15">
      <c r="BR3184" t="str">
        <f t="shared" si="183"/>
        <v>RWNASHANTI</v>
      </c>
      <c r="BS3184" s="66" t="s">
        <v>9312</v>
      </c>
      <c r="BT3184" s="66" t="s">
        <v>9313</v>
      </c>
      <c r="BU3184" s="66" t="s">
        <v>9312</v>
      </c>
      <c r="BV3184" s="66" t="s">
        <v>9313</v>
      </c>
      <c r="BW3184" s="66" t="s">
        <v>9310</v>
      </c>
      <c r="BX3184" s="66"/>
      <c r="BY3184" s="12"/>
      <c r="BZ3184" t="s">
        <v>5585</v>
      </c>
      <c r="CA3184" s="13" t="s">
        <v>3019</v>
      </c>
    </row>
    <row r="3185" spans="70:79" s="1" customFormat="1" ht="15">
      <c r="BR3185" t="str">
        <f t="shared" si="183"/>
        <v>RWNBEDFORD HEALTH VILLAGE</v>
      </c>
      <c r="BS3185" s="66" t="s">
        <v>9314</v>
      </c>
      <c r="BT3185" s="66" t="s">
        <v>9219</v>
      </c>
      <c r="BU3185" s="66" t="s">
        <v>9314</v>
      </c>
      <c r="BV3185" s="66" t="s">
        <v>9219</v>
      </c>
      <c r="BW3185" s="66" t="s">
        <v>9310</v>
      </c>
      <c r="BX3185" s="66"/>
      <c r="BY3185" s="12"/>
      <c r="BZ3185" t="s">
        <v>5585</v>
      </c>
      <c r="CA3185" s="13" t="s">
        <v>9315</v>
      </c>
    </row>
    <row r="3186" spans="70:79" s="1" customFormat="1" ht="15">
      <c r="BR3186" t="str">
        <f t="shared" si="183"/>
        <v>RWNBEDFORD HEALTH VILLAGE</v>
      </c>
      <c r="BS3186" s="66" t="s">
        <v>9316</v>
      </c>
      <c r="BT3186" s="66" t="s">
        <v>9219</v>
      </c>
      <c r="BU3186" s="66" t="s">
        <v>9316</v>
      </c>
      <c r="BV3186" s="66" t="s">
        <v>9219</v>
      </c>
      <c r="BW3186" s="66" t="s">
        <v>9310</v>
      </c>
      <c r="BX3186" s="66"/>
      <c r="BY3186" s="12"/>
      <c r="BZ3186" t="s">
        <v>5585</v>
      </c>
      <c r="CA3186" s="13" t="s">
        <v>23</v>
      </c>
    </row>
    <row r="3187" spans="70:79" s="1" customFormat="1" ht="15">
      <c r="BR3187" t="str">
        <f t="shared" si="183"/>
        <v>RWNBEDFORD HEIGHTS</v>
      </c>
      <c r="BS3187" s="66" t="s">
        <v>9317</v>
      </c>
      <c r="BT3187" s="66" t="s">
        <v>9318</v>
      </c>
      <c r="BU3187" s="66" t="s">
        <v>9317</v>
      </c>
      <c r="BV3187" s="66" t="s">
        <v>9318</v>
      </c>
      <c r="BW3187" s="66" t="s">
        <v>9310</v>
      </c>
      <c r="BX3187" s="66"/>
      <c r="BY3187" s="12"/>
      <c r="BZ3187" t="s">
        <v>5585</v>
      </c>
      <c r="CA3187" s="13" t="s">
        <v>9319</v>
      </c>
    </row>
    <row r="3188" spans="70:79" s="1" customFormat="1" ht="15">
      <c r="BR3188" t="str">
        <f t="shared" si="183"/>
        <v>RWNBEDFORD HOSPITAL SOUTH</v>
      </c>
      <c r="BS3188" s="66" t="s">
        <v>9320</v>
      </c>
      <c r="BT3188" s="66" t="s">
        <v>9321</v>
      </c>
      <c r="BU3188" s="66" t="s">
        <v>9320</v>
      </c>
      <c r="BV3188" s="66" t="s">
        <v>9321</v>
      </c>
      <c r="BW3188" s="66" t="s">
        <v>9310</v>
      </c>
      <c r="BX3188" s="66"/>
      <c r="BY3188" s="12"/>
      <c r="BZ3188" t="s">
        <v>1917</v>
      </c>
      <c r="CA3188" s="13" t="s">
        <v>9322</v>
      </c>
    </row>
    <row r="3189" spans="70:79" s="1" customFormat="1" ht="15">
      <c r="BR3189" t="str">
        <f t="shared" si="183"/>
        <v>RWNBEDFORD SSMS [HEALTHLINK]</v>
      </c>
      <c r="BS3189" s="66" t="s">
        <v>9323</v>
      </c>
      <c r="BT3189" s="66" t="s">
        <v>9324</v>
      </c>
      <c r="BU3189" s="66" t="s">
        <v>9323</v>
      </c>
      <c r="BV3189" s="66" t="s">
        <v>9324</v>
      </c>
      <c r="BW3189" s="66" t="s">
        <v>9310</v>
      </c>
      <c r="BX3189" s="66"/>
      <c r="BY3189" s="12"/>
      <c r="BZ3189" t="s">
        <v>1917</v>
      </c>
      <c r="CA3189" s="13" t="s">
        <v>147</v>
      </c>
    </row>
    <row r="3190" spans="70:79" s="1" customFormat="1" ht="15">
      <c r="BR3190" t="str">
        <f t="shared" si="183"/>
        <v>RWNBIGGLESWADE HOSPITAL</v>
      </c>
      <c r="BS3190" s="66" t="s">
        <v>9325</v>
      </c>
      <c r="BT3190" s="66" t="s">
        <v>9326</v>
      </c>
      <c r="BU3190" s="66" t="s">
        <v>9325</v>
      </c>
      <c r="BV3190" s="66" t="s">
        <v>9326</v>
      </c>
      <c r="BW3190" s="66" t="s">
        <v>9310</v>
      </c>
      <c r="BX3190" s="66"/>
      <c r="BY3190" s="12"/>
      <c r="BZ3190" t="s">
        <v>1917</v>
      </c>
      <c r="CA3190" s="13" t="s">
        <v>9327</v>
      </c>
    </row>
    <row r="3191" spans="70:79" s="1" customFormat="1" ht="15">
      <c r="BR3191" t="str">
        <f t="shared" si="183"/>
        <v>RWNBULLWOOD HALL</v>
      </c>
      <c r="BS3191" s="66" t="s">
        <v>9328</v>
      </c>
      <c r="BT3191" s="66" t="s">
        <v>9329</v>
      </c>
      <c r="BU3191" s="66" t="s">
        <v>9328</v>
      </c>
      <c r="BV3191" s="66" t="s">
        <v>9329</v>
      </c>
      <c r="BW3191" s="66" t="s">
        <v>9310</v>
      </c>
      <c r="BX3191" s="66"/>
      <c r="BY3191" s="12"/>
      <c r="BZ3191" t="s">
        <v>1917</v>
      </c>
      <c r="CA3191" s="13" t="s">
        <v>9330</v>
      </c>
    </row>
    <row r="3192" spans="70:79" s="1" customFormat="1" ht="15">
      <c r="BR3192" t="str">
        <f t="shared" si="183"/>
        <v>RWNCDC KEMPSTON</v>
      </c>
      <c r="BS3192" s="66" t="s">
        <v>9331</v>
      </c>
      <c r="BT3192" s="66" t="s">
        <v>9332</v>
      </c>
      <c r="BU3192" s="66" t="s">
        <v>9331</v>
      </c>
      <c r="BV3192" s="66" t="s">
        <v>9332</v>
      </c>
      <c r="BW3192" s="66" t="s">
        <v>9310</v>
      </c>
      <c r="BX3192" s="66"/>
      <c r="BY3192" s="12"/>
      <c r="BZ3192" t="s">
        <v>1917</v>
      </c>
      <c r="CA3192" s="13" t="s">
        <v>2952</v>
      </c>
    </row>
    <row r="3193" spans="70:79" s="1" customFormat="1" ht="15">
      <c r="BR3193" t="str">
        <f t="shared" si="183"/>
        <v>RWNCHURCHVIEW HOUSE</v>
      </c>
      <c r="BS3193" s="66" t="s">
        <v>9333</v>
      </c>
      <c r="BT3193" s="66" t="s">
        <v>402</v>
      </c>
      <c r="BU3193" s="66" t="s">
        <v>9333</v>
      </c>
      <c r="BV3193" s="66" t="s">
        <v>402</v>
      </c>
      <c r="BW3193" s="66" t="s">
        <v>9310</v>
      </c>
      <c r="BX3193" s="66"/>
      <c r="BY3193" s="12"/>
      <c r="BZ3193" t="s">
        <v>1917</v>
      </c>
      <c r="CA3193" s="13" t="s">
        <v>9334</v>
      </c>
    </row>
    <row r="3194" spans="70:79" s="1" customFormat="1" ht="15">
      <c r="BR3194" t="str">
        <f t="shared" si="183"/>
        <v>RWNDOOLITTLE MILL</v>
      </c>
      <c r="BS3194" s="66" t="s">
        <v>9335</v>
      </c>
      <c r="BT3194" s="66" t="s">
        <v>9336</v>
      </c>
      <c r="BU3194" s="66" t="s">
        <v>9335</v>
      </c>
      <c r="BV3194" s="66" t="s">
        <v>9336</v>
      </c>
      <c r="BW3194" s="66" t="s">
        <v>9310</v>
      </c>
      <c r="BX3194" s="66"/>
      <c r="BY3194" s="12"/>
      <c r="BZ3194" t="s">
        <v>1917</v>
      </c>
      <c r="CA3194" s="13" t="s">
        <v>183</v>
      </c>
    </row>
    <row r="3195" spans="70:79" s="1" customFormat="1" ht="15">
      <c r="BR3195" t="str">
        <f t="shared" si="183"/>
        <v>RWNDRR BEDFORD</v>
      </c>
      <c r="BS3195" s="66" t="s">
        <v>9337</v>
      </c>
      <c r="BT3195" s="66" t="s">
        <v>9338</v>
      </c>
      <c r="BU3195" s="66" t="s">
        <v>9337</v>
      </c>
      <c r="BV3195" s="66" t="s">
        <v>9338</v>
      </c>
      <c r="BW3195" s="66" t="s">
        <v>9310</v>
      </c>
      <c r="BX3195" s="66"/>
      <c r="BY3195" s="12"/>
      <c r="BZ3195" t="s">
        <v>1917</v>
      </c>
      <c r="CA3195" s="13" t="s">
        <v>196</v>
      </c>
    </row>
    <row r="3196" spans="70:79" s="1" customFormat="1" ht="15">
      <c r="BR3196" t="str">
        <f t="shared" si="183"/>
        <v>RWNDRR LUTON</v>
      </c>
      <c r="BS3196" s="66" t="s">
        <v>9339</v>
      </c>
      <c r="BT3196" s="66" t="s">
        <v>9340</v>
      </c>
      <c r="BU3196" s="66" t="s">
        <v>9339</v>
      </c>
      <c r="BV3196" s="66" t="s">
        <v>9340</v>
      </c>
      <c r="BW3196" s="66" t="s">
        <v>9310</v>
      </c>
      <c r="BX3196" s="66"/>
      <c r="BY3196" s="12"/>
      <c r="BZ3196" t="s">
        <v>1917</v>
      </c>
      <c r="CA3196" s="13" t="s">
        <v>201</v>
      </c>
    </row>
    <row r="3197" spans="70:79" s="1" customFormat="1" ht="15">
      <c r="BR3197" t="str">
        <f t="shared" si="183"/>
        <v>RWNFELIXSTOWE COMMUNITY HOSPITAL</v>
      </c>
      <c r="BS3197" s="66" t="s">
        <v>9341</v>
      </c>
      <c r="BT3197" s="66" t="s">
        <v>32</v>
      </c>
      <c r="BU3197" s="66" t="s">
        <v>9341</v>
      </c>
      <c r="BV3197" s="66" t="s">
        <v>32</v>
      </c>
      <c r="BW3197" s="66" t="s">
        <v>9310</v>
      </c>
      <c r="BX3197" s="66"/>
      <c r="BY3197" s="12"/>
      <c r="BZ3197" t="s">
        <v>1917</v>
      </c>
      <c r="CA3197" s="13" t="s">
        <v>208</v>
      </c>
    </row>
    <row r="3198" spans="70:79" s="1" customFormat="1" ht="15">
      <c r="BR3198" t="str">
        <f t="shared" si="183"/>
        <v>RWNGAMLINGAY</v>
      </c>
      <c r="BS3198" s="66" t="s">
        <v>9342</v>
      </c>
      <c r="BT3198" s="66" t="s">
        <v>9343</v>
      </c>
      <c r="BU3198" s="66" t="s">
        <v>9342</v>
      </c>
      <c r="BV3198" s="66" t="s">
        <v>9343</v>
      </c>
      <c r="BW3198" s="66" t="s">
        <v>9310</v>
      </c>
      <c r="BX3198" s="66"/>
      <c r="BY3198" s="12"/>
      <c r="BZ3198" t="s">
        <v>1917</v>
      </c>
      <c r="CA3198" s="13" t="s">
        <v>351</v>
      </c>
    </row>
    <row r="3199" spans="70:79" s="1" customFormat="1" ht="15">
      <c r="BR3199" t="str">
        <f t="shared" si="183"/>
        <v>RWNGRAYS HALL</v>
      </c>
      <c r="BS3199" s="66" t="s">
        <v>9344</v>
      </c>
      <c r="BT3199" s="66" t="s">
        <v>9345</v>
      </c>
      <c r="BU3199" s="66" t="s">
        <v>9344</v>
      </c>
      <c r="BV3199" s="66" t="s">
        <v>9345</v>
      </c>
      <c r="BW3199" s="66" t="s">
        <v>9310</v>
      </c>
      <c r="BX3199" s="66"/>
      <c r="BY3199" s="12"/>
      <c r="BZ3199" t="s">
        <v>1917</v>
      </c>
      <c r="CA3199" s="13" t="s">
        <v>355</v>
      </c>
    </row>
    <row r="3200" spans="70:79" s="1" customFormat="1" ht="15">
      <c r="BR3200" t="str">
        <f t="shared" si="183"/>
        <v>RWNHEALTH LINK (DRUG &amp; ALCOHOL ADVISORY)</v>
      </c>
      <c r="BS3200" s="66" t="s">
        <v>9346</v>
      </c>
      <c r="BT3200" s="66" t="s">
        <v>9347</v>
      </c>
      <c r="BU3200" s="66" t="s">
        <v>9346</v>
      </c>
      <c r="BV3200" s="66" t="s">
        <v>9347</v>
      </c>
      <c r="BW3200" s="66" t="s">
        <v>9310</v>
      </c>
      <c r="BX3200" s="66"/>
      <c r="BY3200" s="12"/>
      <c r="BZ3200" t="s">
        <v>1917</v>
      </c>
      <c r="CA3200" s="13" t="s">
        <v>213</v>
      </c>
    </row>
    <row r="3201" spans="70:79" s="1" customFormat="1" ht="15">
      <c r="BR3201" t="str">
        <f t="shared" si="183"/>
        <v>RWNHEATH CLOSE</v>
      </c>
      <c r="BS3201" s="66" t="s">
        <v>9348</v>
      </c>
      <c r="BT3201" s="66" t="s">
        <v>1225</v>
      </c>
      <c r="BU3201" s="66" t="s">
        <v>9348</v>
      </c>
      <c r="BV3201" s="66" t="s">
        <v>1225</v>
      </c>
      <c r="BW3201" s="66" t="s">
        <v>9310</v>
      </c>
      <c r="BX3201" s="66"/>
      <c r="BY3201" s="12"/>
      <c r="BZ3201" t="s">
        <v>1917</v>
      </c>
      <c r="CA3201" s="13" t="s">
        <v>218</v>
      </c>
    </row>
    <row r="3202" spans="70:79" s="1" customFormat="1" ht="15">
      <c r="BR3202" t="str">
        <f t="shared" si="183"/>
        <v>RWNHERTS AND ESSEX HOSPITAL</v>
      </c>
      <c r="BS3202" s="66" t="s">
        <v>9349</v>
      </c>
      <c r="BT3202" s="66" t="s">
        <v>9350</v>
      </c>
      <c r="BU3202" s="66" t="s">
        <v>9349</v>
      </c>
      <c r="BV3202" s="66" t="s">
        <v>9350</v>
      </c>
      <c r="BW3202" s="66" t="s">
        <v>9310</v>
      </c>
      <c r="BX3202" s="66"/>
      <c r="BY3202" s="12"/>
      <c r="BZ3202" t="s">
        <v>1917</v>
      </c>
      <c r="CA3202" s="13" t="s">
        <v>223</v>
      </c>
    </row>
    <row r="3203" spans="70:79" s="1" customFormat="1" ht="15">
      <c r="BR3203" t="str">
        <f t="shared" ref="BR3203:BR3266" si="184">CONCATENATE(LEFT(BS3203, 3),BT3203)</f>
        <v>RWNHOURSWORTH</v>
      </c>
      <c r="BS3203" s="66" t="s">
        <v>9351</v>
      </c>
      <c r="BT3203" s="66" t="s">
        <v>9352</v>
      </c>
      <c r="BU3203" s="66" t="s">
        <v>9351</v>
      </c>
      <c r="BV3203" s="66" t="s">
        <v>9352</v>
      </c>
      <c r="BW3203" s="66" t="s">
        <v>9310</v>
      </c>
      <c r="BX3203" s="66"/>
      <c r="BY3203" s="12"/>
      <c r="BZ3203" t="s">
        <v>1917</v>
      </c>
      <c r="CA3203" s="13" t="s">
        <v>227</v>
      </c>
    </row>
    <row r="3204" spans="70:79" s="1" customFormat="1" ht="15">
      <c r="BR3204" t="str">
        <f t="shared" si="184"/>
        <v>RWNINREACH &amp; SHARED CARE</v>
      </c>
      <c r="BS3204" s="66" t="s">
        <v>9353</v>
      </c>
      <c r="BT3204" s="66" t="s">
        <v>9354</v>
      </c>
      <c r="BU3204" s="66" t="s">
        <v>9353</v>
      </c>
      <c r="BV3204" s="66" t="s">
        <v>9354</v>
      </c>
      <c r="BW3204" s="66" t="s">
        <v>9310</v>
      </c>
      <c r="BX3204" s="66"/>
      <c r="BY3204" s="12"/>
      <c r="BZ3204" t="s">
        <v>1917</v>
      </c>
      <c r="CA3204" s="13" t="s">
        <v>232</v>
      </c>
    </row>
    <row r="3205" spans="70:79" s="1" customFormat="1" ht="15">
      <c r="BR3205" t="str">
        <f t="shared" si="184"/>
        <v>RWNIPSWICH HOSPITAL</v>
      </c>
      <c r="BS3205" s="66" t="s">
        <v>9355</v>
      </c>
      <c r="BT3205" s="66" t="s">
        <v>9356</v>
      </c>
      <c r="BU3205" s="66" t="s">
        <v>9355</v>
      </c>
      <c r="BV3205" s="66" t="s">
        <v>9356</v>
      </c>
      <c r="BW3205" s="66" t="s">
        <v>9310</v>
      </c>
      <c r="BX3205" s="66"/>
      <c r="BY3205" s="12"/>
      <c r="BZ3205" t="s">
        <v>1917</v>
      </c>
      <c r="CA3205" s="13" t="s">
        <v>254</v>
      </c>
    </row>
    <row r="3206" spans="70:79" s="1" customFormat="1" ht="15">
      <c r="BR3206" t="str">
        <f t="shared" si="184"/>
        <v>RWNLEVERTON HALL</v>
      </c>
      <c r="BS3206" s="66" t="s">
        <v>9357</v>
      </c>
      <c r="BT3206" s="66" t="s">
        <v>9358</v>
      </c>
      <c r="BU3206" s="66" t="s">
        <v>9357</v>
      </c>
      <c r="BV3206" s="66" t="s">
        <v>9358</v>
      </c>
      <c r="BW3206" s="66" t="s">
        <v>9310</v>
      </c>
      <c r="BX3206" s="66"/>
      <c r="BY3206" s="12"/>
      <c r="BZ3206" t="s">
        <v>1917</v>
      </c>
      <c r="CA3206" s="13" t="s">
        <v>1565</v>
      </c>
    </row>
    <row r="3207" spans="70:79" s="1" customFormat="1" ht="15">
      <c r="BR3207" t="str">
        <f t="shared" si="184"/>
        <v>RWNLITTLE ACORNS</v>
      </c>
      <c r="BS3207" s="66" t="s">
        <v>9359</v>
      </c>
      <c r="BT3207" s="66" t="s">
        <v>9360</v>
      </c>
      <c r="BU3207" s="66" t="s">
        <v>9359</v>
      </c>
      <c r="BV3207" s="66" t="s">
        <v>9360</v>
      </c>
      <c r="BW3207" s="66" t="s">
        <v>9310</v>
      </c>
      <c r="BX3207" s="66"/>
      <c r="BY3207" s="12"/>
      <c r="BZ3207" t="s">
        <v>1917</v>
      </c>
      <c r="CA3207" s="13" t="s">
        <v>1719</v>
      </c>
    </row>
    <row r="3208" spans="70:79" s="1" customFormat="1" ht="15">
      <c r="BR3208" t="str">
        <f t="shared" si="184"/>
        <v>RWNLUTON &amp; CENTRAL BEDFORDSHIRE MENTAL HEALTH UNIT</v>
      </c>
      <c r="BS3208" s="66" t="s">
        <v>9361</v>
      </c>
      <c r="BT3208" s="66" t="s">
        <v>9362</v>
      </c>
      <c r="BU3208" s="66" t="s">
        <v>9361</v>
      </c>
      <c r="BV3208" s="66" t="s">
        <v>9362</v>
      </c>
      <c r="BW3208" s="66" t="s">
        <v>9310</v>
      </c>
      <c r="BX3208" s="66"/>
      <c r="BY3208" s="12"/>
      <c r="BZ3208" t="s">
        <v>1917</v>
      </c>
      <c r="CA3208" s="13" t="s">
        <v>290</v>
      </c>
    </row>
    <row r="3209" spans="70:79" s="1" customFormat="1" ht="15">
      <c r="BR3209" t="str">
        <f t="shared" si="184"/>
        <v>RWNLUTON &amp; DUNSTABLE HOSPITAL</v>
      </c>
      <c r="BS3209" s="66" t="s">
        <v>9363</v>
      </c>
      <c r="BT3209" s="66" t="s">
        <v>9263</v>
      </c>
      <c r="BU3209" s="66" t="s">
        <v>9363</v>
      </c>
      <c r="BV3209" s="66" t="s">
        <v>9263</v>
      </c>
      <c r="BW3209" s="66" t="s">
        <v>9310</v>
      </c>
      <c r="BX3209" s="66"/>
      <c r="BY3209" s="12"/>
      <c r="BZ3209" t="s">
        <v>1917</v>
      </c>
      <c r="CA3209" s="13" t="s">
        <v>1570</v>
      </c>
    </row>
    <row r="3210" spans="70:79" s="1" customFormat="1" ht="15">
      <c r="BR3210" t="str">
        <f t="shared" si="184"/>
        <v>RWNLUTON INTERMEDIATE ASSESSMENT UNIT</v>
      </c>
      <c r="BS3210" s="66" t="s">
        <v>9364</v>
      </c>
      <c r="BT3210" s="66" t="s">
        <v>9365</v>
      </c>
      <c r="BU3210" s="66" t="s">
        <v>9364</v>
      </c>
      <c r="BV3210" s="66" t="s">
        <v>9365</v>
      </c>
      <c r="BW3210" s="66" t="s">
        <v>9310</v>
      </c>
      <c r="BX3210" s="66"/>
      <c r="BY3210" s="12"/>
      <c r="BZ3210" t="s">
        <v>4755</v>
      </c>
      <c r="CA3210" s="13" t="s">
        <v>9366</v>
      </c>
    </row>
    <row r="3211" spans="70:79" s="1" customFormat="1" ht="15">
      <c r="BR3211" t="str">
        <f t="shared" si="184"/>
        <v>RWNLUTON SSMS [LDASS]</v>
      </c>
      <c r="BS3211" s="66" t="s">
        <v>9367</v>
      </c>
      <c r="BT3211" s="66" t="s">
        <v>9368</v>
      </c>
      <c r="BU3211" s="66" t="s">
        <v>9367</v>
      </c>
      <c r="BV3211" s="66" t="s">
        <v>9368</v>
      </c>
      <c r="BW3211" s="66" t="s">
        <v>9310</v>
      </c>
      <c r="BX3211" s="66"/>
      <c r="BY3211" s="12"/>
      <c r="BZ3211" t="s">
        <v>4764</v>
      </c>
      <c r="CA3211" s="13" t="s">
        <v>9369</v>
      </c>
    </row>
    <row r="3212" spans="70:79" s="1" customFormat="1" ht="15">
      <c r="BR3212" t="str">
        <f t="shared" si="184"/>
        <v>RWNMAYER WAY</v>
      </c>
      <c r="BS3212" s="66" t="s">
        <v>9370</v>
      </c>
      <c r="BT3212" s="66" t="s">
        <v>9371</v>
      </c>
      <c r="BU3212" s="66" t="s">
        <v>9370</v>
      </c>
      <c r="BV3212" s="66" t="s">
        <v>9371</v>
      </c>
      <c r="BW3212" s="66" t="s">
        <v>9310</v>
      </c>
      <c r="BX3212" s="66"/>
      <c r="BY3212" s="12"/>
      <c r="BZ3212" t="s">
        <v>4764</v>
      </c>
      <c r="CA3212" s="13" t="s">
        <v>9372</v>
      </c>
    </row>
    <row r="3213" spans="70:79" s="1" customFormat="1" ht="15">
      <c r="BR3213" t="str">
        <f t="shared" si="184"/>
        <v>RWNMEADOWSIDE</v>
      </c>
      <c r="BS3213" s="66" t="s">
        <v>9373</v>
      </c>
      <c r="BT3213" s="66" t="s">
        <v>9374</v>
      </c>
      <c r="BU3213" s="66" t="s">
        <v>9373</v>
      </c>
      <c r="BV3213" s="66" t="s">
        <v>9374</v>
      </c>
      <c r="BW3213" s="66" t="s">
        <v>9310</v>
      </c>
      <c r="BX3213" s="66"/>
      <c r="BY3213" s="12"/>
      <c r="BZ3213" t="s">
        <v>4133</v>
      </c>
      <c r="CA3213" s="13" t="s">
        <v>9375</v>
      </c>
    </row>
    <row r="3214" spans="70:79" s="1" customFormat="1" ht="15">
      <c r="BR3214" t="str">
        <f t="shared" si="184"/>
        <v>RWNMENTAL HEALTH AND SOCIAL CARE</v>
      </c>
      <c r="BS3214" s="66" t="s">
        <v>9376</v>
      </c>
      <c r="BT3214" s="66" t="s">
        <v>9377</v>
      </c>
      <c r="BU3214" s="66" t="s">
        <v>9376</v>
      </c>
      <c r="BV3214" s="66" t="s">
        <v>9377</v>
      </c>
      <c r="BW3214" s="66" t="s">
        <v>9310</v>
      </c>
      <c r="BX3214" s="66"/>
      <c r="BY3214" s="12"/>
      <c r="BZ3214" t="s">
        <v>4133</v>
      </c>
      <c r="CA3214" s="13" t="s">
        <v>9378</v>
      </c>
    </row>
    <row r="3215" spans="70:79" s="1" customFormat="1" ht="15">
      <c r="BR3215" t="str">
        <f t="shared" si="184"/>
        <v>RWNMENTAL HEALTH UNIT (BASILDON)</v>
      </c>
      <c r="BS3215" s="66" t="s">
        <v>9379</v>
      </c>
      <c r="BT3215" s="66" t="s">
        <v>1228</v>
      </c>
      <c r="BU3215" s="66" t="s">
        <v>9379</v>
      </c>
      <c r="BV3215" s="66" t="s">
        <v>1228</v>
      </c>
      <c r="BW3215" s="66" t="s">
        <v>9310</v>
      </c>
      <c r="BX3215" s="66"/>
      <c r="BY3215" s="12"/>
      <c r="BZ3215" t="s">
        <v>4133</v>
      </c>
      <c r="CA3215" s="13" t="s">
        <v>9380</v>
      </c>
    </row>
    <row r="3216" spans="70:79" s="1" customFormat="1" ht="15">
      <c r="BR3216" t="str">
        <f t="shared" si="184"/>
        <v>RWNMOUNTNESSING COURT</v>
      </c>
      <c r="BS3216" s="66" t="s">
        <v>9381</v>
      </c>
      <c r="BT3216" s="66" t="s">
        <v>1231</v>
      </c>
      <c r="BU3216" s="66" t="s">
        <v>9381</v>
      </c>
      <c r="BV3216" s="66" t="s">
        <v>1231</v>
      </c>
      <c r="BW3216" s="66" t="s">
        <v>9310</v>
      </c>
      <c r="BX3216" s="66"/>
      <c r="BY3216" s="12"/>
      <c r="BZ3216" t="s">
        <v>4133</v>
      </c>
      <c r="CA3216" s="13" t="s">
        <v>9382</v>
      </c>
    </row>
    <row r="3217" spans="70:79" s="1" customFormat="1" ht="15">
      <c r="BR3217" t="str">
        <f t="shared" si="184"/>
        <v>RWNOPMH BEDFORD/E &amp; MID BEDS</v>
      </c>
      <c r="BS3217" s="66" t="s">
        <v>9383</v>
      </c>
      <c r="BT3217" s="66" t="s">
        <v>9384</v>
      </c>
      <c r="BU3217" s="66" t="s">
        <v>9383</v>
      </c>
      <c r="BV3217" s="66" t="s">
        <v>9384</v>
      </c>
      <c r="BW3217" s="66" t="s">
        <v>9310</v>
      </c>
      <c r="BX3217" s="66"/>
      <c r="BY3217" s="12"/>
      <c r="BZ3217" t="s">
        <v>4133</v>
      </c>
      <c r="CA3217" s="13" t="s">
        <v>9385</v>
      </c>
    </row>
    <row r="3218" spans="70:79" s="1" customFormat="1" ht="15">
      <c r="BR3218" t="str">
        <f t="shared" si="184"/>
        <v>RWNOPMH BEDFORD/W &amp; MID BEDS</v>
      </c>
      <c r="BS3218" s="66" t="s">
        <v>9386</v>
      </c>
      <c r="BT3218" s="66" t="s">
        <v>9387</v>
      </c>
      <c r="BU3218" s="66" t="s">
        <v>9386</v>
      </c>
      <c r="BV3218" s="66" t="s">
        <v>9387</v>
      </c>
      <c r="BW3218" s="66" t="s">
        <v>9310</v>
      </c>
      <c r="BX3218" s="66"/>
      <c r="BY3218" s="12"/>
      <c r="BZ3218" t="s">
        <v>4133</v>
      </c>
      <c r="CA3218" s="13" t="s">
        <v>688</v>
      </c>
    </row>
    <row r="3219" spans="70:79" s="1" customFormat="1" ht="15">
      <c r="BR3219" t="str">
        <f t="shared" si="184"/>
        <v>RWNOPMH IVEL VALLEY</v>
      </c>
      <c r="BS3219" s="66" t="s">
        <v>9388</v>
      </c>
      <c r="BT3219" s="66" t="s">
        <v>9389</v>
      </c>
      <c r="BU3219" s="66" t="s">
        <v>9388</v>
      </c>
      <c r="BV3219" s="66" t="s">
        <v>9389</v>
      </c>
      <c r="BW3219" s="66" t="s">
        <v>9310</v>
      </c>
      <c r="BX3219" s="66"/>
      <c r="BY3219" s="12"/>
      <c r="BZ3219" t="s">
        <v>4133</v>
      </c>
      <c r="CA3219" s="13" t="s">
        <v>9390</v>
      </c>
    </row>
    <row r="3220" spans="70:79" s="1" customFormat="1" ht="15">
      <c r="BR3220" t="str">
        <f t="shared" si="184"/>
        <v>RWNOPMH LUTON</v>
      </c>
      <c r="BS3220" s="66" t="s">
        <v>9391</v>
      </c>
      <c r="BT3220" s="66" t="s">
        <v>9392</v>
      </c>
      <c r="BU3220" s="66" t="s">
        <v>9391</v>
      </c>
      <c r="BV3220" s="66" t="s">
        <v>9392</v>
      </c>
      <c r="BW3220" s="66" t="s">
        <v>9310</v>
      </c>
      <c r="BX3220" s="66"/>
      <c r="BY3220" s="12"/>
      <c r="BZ3220" t="s">
        <v>4133</v>
      </c>
      <c r="CA3220" s="13" t="s">
        <v>9393</v>
      </c>
    </row>
    <row r="3221" spans="70:79" s="1" customFormat="1" ht="15">
      <c r="BR3221" t="str">
        <f t="shared" si="184"/>
        <v>RWNOPMH SOUTH BEDS</v>
      </c>
      <c r="BS3221" s="66" t="s">
        <v>9394</v>
      </c>
      <c r="BT3221" s="66" t="s">
        <v>9395</v>
      </c>
      <c r="BU3221" s="66" t="s">
        <v>9394</v>
      </c>
      <c r="BV3221" s="66" t="s">
        <v>9395</v>
      </c>
      <c r="BW3221" s="66" t="s">
        <v>9310</v>
      </c>
      <c r="BX3221" s="66"/>
      <c r="BY3221" s="12"/>
      <c r="BZ3221" t="s">
        <v>4133</v>
      </c>
      <c r="CA3221" s="13" t="s">
        <v>9396</v>
      </c>
    </row>
    <row r="3222" spans="70:79" s="1" customFormat="1" ht="15">
      <c r="BR3222" t="str">
        <f t="shared" si="184"/>
        <v>RWNOTHER COMMUNITY PREMISES</v>
      </c>
      <c r="BS3222" s="66" t="s">
        <v>9397</v>
      </c>
      <c r="BT3222" s="66" t="s">
        <v>9398</v>
      </c>
      <c r="BU3222" s="66" t="s">
        <v>9397</v>
      </c>
      <c r="BV3222" s="66" t="s">
        <v>9398</v>
      </c>
      <c r="BW3222" s="66" t="s">
        <v>9310</v>
      </c>
      <c r="BX3222" s="66"/>
      <c r="BY3222" s="12"/>
      <c r="BZ3222" t="s">
        <v>4133</v>
      </c>
      <c r="CA3222" s="13" t="s">
        <v>9399</v>
      </c>
    </row>
    <row r="3223" spans="70:79" s="1" customFormat="1" ht="15">
      <c r="BR3223" t="str">
        <f t="shared" si="184"/>
        <v>RWNPOPLARS</v>
      </c>
      <c r="BS3223" s="66" t="s">
        <v>9400</v>
      </c>
      <c r="BT3223" s="66" t="s">
        <v>9401</v>
      </c>
      <c r="BU3223" s="66" t="s">
        <v>9400</v>
      </c>
      <c r="BV3223" s="66" t="s">
        <v>9401</v>
      </c>
      <c r="BW3223" s="66" t="s">
        <v>9310</v>
      </c>
      <c r="BX3223" s="66"/>
      <c r="BY3223" s="12"/>
      <c r="BZ3223" t="s">
        <v>4133</v>
      </c>
      <c r="CA3223" s="13" t="s">
        <v>1187</v>
      </c>
    </row>
    <row r="3224" spans="70:79" s="1" customFormat="1" ht="15">
      <c r="BR3224" t="str">
        <f t="shared" si="184"/>
        <v>RWNPRINCESS ALEXANDRA HOSPITAL</v>
      </c>
      <c r="BS3224" s="66" t="s">
        <v>9402</v>
      </c>
      <c r="BT3224" s="66" t="s">
        <v>9403</v>
      </c>
      <c r="BU3224" s="66" t="s">
        <v>9402</v>
      </c>
      <c r="BV3224" s="66" t="s">
        <v>9403</v>
      </c>
      <c r="BW3224" s="66" t="s">
        <v>9310</v>
      </c>
      <c r="BX3224" s="66"/>
      <c r="BY3224" s="12"/>
      <c r="BZ3224" t="s">
        <v>4133</v>
      </c>
      <c r="CA3224" s="13" t="s">
        <v>266</v>
      </c>
    </row>
    <row r="3225" spans="70:79" s="1" customFormat="1" ht="15">
      <c r="BR3225" t="str">
        <f t="shared" si="184"/>
        <v>RWNRAYLEIGH CRIMINAL JUSTICE</v>
      </c>
      <c r="BS3225" s="66" t="s">
        <v>9404</v>
      </c>
      <c r="BT3225" s="66" t="s">
        <v>9405</v>
      </c>
      <c r="BU3225" s="66" t="s">
        <v>9404</v>
      </c>
      <c r="BV3225" s="66" t="s">
        <v>9405</v>
      </c>
      <c r="BW3225" s="66" t="s">
        <v>9310</v>
      </c>
      <c r="BX3225" s="66"/>
      <c r="BY3225" s="12"/>
      <c r="BZ3225" t="s">
        <v>4133</v>
      </c>
      <c r="CA3225" s="13" t="s">
        <v>9406</v>
      </c>
    </row>
    <row r="3226" spans="70:79" s="1" customFormat="1" ht="15">
      <c r="BR3226" t="str">
        <f t="shared" si="184"/>
        <v>RWNROBIN PINTO UNIT</v>
      </c>
      <c r="BS3226" s="66" t="s">
        <v>9407</v>
      </c>
      <c r="BT3226" s="66" t="s">
        <v>1239</v>
      </c>
      <c r="BU3226" s="66" t="s">
        <v>9407</v>
      </c>
      <c r="BV3226" s="66" t="s">
        <v>1239</v>
      </c>
      <c r="BW3226" s="66" t="s">
        <v>9310</v>
      </c>
      <c r="BX3226" s="66"/>
      <c r="BY3226" s="12"/>
      <c r="BZ3226" t="s">
        <v>4133</v>
      </c>
      <c r="CA3226" s="13" t="s">
        <v>9408</v>
      </c>
    </row>
    <row r="3227" spans="70:79" s="1" customFormat="1" ht="15">
      <c r="BR3227" t="str">
        <f t="shared" si="184"/>
        <v>RWNROBIN PINTO UNIT</v>
      </c>
      <c r="BS3227" s="66" t="s">
        <v>9409</v>
      </c>
      <c r="BT3227" s="66" t="s">
        <v>1239</v>
      </c>
      <c r="BU3227" s="66" t="s">
        <v>9409</v>
      </c>
      <c r="BV3227" s="66" t="s">
        <v>1239</v>
      </c>
      <c r="BW3227" s="66" t="s">
        <v>9310</v>
      </c>
      <c r="BX3227" s="66"/>
      <c r="BY3227" s="12"/>
      <c r="BZ3227" t="s">
        <v>4133</v>
      </c>
      <c r="CA3227" s="13" t="s">
        <v>9410</v>
      </c>
    </row>
    <row r="3228" spans="70:79" s="1" customFormat="1" ht="15">
      <c r="BR3228" t="str">
        <f t="shared" si="184"/>
        <v>RWNROCHFORD COMMUNITY HOSPITAL</v>
      </c>
      <c r="BS3228" s="66" t="s">
        <v>9411</v>
      </c>
      <c r="BT3228" s="66" t="s">
        <v>1242</v>
      </c>
      <c r="BU3228" s="66" t="s">
        <v>9411</v>
      </c>
      <c r="BV3228" s="66" t="s">
        <v>1242</v>
      </c>
      <c r="BW3228" s="66" t="s">
        <v>9310</v>
      </c>
      <c r="BX3228" s="66"/>
      <c r="BY3228" s="12"/>
      <c r="BZ3228" t="s">
        <v>4133</v>
      </c>
      <c r="CA3228" s="13" t="s">
        <v>9412</v>
      </c>
    </row>
    <row r="3229" spans="70:79" s="1" customFormat="1" ht="15">
      <c r="BR3229" t="str">
        <f t="shared" si="184"/>
        <v>RWNRUNWELL HOSPITAL</v>
      </c>
      <c r="BS3229" s="66" t="s">
        <v>9413</v>
      </c>
      <c r="BT3229" s="66" t="s">
        <v>9414</v>
      </c>
      <c r="BU3229" s="66" t="s">
        <v>9413</v>
      </c>
      <c r="BV3229" s="66" t="s">
        <v>9414</v>
      </c>
      <c r="BW3229" s="66" t="s">
        <v>9310</v>
      </c>
      <c r="BX3229" s="66"/>
      <c r="BY3229" s="12"/>
      <c r="BZ3229" t="s">
        <v>4133</v>
      </c>
      <c r="CA3229" s="13" t="s">
        <v>9415</v>
      </c>
    </row>
    <row r="3230" spans="70:79" s="1" customFormat="1" ht="15">
      <c r="BR3230" t="str">
        <f t="shared" si="184"/>
        <v>RWNSAFFRON WALDEN COMMUNITY HOSPITAL</v>
      </c>
      <c r="BS3230" s="66" t="s">
        <v>9416</v>
      </c>
      <c r="BT3230" s="66" t="s">
        <v>1245</v>
      </c>
      <c r="BU3230" s="66" t="s">
        <v>9416</v>
      </c>
      <c r="BV3230" s="66" t="s">
        <v>1245</v>
      </c>
      <c r="BW3230" s="66" t="s">
        <v>9310</v>
      </c>
      <c r="BX3230" s="66"/>
      <c r="BY3230" s="12"/>
      <c r="BZ3230" t="s">
        <v>4133</v>
      </c>
      <c r="CA3230" s="13" t="s">
        <v>9417</v>
      </c>
    </row>
    <row r="3231" spans="70:79" s="1" customFormat="1" ht="15">
      <c r="BR3231" t="str">
        <f t="shared" si="184"/>
        <v>RWNSOBEDAS (SUBSTANCE ABUSE)</v>
      </c>
      <c r="BS3231" s="66" t="s">
        <v>9418</v>
      </c>
      <c r="BT3231" s="66" t="s">
        <v>9419</v>
      </c>
      <c r="BU3231" s="66" t="s">
        <v>9418</v>
      </c>
      <c r="BV3231" s="66" t="s">
        <v>9419</v>
      </c>
      <c r="BW3231" s="66" t="s">
        <v>9310</v>
      </c>
      <c r="BX3231" s="66"/>
      <c r="BY3231" s="12"/>
      <c r="BZ3231" t="s">
        <v>4133</v>
      </c>
      <c r="CA3231" s="13" t="s">
        <v>9420</v>
      </c>
    </row>
    <row r="3232" spans="70:79" s="1" customFormat="1" ht="15">
      <c r="BR3232" t="str">
        <f t="shared" si="184"/>
        <v>RWNSOUTHEND CDAS</v>
      </c>
      <c r="BS3232" s="66" t="s">
        <v>9421</v>
      </c>
      <c r="BT3232" s="66" t="s">
        <v>9422</v>
      </c>
      <c r="BU3232" s="66" t="s">
        <v>9421</v>
      </c>
      <c r="BV3232" s="66" t="s">
        <v>9422</v>
      </c>
      <c r="BW3232" s="66" t="s">
        <v>9310</v>
      </c>
      <c r="BX3232" s="66"/>
      <c r="BY3232" s="12"/>
      <c r="BZ3232" t="s">
        <v>4133</v>
      </c>
      <c r="CA3232" s="13" t="s">
        <v>9423</v>
      </c>
    </row>
    <row r="3233" spans="70:79" s="1" customFormat="1" ht="15">
      <c r="BR3233" t="str">
        <f t="shared" si="184"/>
        <v>RWNSOUTHEND RESOUCE THERAPY</v>
      </c>
      <c r="BS3233" s="66" t="s">
        <v>9424</v>
      </c>
      <c r="BT3233" s="66" t="s">
        <v>9425</v>
      </c>
      <c r="BU3233" s="66" t="s">
        <v>9424</v>
      </c>
      <c r="BV3233" s="66" t="s">
        <v>9425</v>
      </c>
      <c r="BW3233" s="66" t="s">
        <v>9310</v>
      </c>
      <c r="BX3233" s="66"/>
      <c r="BY3233" s="12"/>
      <c r="BZ3233" t="s">
        <v>4133</v>
      </c>
      <c r="CA3233" s="13" t="s">
        <v>9426</v>
      </c>
    </row>
    <row r="3234" spans="70:79" s="1" customFormat="1" ht="15">
      <c r="BR3234" t="str">
        <f t="shared" si="184"/>
        <v>RWNST MARGARET'S HOSPITAL</v>
      </c>
      <c r="BS3234" s="66" t="s">
        <v>9427</v>
      </c>
      <c r="BT3234" s="66" t="s">
        <v>1248</v>
      </c>
      <c r="BU3234" s="66" t="s">
        <v>9427</v>
      </c>
      <c r="BV3234" s="66" t="s">
        <v>1248</v>
      </c>
      <c r="BW3234" s="66" t="s">
        <v>9310</v>
      </c>
      <c r="BX3234" s="66"/>
      <c r="BY3234" s="12"/>
      <c r="BZ3234" t="s">
        <v>4133</v>
      </c>
      <c r="CA3234" s="13" t="s">
        <v>9428</v>
      </c>
    </row>
    <row r="3235" spans="70:79" s="1" customFormat="1" ht="15">
      <c r="BR3235" t="str">
        <f t="shared" si="184"/>
        <v>RWNTHE GLADES</v>
      </c>
      <c r="BS3235" s="66" t="s">
        <v>9429</v>
      </c>
      <c r="BT3235" s="66" t="s">
        <v>9430</v>
      </c>
      <c r="BU3235" s="66" t="s">
        <v>9429</v>
      </c>
      <c r="BV3235" s="66" t="s">
        <v>9430</v>
      </c>
      <c r="BW3235" s="66" t="s">
        <v>9310</v>
      </c>
      <c r="BX3235" s="66"/>
      <c r="BY3235" s="12"/>
      <c r="BZ3235" t="s">
        <v>4133</v>
      </c>
      <c r="CA3235" s="13" t="s">
        <v>9431</v>
      </c>
    </row>
    <row r="3236" spans="70:79" s="1" customFormat="1" ht="15">
      <c r="BR3236" t="str">
        <f t="shared" si="184"/>
        <v>RWNTHE OLD MILL</v>
      </c>
      <c r="BS3236" s="66" t="s">
        <v>9432</v>
      </c>
      <c r="BT3236" s="66" t="s">
        <v>9433</v>
      </c>
      <c r="BU3236" s="66" t="s">
        <v>9432</v>
      </c>
      <c r="BV3236" s="66" t="s">
        <v>9433</v>
      </c>
      <c r="BW3236" s="66" t="s">
        <v>9310</v>
      </c>
      <c r="BX3236" s="66"/>
      <c r="BY3236" s="12"/>
      <c r="BZ3236" t="s">
        <v>4133</v>
      </c>
      <c r="CA3236" s="13" t="s">
        <v>9434</v>
      </c>
    </row>
    <row r="3237" spans="70:79" s="1" customFormat="1" ht="15">
      <c r="BR3237" t="str">
        <f t="shared" si="184"/>
        <v>RWNTHURROCK COMMUNITY HOSPITAL</v>
      </c>
      <c r="BS3237" s="66" t="s">
        <v>9435</v>
      </c>
      <c r="BT3237" s="66" t="s">
        <v>1254</v>
      </c>
      <c r="BU3237" s="66" t="s">
        <v>9435</v>
      </c>
      <c r="BV3237" s="66" t="s">
        <v>1254</v>
      </c>
      <c r="BW3237" s="66" t="s">
        <v>9310</v>
      </c>
      <c r="BX3237" s="66"/>
      <c r="BY3237" s="12"/>
      <c r="BZ3237" t="s">
        <v>4133</v>
      </c>
      <c r="CA3237" s="13" t="s">
        <v>9436</v>
      </c>
    </row>
    <row r="3238" spans="70:79" s="1" customFormat="1" ht="15">
      <c r="BR3238" t="str">
        <f t="shared" si="184"/>
        <v>RWNWARLEY HOSPITAL</v>
      </c>
      <c r="BS3238" s="66" t="s">
        <v>9437</v>
      </c>
      <c r="BT3238" s="66" t="s">
        <v>9438</v>
      </c>
      <c r="BU3238" s="66" t="s">
        <v>9437</v>
      </c>
      <c r="BV3238" s="66" t="s">
        <v>9438</v>
      </c>
      <c r="BW3238" s="66" t="s">
        <v>9310</v>
      </c>
      <c r="BX3238" s="66"/>
      <c r="BY3238" s="12"/>
      <c r="BZ3238" t="s">
        <v>4133</v>
      </c>
      <c r="CA3238" s="13" t="s">
        <v>9439</v>
      </c>
    </row>
    <row r="3239" spans="70:79" s="1" customFormat="1" ht="15">
      <c r="BR3239" t="str">
        <f t="shared" si="184"/>
        <v>RWNWEST SUFFOLK HOSPITAL</v>
      </c>
      <c r="BS3239" s="66" t="s">
        <v>9440</v>
      </c>
      <c r="BT3239" s="66" t="s">
        <v>2869</v>
      </c>
      <c r="BU3239" s="66" t="s">
        <v>9440</v>
      </c>
      <c r="BV3239" s="66" t="s">
        <v>2869</v>
      </c>
      <c r="BW3239" s="66" t="s">
        <v>9310</v>
      </c>
      <c r="BX3239" s="66"/>
      <c r="BY3239" s="12"/>
      <c r="BZ3239" t="s">
        <v>4133</v>
      </c>
      <c r="CA3239" s="13" t="s">
        <v>9441</v>
      </c>
    </row>
    <row r="3240" spans="70:79" s="1" customFormat="1" ht="15">
      <c r="BR3240" t="str">
        <f t="shared" si="184"/>
        <v>RWNWEYMARKS</v>
      </c>
      <c r="BS3240" s="66" t="s">
        <v>9442</v>
      </c>
      <c r="BT3240" s="66" t="s">
        <v>9443</v>
      </c>
      <c r="BU3240" s="66" t="s">
        <v>9442</v>
      </c>
      <c r="BV3240" s="66" t="s">
        <v>9443</v>
      </c>
      <c r="BW3240" s="66" t="s">
        <v>9310</v>
      </c>
      <c r="BX3240" s="66"/>
      <c r="BY3240" s="12"/>
      <c r="BZ3240" t="s">
        <v>4133</v>
      </c>
      <c r="CA3240" s="13" t="s">
        <v>9444</v>
      </c>
    </row>
    <row r="3241" spans="70:79" s="1" customFormat="1" ht="15">
      <c r="BR3241" t="str">
        <f t="shared" si="184"/>
        <v>RWNWHICHELLO'S WHARF</v>
      </c>
      <c r="BS3241" s="66" t="s">
        <v>9445</v>
      </c>
      <c r="BT3241" s="66" t="s">
        <v>9446</v>
      </c>
      <c r="BU3241" s="66" t="s">
        <v>9445</v>
      </c>
      <c r="BV3241" s="66" t="s">
        <v>9446</v>
      </c>
      <c r="BW3241" s="66" t="s">
        <v>9310</v>
      </c>
      <c r="BX3241" s="66"/>
      <c r="BY3241" s="12"/>
      <c r="BZ3241" t="s">
        <v>4133</v>
      </c>
      <c r="CA3241" s="13" t="s">
        <v>9447</v>
      </c>
    </row>
    <row r="3242" spans="70:79" s="1" customFormat="1" ht="15">
      <c r="BR3242" t="str">
        <f t="shared" si="184"/>
        <v>RWPALEXANDRA HOSPITAL</v>
      </c>
      <c r="BS3242" s="66" t="s">
        <v>9448</v>
      </c>
      <c r="BT3242" s="66" t="s">
        <v>382</v>
      </c>
      <c r="BU3242" s="66" t="s">
        <v>9448</v>
      </c>
      <c r="BV3242" s="66" t="s">
        <v>382</v>
      </c>
      <c r="BW3242" s="66" t="s">
        <v>9449</v>
      </c>
      <c r="BX3242" s="66"/>
      <c r="BY3242" s="12"/>
      <c r="BZ3242" t="s">
        <v>4133</v>
      </c>
      <c r="CA3242" s="13" t="s">
        <v>9450</v>
      </c>
    </row>
    <row r="3243" spans="70:79" s="1" customFormat="1" ht="15">
      <c r="BR3243" t="str">
        <f t="shared" si="184"/>
        <v>RWPKIDDERMINSTER HOSPITAL</v>
      </c>
      <c r="BS3243" s="66" t="s">
        <v>9451</v>
      </c>
      <c r="BT3243" s="66" t="s">
        <v>9452</v>
      </c>
      <c r="BU3243" s="66" t="s">
        <v>9451</v>
      </c>
      <c r="BV3243" s="66" t="s">
        <v>9452</v>
      </c>
      <c r="BW3243" s="66" t="s">
        <v>9449</v>
      </c>
      <c r="BX3243" s="66"/>
      <c r="BY3243" s="12"/>
      <c r="BZ3243" t="s">
        <v>4133</v>
      </c>
      <c r="CA3243" s="13" t="s">
        <v>9453</v>
      </c>
    </row>
    <row r="3244" spans="70:79" s="1" customFormat="1" ht="15">
      <c r="BR3244" t="str">
        <f t="shared" si="184"/>
        <v>RWPKIDDERMINSTER TREATMENT CENTRE</v>
      </c>
      <c r="BS3244" s="66" t="s">
        <v>9454</v>
      </c>
      <c r="BT3244" s="66" t="s">
        <v>9455</v>
      </c>
      <c r="BU3244" s="66" t="s">
        <v>9454</v>
      </c>
      <c r="BV3244" s="66" t="s">
        <v>9455</v>
      </c>
      <c r="BW3244" s="66" t="s">
        <v>9449</v>
      </c>
      <c r="BX3244" s="66"/>
      <c r="BY3244" s="12"/>
      <c r="BZ3244" t="s">
        <v>4133</v>
      </c>
      <c r="CA3244" s="13" t="s">
        <v>9456</v>
      </c>
    </row>
    <row r="3245" spans="70:79" s="1" customFormat="1" ht="15">
      <c r="BR3245" t="str">
        <f t="shared" si="184"/>
        <v>RWPWORCESTERSHIRE ROYAL HOSPITAL</v>
      </c>
      <c r="BS3245" s="66" t="s">
        <v>9457</v>
      </c>
      <c r="BT3245" s="66" t="s">
        <v>708</v>
      </c>
      <c r="BU3245" s="66" t="s">
        <v>9457</v>
      </c>
      <c r="BV3245" s="66" t="s">
        <v>708</v>
      </c>
      <c r="BW3245" s="66" t="s">
        <v>9449</v>
      </c>
      <c r="BX3245" s="66"/>
      <c r="BY3245" s="12"/>
      <c r="BZ3245" t="s">
        <v>4133</v>
      </c>
      <c r="CA3245" s="13" t="s">
        <v>490</v>
      </c>
    </row>
    <row r="3246" spans="70:79" s="1" customFormat="1" ht="15">
      <c r="BR3246" t="str">
        <f t="shared" si="184"/>
        <v>RWR(SOVEREIGN HOUSE) HILL END LANE (SITE 3)</v>
      </c>
      <c r="BS3246" t="s">
        <v>9458</v>
      </c>
      <c r="BT3246" s="70" t="s">
        <v>9459</v>
      </c>
      <c r="BU3246" t="s">
        <v>9458</v>
      </c>
      <c r="BV3246" s="70" t="s">
        <v>9459</v>
      </c>
      <c r="BW3246" s="66" t="s">
        <v>9460</v>
      </c>
      <c r="BX3246" s="66"/>
      <c r="BY3246" s="12"/>
      <c r="BZ3246" t="s">
        <v>4160</v>
      </c>
      <c r="CA3246" s="13" t="s">
        <v>9461</v>
      </c>
    </row>
    <row r="3247" spans="70:79" s="1" customFormat="1" ht="15">
      <c r="BR3247" t="str">
        <f t="shared" si="184"/>
        <v>RWRABBEY &amp; DEACON UNITS</v>
      </c>
      <c r="BS3247" s="66" t="s">
        <v>9462</v>
      </c>
      <c r="BT3247" s="66" t="s">
        <v>9463</v>
      </c>
      <c r="BU3247" s="66" t="s">
        <v>9462</v>
      </c>
      <c r="BV3247" s="66" t="s">
        <v>9463</v>
      </c>
      <c r="BW3247" s="66" t="s">
        <v>9460</v>
      </c>
      <c r="BX3247" s="66"/>
      <c r="BY3247" s="12"/>
      <c r="BZ3247" t="s">
        <v>4160</v>
      </c>
      <c r="CA3247" s="13" t="s">
        <v>5562</v>
      </c>
    </row>
    <row r="3248" spans="70:79" s="1" customFormat="1" ht="15">
      <c r="BR3248" t="str">
        <f t="shared" si="184"/>
        <v>RWRADTU (SHRODELLS)</v>
      </c>
      <c r="BS3248" s="66" t="s">
        <v>9464</v>
      </c>
      <c r="BT3248" s="66" t="s">
        <v>9465</v>
      </c>
      <c r="BU3248" s="66" t="s">
        <v>9464</v>
      </c>
      <c r="BV3248" s="66" t="s">
        <v>9465</v>
      </c>
      <c r="BW3248" s="66" t="s">
        <v>9460</v>
      </c>
      <c r="BX3248" s="66"/>
      <c r="BY3248" s="12"/>
      <c r="BZ3248" t="s">
        <v>4166</v>
      </c>
      <c r="CA3248" s="13" t="s">
        <v>9466</v>
      </c>
    </row>
    <row r="3249" spans="70:79" s="1" customFormat="1" ht="15">
      <c r="BR3249" t="str">
        <f t="shared" si="184"/>
        <v>RWRADTU EAST AND NORTH</v>
      </c>
      <c r="BS3249" s="66" t="s">
        <v>9467</v>
      </c>
      <c r="BT3249" s="66" t="s">
        <v>9468</v>
      </c>
      <c r="BU3249" s="66" t="s">
        <v>9467</v>
      </c>
      <c r="BV3249" s="66" t="s">
        <v>9468</v>
      </c>
      <c r="BW3249" s="66" t="s">
        <v>9460</v>
      </c>
      <c r="BX3249" s="66"/>
      <c r="BY3249" s="12"/>
      <c r="BZ3249" t="s">
        <v>4178</v>
      </c>
      <c r="CA3249" s="13" t="s">
        <v>9469</v>
      </c>
    </row>
    <row r="3250" spans="70:79" s="1" customFormat="1" ht="15">
      <c r="BR3250" t="str">
        <f t="shared" si="184"/>
        <v>RWRADULT MENTAL HEALTH UNIT (GAINSFORD HOUSE)</v>
      </c>
      <c r="BS3250" s="96" t="s">
        <v>9470</v>
      </c>
      <c r="BT3250" s="96" t="s">
        <v>6004</v>
      </c>
      <c r="BU3250" s="96" t="s">
        <v>9470</v>
      </c>
      <c r="BV3250" s="96" t="s">
        <v>6004</v>
      </c>
      <c r="BW3250" s="66" t="s">
        <v>9460</v>
      </c>
      <c r="BX3250" s="66"/>
      <c r="BY3250" s="12"/>
      <c r="BZ3250" t="s">
        <v>4178</v>
      </c>
      <c r="CA3250" s="13" t="s">
        <v>9471</v>
      </c>
    </row>
    <row r="3251" spans="70:79" s="1" customFormat="1" ht="15">
      <c r="BR3251" t="str">
        <f t="shared" si="184"/>
        <v>RWRADULT MENTAL HEALTH UNIT (HAMPDEN HOUSE)</v>
      </c>
      <c r="BS3251" s="96" t="s">
        <v>9472</v>
      </c>
      <c r="BT3251" s="96" t="s">
        <v>6008</v>
      </c>
      <c r="BU3251" s="96" t="s">
        <v>9472</v>
      </c>
      <c r="BV3251" s="96" t="s">
        <v>6008</v>
      </c>
      <c r="BW3251" s="66" t="s">
        <v>9460</v>
      </c>
      <c r="BX3251" s="66"/>
      <c r="BY3251" s="12"/>
      <c r="BZ3251" t="s">
        <v>4178</v>
      </c>
      <c r="CA3251" s="13" t="s">
        <v>9473</v>
      </c>
    </row>
    <row r="3252" spans="70:79" s="1" customFormat="1" ht="15">
      <c r="BR3252" t="str">
        <f t="shared" si="184"/>
        <v>RWRAOT N HERTS &amp; STEVENAGE</v>
      </c>
      <c r="BS3252" s="66" t="s">
        <v>9474</v>
      </c>
      <c r="BT3252" s="66" t="s">
        <v>9475</v>
      </c>
      <c r="BU3252" s="66" t="s">
        <v>9474</v>
      </c>
      <c r="BV3252" s="66" t="s">
        <v>9475</v>
      </c>
      <c r="BW3252" s="66" t="s">
        <v>9460</v>
      </c>
      <c r="BX3252" s="66"/>
      <c r="BY3252" s="12"/>
      <c r="BZ3252" t="s">
        <v>4178</v>
      </c>
      <c r="CA3252" s="13" t="s">
        <v>9476</v>
      </c>
    </row>
    <row r="3253" spans="70:79" s="1" customFormat="1" ht="15">
      <c r="BR3253" t="str">
        <f t="shared" si="184"/>
        <v>RWRAPPLETREES &amp; CHERRYTREES</v>
      </c>
      <c r="BS3253" s="66" t="s">
        <v>9477</v>
      </c>
      <c r="BT3253" s="66" t="s">
        <v>9478</v>
      </c>
      <c r="BU3253" s="66" t="s">
        <v>9477</v>
      </c>
      <c r="BV3253" s="66" t="s">
        <v>9478</v>
      </c>
      <c r="BW3253" s="66" t="s">
        <v>9460</v>
      </c>
      <c r="BX3253" s="66"/>
      <c r="BY3253" s="12"/>
      <c r="BZ3253" t="s">
        <v>4178</v>
      </c>
      <c r="CA3253" s="13" t="s">
        <v>9479</v>
      </c>
    </row>
    <row r="3254" spans="70:79" s="1" customFormat="1" ht="15">
      <c r="BR3254" t="str">
        <f t="shared" si="184"/>
        <v>RWRCATT NORTH HERTS</v>
      </c>
      <c r="BS3254" s="66" t="s">
        <v>9480</v>
      </c>
      <c r="BT3254" s="66" t="s">
        <v>9481</v>
      </c>
      <c r="BU3254" s="66" t="s">
        <v>9480</v>
      </c>
      <c r="BV3254" s="66" t="s">
        <v>9481</v>
      </c>
      <c r="BW3254" s="66" t="s">
        <v>9460</v>
      </c>
      <c r="BX3254" s="66"/>
      <c r="BY3254" s="12"/>
      <c r="BZ3254" t="s">
        <v>4178</v>
      </c>
      <c r="CA3254" s="13" t="s">
        <v>9482</v>
      </c>
    </row>
    <row r="3255" spans="70:79" s="1" customFormat="1" ht="15">
      <c r="BR3255" t="str">
        <f t="shared" si="184"/>
        <v>RWRCOMMUNITY DRUG AND ALCOHOL UNIT (STATION RD)</v>
      </c>
      <c r="BS3255" s="66" t="s">
        <v>9483</v>
      </c>
      <c r="BT3255" s="66" t="s">
        <v>9484</v>
      </c>
      <c r="BU3255" s="66" t="s">
        <v>9483</v>
      </c>
      <c r="BV3255" s="66" t="s">
        <v>9484</v>
      </c>
      <c r="BW3255" s="66" t="s">
        <v>9460</v>
      </c>
      <c r="BX3255" s="66"/>
      <c r="BY3255" s="12"/>
      <c r="BZ3255" t="s">
        <v>4188</v>
      </c>
      <c r="CA3255" s="13" t="s">
        <v>9485</v>
      </c>
    </row>
    <row r="3256" spans="70:79" s="1" customFormat="1" ht="15">
      <c r="BR3256" t="str">
        <f t="shared" si="184"/>
        <v>RWRCOMMUNITY SUPPORT UNIT (WATFORD)</v>
      </c>
      <c r="BS3256" s="66" t="s">
        <v>9486</v>
      </c>
      <c r="BT3256" s="66" t="s">
        <v>9487</v>
      </c>
      <c r="BU3256" s="66" t="s">
        <v>9486</v>
      </c>
      <c r="BV3256" s="66" t="s">
        <v>9487</v>
      </c>
      <c r="BW3256" s="66" t="s">
        <v>9460</v>
      </c>
      <c r="BX3256" s="66"/>
      <c r="BY3256" s="12"/>
      <c r="BZ3256" t="s">
        <v>4194</v>
      </c>
      <c r="CA3256" s="13" t="s">
        <v>9488</v>
      </c>
    </row>
    <row r="3257" spans="70:79" s="1" customFormat="1" ht="15">
      <c r="BR3257" t="str">
        <f t="shared" si="184"/>
        <v>RWRDAY HOSPITAL</v>
      </c>
      <c r="BS3257" s="66" t="s">
        <v>9489</v>
      </c>
      <c r="BT3257" s="66" t="s">
        <v>9490</v>
      </c>
      <c r="BU3257" s="66" t="s">
        <v>9489</v>
      </c>
      <c r="BV3257" s="66" t="s">
        <v>9490</v>
      </c>
      <c r="BW3257" s="66" t="s">
        <v>9460</v>
      </c>
      <c r="BX3257" s="66"/>
      <c r="BY3257" s="12"/>
      <c r="BZ3257" t="s">
        <v>4194</v>
      </c>
      <c r="CA3257" s="13" t="s">
        <v>9491</v>
      </c>
    </row>
    <row r="3258" spans="70:79" s="1" customFormat="1" ht="15">
      <c r="BR3258" t="str">
        <f t="shared" si="184"/>
        <v>RWRELDERLY MENTAL AND INFIRM UNIT ELIZABETH COURT</v>
      </c>
      <c r="BS3258" s="96" t="s">
        <v>9492</v>
      </c>
      <c r="BT3258" s="96" t="s">
        <v>9493</v>
      </c>
      <c r="BU3258" s="96" t="s">
        <v>9492</v>
      </c>
      <c r="BV3258" s="96" t="s">
        <v>9493</v>
      </c>
      <c r="BW3258" s="66" t="s">
        <v>9460</v>
      </c>
      <c r="BX3258" s="66"/>
      <c r="BY3258" s="12"/>
      <c r="BZ3258" t="s">
        <v>4194</v>
      </c>
      <c r="CA3258" s="13" t="s">
        <v>1252</v>
      </c>
    </row>
    <row r="3259" spans="70:79" s="1" customFormat="1" ht="15">
      <c r="BR3259" t="str">
        <f t="shared" si="184"/>
        <v>RWRELDERLY MENTAL AND INFIRM UNIT VICTORIA COURT</v>
      </c>
      <c r="BS3259" s="96" t="s">
        <v>9494</v>
      </c>
      <c r="BT3259" s="96" t="s">
        <v>6012</v>
      </c>
      <c r="BU3259" s="96" t="s">
        <v>9494</v>
      </c>
      <c r="BV3259" s="96" t="s">
        <v>6012</v>
      </c>
      <c r="BW3259" s="66" t="s">
        <v>9460</v>
      </c>
      <c r="BX3259" s="66"/>
      <c r="BY3259" s="12"/>
      <c r="BZ3259" t="s">
        <v>4194</v>
      </c>
      <c r="CA3259" s="13" t="s">
        <v>9495</v>
      </c>
    </row>
    <row r="3260" spans="70:79" s="1" customFormat="1" ht="15">
      <c r="BR3260" t="str">
        <f t="shared" si="184"/>
        <v>RWRERIC SHEPHERD ADMINISTRATION</v>
      </c>
      <c r="BS3260" s="66" t="s">
        <v>9496</v>
      </c>
      <c r="BT3260" s="66" t="s">
        <v>6016</v>
      </c>
      <c r="BU3260" s="66" t="s">
        <v>9496</v>
      </c>
      <c r="BV3260" s="66" t="s">
        <v>6016</v>
      </c>
      <c r="BW3260" s="66" t="s">
        <v>9460</v>
      </c>
      <c r="BX3260" s="66"/>
      <c r="BY3260" s="12"/>
      <c r="BZ3260" t="s">
        <v>2846</v>
      </c>
      <c r="CA3260" s="13" t="s">
        <v>9497</v>
      </c>
    </row>
    <row r="3261" spans="70:79" s="1" customFormat="1" ht="15">
      <c r="BR3261" t="str">
        <f t="shared" si="184"/>
        <v>RWRHEMEL HEMPSTEAD GENERAL HOSPITAL</v>
      </c>
      <c r="BS3261" s="66" t="s">
        <v>9498</v>
      </c>
      <c r="BT3261" s="66" t="s">
        <v>5979</v>
      </c>
      <c r="BU3261" s="66" t="s">
        <v>9498</v>
      </c>
      <c r="BV3261" s="66" t="s">
        <v>5979</v>
      </c>
      <c r="BW3261" s="66" t="s">
        <v>9460</v>
      </c>
      <c r="BX3261" s="66"/>
      <c r="BY3261" s="12"/>
      <c r="BZ3261" t="s">
        <v>4221</v>
      </c>
      <c r="CA3261" s="13" t="s">
        <v>9380</v>
      </c>
    </row>
    <row r="3262" spans="70:79" s="1" customFormat="1" ht="15">
      <c r="BR3262" t="str">
        <f t="shared" si="184"/>
        <v>RWRHERTS AND ESSEX HOSPITAL</v>
      </c>
      <c r="BS3262" s="66" t="s">
        <v>9499</v>
      </c>
      <c r="BT3262" s="66" t="s">
        <v>9350</v>
      </c>
      <c r="BU3262" s="66" t="s">
        <v>9499</v>
      </c>
      <c r="BV3262" s="66" t="s">
        <v>9350</v>
      </c>
      <c r="BW3262" s="66" t="s">
        <v>9460</v>
      </c>
      <c r="BX3262" s="66"/>
      <c r="BY3262" s="12"/>
      <c r="BZ3262" t="s">
        <v>4221</v>
      </c>
      <c r="CA3262" s="13" t="s">
        <v>9500</v>
      </c>
    </row>
    <row r="3263" spans="70:79" s="1" customFormat="1" ht="15">
      <c r="BR3263" t="str">
        <f t="shared" si="184"/>
        <v>RWRHORNETS WARD</v>
      </c>
      <c r="BS3263" s="66" t="s">
        <v>9501</v>
      </c>
      <c r="BT3263" s="66" t="s">
        <v>9502</v>
      </c>
      <c r="BU3263" s="66" t="s">
        <v>9501</v>
      </c>
      <c r="BV3263" s="66" t="s">
        <v>9502</v>
      </c>
      <c r="BW3263" s="66" t="s">
        <v>9460</v>
      </c>
      <c r="BX3263" s="66"/>
      <c r="BY3263" s="12"/>
      <c r="BZ3263" t="s">
        <v>4221</v>
      </c>
      <c r="CA3263" s="13" t="s">
        <v>5210</v>
      </c>
    </row>
    <row r="3264" spans="70:79" s="1" customFormat="1" ht="15">
      <c r="BR3264" t="str">
        <f t="shared" si="184"/>
        <v>RWRKINGSLEY GREEN</v>
      </c>
      <c r="BS3264" s="66" t="s">
        <v>9503</v>
      </c>
      <c r="BT3264" s="66" t="s">
        <v>6020</v>
      </c>
      <c r="BU3264" s="66" t="s">
        <v>9503</v>
      </c>
      <c r="BV3264" s="66" t="s">
        <v>6020</v>
      </c>
      <c r="BW3264" s="66" t="s">
        <v>9460</v>
      </c>
      <c r="BX3264" s="66"/>
      <c r="BY3264" s="12"/>
      <c r="BZ3264" t="s">
        <v>600</v>
      </c>
      <c r="CA3264" s="13" t="s">
        <v>9504</v>
      </c>
    </row>
    <row r="3265" spans="70:79" s="1" customFormat="1" ht="15">
      <c r="BR3265" t="str">
        <f t="shared" si="184"/>
        <v>RWRLAMBOURN GROVE</v>
      </c>
      <c r="BS3265" s="96" t="s">
        <v>9505</v>
      </c>
      <c r="BT3265" s="96" t="s">
        <v>6052</v>
      </c>
      <c r="BU3265" s="96" t="s">
        <v>9505</v>
      </c>
      <c r="BV3265" s="96" t="s">
        <v>6052</v>
      </c>
      <c r="BW3265" s="66" t="s">
        <v>9460</v>
      </c>
      <c r="BX3265" s="66"/>
      <c r="BY3265" s="12"/>
      <c r="BZ3265" t="s">
        <v>4232</v>
      </c>
      <c r="CA3265" s="13" t="s">
        <v>9506</v>
      </c>
    </row>
    <row r="3266" spans="70:79" s="1" customFormat="1" ht="15">
      <c r="BR3266" t="str">
        <f t="shared" si="184"/>
        <v>RWRLEXDEN SITE</v>
      </c>
      <c r="BS3266" s="66" t="s">
        <v>9507</v>
      </c>
      <c r="BT3266" s="66" t="s">
        <v>6056</v>
      </c>
      <c r="BU3266" s="66" t="s">
        <v>9507</v>
      </c>
      <c r="BV3266" s="66" t="s">
        <v>6056</v>
      </c>
      <c r="BW3266" s="66" t="s">
        <v>9460</v>
      </c>
      <c r="BX3266" s="66"/>
      <c r="BY3266" s="12"/>
      <c r="BZ3266" t="s">
        <v>4248</v>
      </c>
      <c r="CA3266" s="13" t="s">
        <v>9508</v>
      </c>
    </row>
    <row r="3267" spans="70:79" s="1" customFormat="1" ht="15">
      <c r="BR3267" t="str">
        <f t="shared" ref="BR3267:BR3330" si="185">CONCATENATE(LEFT(BS3267, 3),BT3267)</f>
        <v>RWRLISTER ADULT ASTON WARD MENTAL HEALTH UNIT</v>
      </c>
      <c r="BS3267" s="66" t="s">
        <v>9509</v>
      </c>
      <c r="BT3267" s="66" t="s">
        <v>9510</v>
      </c>
      <c r="BU3267" s="66" t="s">
        <v>9509</v>
      </c>
      <c r="BV3267" s="66" t="s">
        <v>9510</v>
      </c>
      <c r="BW3267" s="66" t="s">
        <v>9460</v>
      </c>
      <c r="BX3267" s="66"/>
      <c r="BY3267" s="12"/>
      <c r="BZ3267" t="s">
        <v>4248</v>
      </c>
      <c r="CA3267" s="13" t="s">
        <v>9511</v>
      </c>
    </row>
    <row r="3268" spans="70:79" s="1" customFormat="1" ht="15">
      <c r="BR3268" t="str">
        <f t="shared" si="185"/>
        <v>RWRLISTER ADULT WILBURY WARD MHU</v>
      </c>
      <c r="BS3268" s="66" t="s">
        <v>9512</v>
      </c>
      <c r="BT3268" s="66" t="s">
        <v>9513</v>
      </c>
      <c r="BU3268" s="66" t="s">
        <v>9512</v>
      </c>
      <c r="BV3268" s="66" t="s">
        <v>9513</v>
      </c>
      <c r="BW3268" s="66" t="s">
        <v>9460</v>
      </c>
      <c r="BX3268" s="66"/>
      <c r="BY3268" s="12"/>
      <c r="BZ3268" t="s">
        <v>4248</v>
      </c>
      <c r="CA3268" s="13" t="s">
        <v>9514</v>
      </c>
    </row>
    <row r="3269" spans="70:79" s="1" customFormat="1" ht="15">
      <c r="BR3269" t="str">
        <f t="shared" si="185"/>
        <v>RWRLISTER ELDERLY EDENBROOK WARD MENTAL HEALTH UNIT</v>
      </c>
      <c r="BS3269" s="66" t="s">
        <v>9515</v>
      </c>
      <c r="BT3269" s="66" t="s">
        <v>9516</v>
      </c>
      <c r="BU3269" s="66" t="s">
        <v>9515</v>
      </c>
      <c r="BV3269" s="66" t="s">
        <v>9516</v>
      </c>
      <c r="BW3269" s="66" t="s">
        <v>9460</v>
      </c>
      <c r="BX3269" s="66"/>
      <c r="BY3269" s="12"/>
      <c r="BZ3269" t="s">
        <v>4251</v>
      </c>
      <c r="CA3269" s="13" t="s">
        <v>4932</v>
      </c>
    </row>
    <row r="3270" spans="70:79" s="1" customFormat="1" ht="15">
      <c r="BR3270" t="str">
        <f t="shared" si="185"/>
        <v>RWRLISTER ELDERLY FAIRLANDS WARD MENTAL HEALTH UNIT</v>
      </c>
      <c r="BS3270" s="66" t="s">
        <v>9517</v>
      </c>
      <c r="BT3270" s="66" t="s">
        <v>9518</v>
      </c>
      <c r="BU3270" s="66" t="s">
        <v>9517</v>
      </c>
      <c r="BV3270" s="66" t="s">
        <v>9518</v>
      </c>
      <c r="BW3270" s="66" t="s">
        <v>9460</v>
      </c>
      <c r="BX3270" s="66"/>
      <c r="BY3270" s="12"/>
      <c r="BZ3270" t="s">
        <v>4251</v>
      </c>
      <c r="CA3270" s="13" t="s">
        <v>9519</v>
      </c>
    </row>
    <row r="3271" spans="70:79" s="1" customFormat="1" ht="15">
      <c r="BR3271" t="str">
        <f t="shared" si="185"/>
        <v>RWRLISTER HOSPITAL</v>
      </c>
      <c r="BS3271" s="66" t="s">
        <v>9520</v>
      </c>
      <c r="BT3271" s="66" t="s">
        <v>3882</v>
      </c>
      <c r="BU3271" s="66" t="s">
        <v>9520</v>
      </c>
      <c r="BV3271" s="66" t="s">
        <v>3882</v>
      </c>
      <c r="BW3271" s="66" t="s">
        <v>9460</v>
      </c>
      <c r="BX3271" s="66"/>
      <c r="BY3271" s="12"/>
      <c r="BZ3271" t="s">
        <v>4251</v>
      </c>
      <c r="CA3271" s="13" t="s">
        <v>9521</v>
      </c>
    </row>
    <row r="3272" spans="70:79" s="1" customFormat="1" ht="15">
      <c r="BR3272" t="str">
        <f t="shared" si="185"/>
        <v>RWRLITTLE PLUMSTEAD HOSPITAL</v>
      </c>
      <c r="BS3272" s="66" t="s">
        <v>9522</v>
      </c>
      <c r="BT3272" s="66" t="s">
        <v>6060</v>
      </c>
      <c r="BU3272" s="66" t="s">
        <v>9522</v>
      </c>
      <c r="BV3272" s="66" t="s">
        <v>6060</v>
      </c>
      <c r="BW3272" s="66" t="s">
        <v>9460</v>
      </c>
      <c r="BX3272" s="66"/>
      <c r="BY3272" s="12"/>
      <c r="BZ3272" t="s">
        <v>4251</v>
      </c>
      <c r="CA3272" s="13" t="s">
        <v>2469</v>
      </c>
    </row>
    <row r="3273" spans="70:79" s="1" customFormat="1" ht="15">
      <c r="BR3273" t="str">
        <f t="shared" si="185"/>
        <v>RWRLOGANDENE</v>
      </c>
      <c r="BS3273" s="66" t="s">
        <v>9523</v>
      </c>
      <c r="BT3273" s="66" t="s">
        <v>9524</v>
      </c>
      <c r="BU3273" s="66" t="s">
        <v>9523</v>
      </c>
      <c r="BV3273" s="66" t="s">
        <v>9524</v>
      </c>
      <c r="BW3273" s="66" t="s">
        <v>9460</v>
      </c>
      <c r="BX3273" s="66"/>
      <c r="BY3273" s="12"/>
      <c r="BZ3273" t="s">
        <v>9525</v>
      </c>
      <c r="CA3273" s="13" t="s">
        <v>9526</v>
      </c>
    </row>
    <row r="3274" spans="70:79" s="1" customFormat="1" ht="15">
      <c r="BR3274" t="str">
        <f t="shared" si="185"/>
        <v>RWRLOGANDENE EMI UNIT</v>
      </c>
      <c r="BS3274" s="66" t="s">
        <v>9527</v>
      </c>
      <c r="BT3274" s="66" t="s">
        <v>6067</v>
      </c>
      <c r="BU3274" s="66" t="s">
        <v>9527</v>
      </c>
      <c r="BV3274" s="66" t="s">
        <v>6067</v>
      </c>
      <c r="BW3274" s="66" t="s">
        <v>9460</v>
      </c>
      <c r="BX3274" s="66"/>
      <c r="BY3274" s="12"/>
      <c r="BZ3274" t="s">
        <v>9525</v>
      </c>
      <c r="CA3274" s="13" t="s">
        <v>9528</v>
      </c>
    </row>
    <row r="3275" spans="70:79" s="1" customFormat="1" ht="15">
      <c r="BR3275" t="str">
        <f t="shared" si="185"/>
        <v>RWRMENTAL HEALTH SERVICE (ALBANY LODGE)</v>
      </c>
      <c r="BS3275" s="96" t="s">
        <v>9529</v>
      </c>
      <c r="BT3275" s="96" t="s">
        <v>6071</v>
      </c>
      <c r="BU3275" s="96" t="s">
        <v>9529</v>
      </c>
      <c r="BV3275" s="96" t="s">
        <v>6071</v>
      </c>
      <c r="BW3275" s="66" t="s">
        <v>9460</v>
      </c>
      <c r="BX3275" s="66"/>
      <c r="BY3275" s="12"/>
      <c r="BZ3275" t="s">
        <v>9525</v>
      </c>
      <c r="CA3275" s="13" t="s">
        <v>9530</v>
      </c>
    </row>
    <row r="3276" spans="70:79" s="1" customFormat="1" ht="15">
      <c r="BR3276" t="str">
        <f t="shared" si="185"/>
        <v>RWRMENTAL HEALTH SERVICE (LISTER HOSPITAL)</v>
      </c>
      <c r="BS3276" t="s">
        <v>9531</v>
      </c>
      <c r="BT3276" t="s">
        <v>6075</v>
      </c>
      <c r="BU3276" t="s">
        <v>9531</v>
      </c>
      <c r="BV3276" t="s">
        <v>6075</v>
      </c>
      <c r="BW3276" s="66" t="s">
        <v>9460</v>
      </c>
      <c r="BX3276" s="66"/>
      <c r="BY3276" s="12"/>
      <c r="BZ3276" t="s">
        <v>9532</v>
      </c>
      <c r="CA3276" s="13" t="s">
        <v>9533</v>
      </c>
    </row>
    <row r="3277" spans="70:79" s="1" customFormat="1" ht="15">
      <c r="BR3277" t="str">
        <f t="shared" si="185"/>
        <v>RWRMENTAL HEALTH SERVICE (THE MEADOWS)</v>
      </c>
      <c r="BS3277" s="96" t="s">
        <v>9534</v>
      </c>
      <c r="BT3277" s="96" t="s">
        <v>9535</v>
      </c>
      <c r="BU3277" s="96" t="s">
        <v>9534</v>
      </c>
      <c r="BV3277" s="96" t="s">
        <v>9535</v>
      </c>
      <c r="BW3277" s="66" t="s">
        <v>9460</v>
      </c>
      <c r="BX3277" s="66"/>
      <c r="BY3277" s="12"/>
      <c r="BZ3277" t="s">
        <v>9536</v>
      </c>
      <c r="CA3277" s="13" t="s">
        <v>9537</v>
      </c>
    </row>
    <row r="3278" spans="70:79" s="1" customFormat="1" ht="15">
      <c r="BR3278" t="str">
        <f t="shared" si="185"/>
        <v>RWRMHU SHRODELLS (ADULT ESSEX WARD)</v>
      </c>
      <c r="BS3278" s="66" t="s">
        <v>9538</v>
      </c>
      <c r="BT3278" s="66" t="s">
        <v>9539</v>
      </c>
      <c r="BU3278" s="66" t="s">
        <v>9538</v>
      </c>
      <c r="BV3278" s="66" t="s">
        <v>9539</v>
      </c>
      <c r="BW3278" s="66" t="s">
        <v>9460</v>
      </c>
      <c r="BX3278" s="66"/>
      <c r="BY3278" s="12"/>
      <c r="BZ3278" t="s">
        <v>9540</v>
      </c>
      <c r="CA3278" s="13" t="s">
        <v>9541</v>
      </c>
    </row>
    <row r="3279" spans="70:79" s="1" customFormat="1" ht="15">
      <c r="BR3279" t="str">
        <f t="shared" si="185"/>
        <v>RWRMHU SHRODELLS (ADULT MALDEN WARD)</v>
      </c>
      <c r="BS3279" s="66" t="s">
        <v>9542</v>
      </c>
      <c r="BT3279" s="66" t="s">
        <v>9543</v>
      </c>
      <c r="BU3279" s="66" t="s">
        <v>9542</v>
      </c>
      <c r="BV3279" s="66" t="s">
        <v>9543</v>
      </c>
      <c r="BW3279" s="66" t="s">
        <v>9460</v>
      </c>
      <c r="BX3279" s="66"/>
      <c r="BY3279" s="12"/>
      <c r="BZ3279" t="s">
        <v>9544</v>
      </c>
      <c r="CA3279" s="13" t="s">
        <v>9545</v>
      </c>
    </row>
    <row r="3280" spans="70:79" s="1" customFormat="1" ht="15">
      <c r="BR3280" t="str">
        <f t="shared" si="185"/>
        <v>RWRNASCOT LAWN</v>
      </c>
      <c r="BS3280" s="66" t="s">
        <v>9546</v>
      </c>
      <c r="BT3280" s="66" t="s">
        <v>9547</v>
      </c>
      <c r="BU3280" s="66" t="s">
        <v>9546</v>
      </c>
      <c r="BV3280" s="66" t="s">
        <v>9547</v>
      </c>
      <c r="BW3280" s="66" t="s">
        <v>9460</v>
      </c>
      <c r="BX3280" s="66"/>
      <c r="BY3280" s="12"/>
      <c r="BZ3280" t="s">
        <v>9548</v>
      </c>
      <c r="CA3280" s="13" t="s">
        <v>8101</v>
      </c>
    </row>
    <row r="3281" spans="70:79" s="1" customFormat="1" ht="15">
      <c r="BR3281" t="str">
        <f t="shared" si="185"/>
        <v>RWRPROSPECT HOUSE</v>
      </c>
      <c r="BS3281" s="96" t="s">
        <v>9549</v>
      </c>
      <c r="BT3281" s="96" t="s">
        <v>9550</v>
      </c>
      <c r="BU3281" s="96" t="s">
        <v>9549</v>
      </c>
      <c r="BV3281" s="96" t="s">
        <v>9550</v>
      </c>
      <c r="BW3281" s="66" t="s">
        <v>9460</v>
      </c>
      <c r="BX3281" s="66"/>
      <c r="BY3281" s="12"/>
      <c r="BZ3281" t="s">
        <v>9548</v>
      </c>
      <c r="CA3281" s="13" t="s">
        <v>5651</v>
      </c>
    </row>
    <row r="3282" spans="70:79" s="1" customFormat="1" ht="15">
      <c r="BR3282" t="str">
        <f t="shared" si="185"/>
        <v>RWRQE2 ADULT MYMMS WARD MENTAL HEALTH UNIT</v>
      </c>
      <c r="BS3282" s="66" t="s">
        <v>9551</v>
      </c>
      <c r="BT3282" s="66" t="s">
        <v>9552</v>
      </c>
      <c r="BU3282" s="66" t="s">
        <v>9551</v>
      </c>
      <c r="BV3282" s="66" t="s">
        <v>9552</v>
      </c>
      <c r="BW3282" s="66" t="s">
        <v>9460</v>
      </c>
      <c r="BX3282" s="66"/>
      <c r="BY3282" s="12"/>
      <c r="BZ3282" t="s">
        <v>9553</v>
      </c>
      <c r="CA3282" s="13" t="s">
        <v>9554</v>
      </c>
    </row>
    <row r="3283" spans="70:79" s="1" customFormat="1" ht="15">
      <c r="BR3283" t="str">
        <f t="shared" si="185"/>
        <v>RWRQE2 ADULT WELWYN WARD MENTAL HEALTH UNIT</v>
      </c>
      <c r="BS3283" s="66" t="s">
        <v>9555</v>
      </c>
      <c r="BT3283" s="66" t="s">
        <v>9556</v>
      </c>
      <c r="BU3283" s="66" t="s">
        <v>9555</v>
      </c>
      <c r="BV3283" s="66" t="s">
        <v>9556</v>
      </c>
      <c r="BW3283" s="66" t="s">
        <v>9460</v>
      </c>
      <c r="BX3283" s="66"/>
      <c r="BY3283" s="12"/>
      <c r="BZ3283" t="s">
        <v>9557</v>
      </c>
      <c r="CA3283" s="13" t="s">
        <v>9558</v>
      </c>
    </row>
    <row r="3284" spans="70:79" s="1" customFormat="1" ht="15">
      <c r="BR3284" t="str">
        <f t="shared" si="185"/>
        <v>RWRQE2 MOTHER &amp; BABY THUMBSWOOD UNIT MENTAL HEALTH UNIT</v>
      </c>
      <c r="BS3284" s="66" t="s">
        <v>9559</v>
      </c>
      <c r="BT3284" s="66" t="s">
        <v>9560</v>
      </c>
      <c r="BU3284" s="66" t="s">
        <v>9559</v>
      </c>
      <c r="BV3284" s="66" t="s">
        <v>9560</v>
      </c>
      <c r="BW3284" s="66" t="s">
        <v>9460</v>
      </c>
      <c r="BX3284" s="66"/>
      <c r="BY3284" s="12"/>
      <c r="BZ3284" t="s">
        <v>9561</v>
      </c>
      <c r="CA3284" s="13" t="s">
        <v>9562</v>
      </c>
    </row>
    <row r="3285" spans="70:79" s="1" customFormat="1" ht="15">
      <c r="BR3285" t="str">
        <f t="shared" si="185"/>
        <v>RWRRAID - NORTH EAST</v>
      </c>
      <c r="BS3285" s="66" t="s">
        <v>9563</v>
      </c>
      <c r="BT3285" s="66" t="s">
        <v>9564</v>
      </c>
      <c r="BU3285" s="66" t="s">
        <v>9563</v>
      </c>
      <c r="BV3285" s="66" t="s">
        <v>9564</v>
      </c>
      <c r="BW3285" s="66" t="s">
        <v>9460</v>
      </c>
      <c r="BX3285" s="66"/>
      <c r="BY3285" s="12"/>
      <c r="BZ3285" t="s">
        <v>53</v>
      </c>
      <c r="CA3285" s="13" t="s">
        <v>9565</v>
      </c>
    </row>
    <row r="3286" spans="70:79" s="1" customFormat="1" ht="15">
      <c r="BR3286" t="str">
        <f t="shared" si="185"/>
        <v>RWRRAID - SOUTH WEST HERTS</v>
      </c>
      <c r="BS3286" s="66" t="s">
        <v>9566</v>
      </c>
      <c r="BT3286" s="66" t="s">
        <v>9567</v>
      </c>
      <c r="BU3286" s="66" t="s">
        <v>9566</v>
      </c>
      <c r="BV3286" s="66" t="s">
        <v>9567</v>
      </c>
      <c r="BW3286" s="66" t="s">
        <v>9460</v>
      </c>
      <c r="BX3286" s="66"/>
      <c r="BY3286" s="12"/>
      <c r="BZ3286" t="s">
        <v>7998</v>
      </c>
      <c r="CA3286" s="13" t="s">
        <v>9568</v>
      </c>
    </row>
    <row r="3287" spans="70:79" s="1" customFormat="1" ht="15">
      <c r="BR3287" t="str">
        <f t="shared" si="185"/>
        <v>RWRSAFFRON GROUND</v>
      </c>
      <c r="BS3287" s="66" t="s">
        <v>9569</v>
      </c>
      <c r="BT3287" s="66" t="s">
        <v>9570</v>
      </c>
      <c r="BU3287" s="66" t="s">
        <v>9569</v>
      </c>
      <c r="BV3287" s="66" t="s">
        <v>9570</v>
      </c>
      <c r="BW3287" s="66" t="s">
        <v>9460</v>
      </c>
      <c r="BX3287" s="66"/>
      <c r="BY3287" s="12"/>
      <c r="BZ3287" t="s">
        <v>7998</v>
      </c>
      <c r="CA3287" s="13" t="s">
        <v>9571</v>
      </c>
    </row>
    <row r="3288" spans="70:79" s="1" customFormat="1" ht="15">
      <c r="BR3288" t="str">
        <f t="shared" si="185"/>
        <v>RWRSAFFRON GROUND</v>
      </c>
      <c r="BS3288" s="66" t="s">
        <v>9572</v>
      </c>
      <c r="BT3288" s="66" t="s">
        <v>9570</v>
      </c>
      <c r="BU3288" s="66" t="s">
        <v>9572</v>
      </c>
      <c r="BV3288" s="66" t="s">
        <v>9570</v>
      </c>
      <c r="BW3288" s="66" t="s">
        <v>9460</v>
      </c>
      <c r="BX3288" s="66"/>
      <c r="BY3288" s="12"/>
      <c r="BZ3288" t="s">
        <v>7998</v>
      </c>
      <c r="CA3288" s="13" t="s">
        <v>9573</v>
      </c>
    </row>
    <row r="3289" spans="70:79" s="1" customFormat="1" ht="15">
      <c r="BR3289" t="str">
        <f t="shared" si="185"/>
        <v>RWRSEWARD LODGE</v>
      </c>
      <c r="BS3289" s="96" t="s">
        <v>9574</v>
      </c>
      <c r="BT3289" s="96" t="s">
        <v>6078</v>
      </c>
      <c r="BU3289" s="96" t="s">
        <v>9574</v>
      </c>
      <c r="BV3289" s="96" t="s">
        <v>6078</v>
      </c>
      <c r="BW3289" s="66" t="s">
        <v>9460</v>
      </c>
      <c r="BX3289" s="66"/>
      <c r="BY3289" s="12"/>
      <c r="BZ3289" t="s">
        <v>7998</v>
      </c>
      <c r="CA3289" s="13" t="s">
        <v>9575</v>
      </c>
    </row>
    <row r="3290" spans="70:79" s="1" customFormat="1" ht="15">
      <c r="BR3290" t="str">
        <f t="shared" si="185"/>
        <v>RWRSHRODELLS UNIT</v>
      </c>
      <c r="BS3290" s="66" t="s">
        <v>9576</v>
      </c>
      <c r="BT3290" s="66" t="s">
        <v>9577</v>
      </c>
      <c r="BU3290" s="66" t="s">
        <v>9576</v>
      </c>
      <c r="BV3290" s="66" t="s">
        <v>9577</v>
      </c>
      <c r="BW3290" s="66" t="s">
        <v>9460</v>
      </c>
      <c r="BX3290" s="66"/>
      <c r="BY3290" s="12"/>
      <c r="BZ3290" t="s">
        <v>7998</v>
      </c>
      <c r="CA3290" s="13" t="s">
        <v>9578</v>
      </c>
    </row>
    <row r="3291" spans="70:79" s="1" customFormat="1" ht="15">
      <c r="BR3291" t="str">
        <f t="shared" si="185"/>
        <v>RWRSOUTH WEST HERTS COMMUNITY DRUG ALCOHOL UNIT (CDAT)</v>
      </c>
      <c r="BS3291" s="66" t="s">
        <v>9579</v>
      </c>
      <c r="BT3291" s="66" t="s">
        <v>9580</v>
      </c>
      <c r="BU3291" s="66" t="s">
        <v>9579</v>
      </c>
      <c r="BV3291" s="66" t="s">
        <v>9580</v>
      </c>
      <c r="BW3291" s="66" t="s">
        <v>9460</v>
      </c>
      <c r="BX3291" s="66"/>
      <c r="BY3291" s="12"/>
      <c r="BZ3291" t="s">
        <v>7998</v>
      </c>
      <c r="CA3291" s="13" t="s">
        <v>9581</v>
      </c>
    </row>
    <row r="3292" spans="70:79" s="1" customFormat="1" ht="15">
      <c r="BR3292" t="str">
        <f t="shared" si="185"/>
        <v>RWRSPECIAL CARE BABY UNIT (HEMEL HEMPSTEAD GENERAL HOSPITAL)</v>
      </c>
      <c r="BS3292" s="66" t="s">
        <v>9582</v>
      </c>
      <c r="BT3292" s="66" t="s">
        <v>9583</v>
      </c>
      <c r="BU3292" s="66" t="s">
        <v>9582</v>
      </c>
      <c r="BV3292" s="66" t="s">
        <v>9583</v>
      </c>
      <c r="BW3292" s="66" t="s">
        <v>9460</v>
      </c>
      <c r="BX3292" s="66"/>
      <c r="BY3292" s="12"/>
      <c r="BZ3292" t="s">
        <v>7998</v>
      </c>
      <c r="CA3292" s="13" t="s">
        <v>9584</v>
      </c>
    </row>
    <row r="3293" spans="70:79" s="1" customFormat="1" ht="15">
      <c r="BR3293" t="str">
        <f t="shared" si="185"/>
        <v>RWRSPECIAL CARE BABY UNIT (WATFORD GENERAL HOSPITAL)</v>
      </c>
      <c r="BS3293" s="66" t="s">
        <v>9585</v>
      </c>
      <c r="BT3293" s="66" t="s">
        <v>9586</v>
      </c>
      <c r="BU3293" s="66" t="s">
        <v>9585</v>
      </c>
      <c r="BV3293" s="66" t="s">
        <v>9586</v>
      </c>
      <c r="BW3293" s="66" t="s">
        <v>9460</v>
      </c>
      <c r="BX3293" s="66"/>
      <c r="BY3293" s="12"/>
      <c r="BZ3293" t="s">
        <v>7998</v>
      </c>
      <c r="CA3293" s="13" t="s">
        <v>9587</v>
      </c>
    </row>
    <row r="3294" spans="70:79" s="1" customFormat="1" ht="15">
      <c r="BR3294" t="str">
        <f t="shared" si="185"/>
        <v>RWRST ALBANS CDC</v>
      </c>
      <c r="BS3294" s="66" t="s">
        <v>9588</v>
      </c>
      <c r="BT3294" s="66" t="s">
        <v>9589</v>
      </c>
      <c r="BU3294" s="66" t="s">
        <v>9588</v>
      </c>
      <c r="BV3294" s="66" t="s">
        <v>9589</v>
      </c>
      <c r="BW3294" s="66" t="s">
        <v>9460</v>
      </c>
      <c r="BX3294" s="66"/>
      <c r="BY3294" s="12"/>
      <c r="BZ3294" t="s">
        <v>7998</v>
      </c>
      <c r="CA3294" s="13" t="s">
        <v>9590</v>
      </c>
    </row>
    <row r="3295" spans="70:79" s="1" customFormat="1" ht="15">
      <c r="BR3295" t="str">
        <f t="shared" si="185"/>
        <v>RWRST ALBANS ROAD</v>
      </c>
      <c r="BS3295" s="96" t="s">
        <v>9591</v>
      </c>
      <c r="BT3295" s="96" t="s">
        <v>9592</v>
      </c>
      <c r="BU3295" s="96" t="s">
        <v>9591</v>
      </c>
      <c r="BV3295" s="96" t="s">
        <v>9592</v>
      </c>
      <c r="BW3295" s="66" t="s">
        <v>9460</v>
      </c>
      <c r="BX3295" s="66"/>
      <c r="BY3295" s="12"/>
      <c r="BZ3295" t="s">
        <v>7998</v>
      </c>
      <c r="CA3295" s="13" t="s">
        <v>9593</v>
      </c>
    </row>
    <row r="3296" spans="70:79" s="1" customFormat="1" ht="15">
      <c r="BR3296" t="str">
        <f t="shared" si="185"/>
        <v>RWRST CLAIRES</v>
      </c>
      <c r="BS3296" s="66" t="s">
        <v>9594</v>
      </c>
      <c r="BT3296" s="66" t="s">
        <v>9595</v>
      </c>
      <c r="BU3296" s="66" t="s">
        <v>9594</v>
      </c>
      <c r="BV3296" s="66" t="s">
        <v>9595</v>
      </c>
      <c r="BW3296" s="66" t="s">
        <v>9460</v>
      </c>
      <c r="BX3296" s="66"/>
      <c r="BY3296" s="12"/>
      <c r="BZ3296" t="s">
        <v>7998</v>
      </c>
      <c r="CA3296" s="13" t="s">
        <v>9596</v>
      </c>
    </row>
    <row r="3297" spans="70:79" s="1" customFormat="1" ht="15">
      <c r="BR3297" t="str">
        <f t="shared" si="185"/>
        <v>RWRST JULIANS</v>
      </c>
      <c r="BS3297" s="66" t="s">
        <v>9597</v>
      </c>
      <c r="BT3297" s="66" t="s">
        <v>9598</v>
      </c>
      <c r="BU3297" s="66" t="s">
        <v>9597</v>
      </c>
      <c r="BV3297" s="66" t="s">
        <v>9598</v>
      </c>
      <c r="BW3297" s="66" t="s">
        <v>9460</v>
      </c>
      <c r="BX3297" s="66"/>
      <c r="BY3297" s="12"/>
      <c r="BZ3297" t="s">
        <v>7998</v>
      </c>
      <c r="CA3297" s="13" t="s">
        <v>9599</v>
      </c>
    </row>
    <row r="3298" spans="70:79" s="1" customFormat="1" ht="15">
      <c r="BR3298" t="str">
        <f t="shared" si="185"/>
        <v>RWRST MARGARET'S HOSPITAL</v>
      </c>
      <c r="BS3298" s="66" t="s">
        <v>9600</v>
      </c>
      <c r="BT3298" s="66" t="s">
        <v>1248</v>
      </c>
      <c r="BU3298" s="66" t="s">
        <v>9600</v>
      </c>
      <c r="BV3298" s="66" t="s">
        <v>1248</v>
      </c>
      <c r="BW3298" s="66" t="s">
        <v>9460</v>
      </c>
      <c r="BX3298" s="66"/>
      <c r="BY3298" s="12"/>
      <c r="BZ3298" t="s">
        <v>7998</v>
      </c>
      <c r="CA3298" s="13" t="s">
        <v>9601</v>
      </c>
    </row>
    <row r="3299" spans="70:79" s="1" customFormat="1" ht="15">
      <c r="BR3299" t="str">
        <f t="shared" si="185"/>
        <v>RWRST NICHOLAS WARD</v>
      </c>
      <c r="BS3299" s="66" t="s">
        <v>9602</v>
      </c>
      <c r="BT3299" s="66" t="s">
        <v>9603</v>
      </c>
      <c r="BU3299" s="66" t="s">
        <v>9602</v>
      </c>
      <c r="BV3299" s="66" t="s">
        <v>9603</v>
      </c>
      <c r="BW3299" s="66" t="s">
        <v>9460</v>
      </c>
      <c r="BX3299" s="66"/>
      <c r="BY3299" s="12"/>
      <c r="BZ3299" t="s">
        <v>7998</v>
      </c>
      <c r="CA3299" s="13" t="s">
        <v>9604</v>
      </c>
    </row>
    <row r="3300" spans="70:79" s="1" customFormat="1" ht="15">
      <c r="BR3300" t="str">
        <f t="shared" si="185"/>
        <v>RWRST PAULS (HEMEL HEMPSTEAD)</v>
      </c>
      <c r="BS3300" s="66" t="s">
        <v>9605</v>
      </c>
      <c r="BT3300" s="66" t="s">
        <v>9606</v>
      </c>
      <c r="BU3300" s="66" t="s">
        <v>9605</v>
      </c>
      <c r="BV3300" s="66" t="s">
        <v>9606</v>
      </c>
      <c r="BW3300" s="66" t="s">
        <v>9460</v>
      </c>
      <c r="BX3300" s="66"/>
      <c r="BY3300" s="12"/>
      <c r="BZ3300" t="s">
        <v>7998</v>
      </c>
      <c r="CA3300" s="13" t="s">
        <v>9607</v>
      </c>
    </row>
    <row r="3301" spans="70:79" s="1" customFormat="1" ht="15">
      <c r="BR3301" t="str">
        <f t="shared" si="185"/>
        <v>RWRSTEVENAGE CDAT</v>
      </c>
      <c r="BS3301" s="66" t="s">
        <v>9608</v>
      </c>
      <c r="BT3301" s="66" t="s">
        <v>9609</v>
      </c>
      <c r="BU3301" s="66" t="s">
        <v>9608</v>
      </c>
      <c r="BV3301" s="66" t="s">
        <v>9609</v>
      </c>
      <c r="BW3301" s="66" t="s">
        <v>9460</v>
      </c>
      <c r="BX3301" s="66"/>
      <c r="BY3301" s="12"/>
      <c r="BZ3301" t="s">
        <v>7998</v>
      </c>
      <c r="CA3301" s="13" t="s">
        <v>9610</v>
      </c>
    </row>
    <row r="3302" spans="70:79" s="1" customFormat="1" ht="15">
      <c r="BR3302" t="str">
        <f t="shared" si="185"/>
        <v>RWRSTEVENAGE CMHC</v>
      </c>
      <c r="BS3302" s="66" t="s">
        <v>9611</v>
      </c>
      <c r="BT3302" s="66" t="s">
        <v>9612</v>
      </c>
      <c r="BU3302" s="66" t="s">
        <v>9611</v>
      </c>
      <c r="BV3302" s="66" t="s">
        <v>9612</v>
      </c>
      <c r="BW3302" s="66" t="s">
        <v>9460</v>
      </c>
      <c r="BX3302" s="66"/>
      <c r="BY3302" s="12"/>
      <c r="BZ3302" t="s">
        <v>7998</v>
      </c>
      <c r="CA3302" s="13" t="s">
        <v>9613</v>
      </c>
    </row>
    <row r="3303" spans="70:79" s="1" customFormat="1" ht="15">
      <c r="BR3303" t="str">
        <f t="shared" si="185"/>
        <v>RWRSW CATT</v>
      </c>
      <c r="BS3303" s="66" t="s">
        <v>9614</v>
      </c>
      <c r="BT3303" s="66" t="s">
        <v>9615</v>
      </c>
      <c r="BU3303" s="66" t="s">
        <v>9614</v>
      </c>
      <c r="BV3303" s="66" t="s">
        <v>9615</v>
      </c>
      <c r="BW3303" s="66" t="s">
        <v>9460</v>
      </c>
      <c r="BX3303" s="66"/>
      <c r="BY3303" s="12"/>
      <c r="BZ3303" t="s">
        <v>7998</v>
      </c>
      <c r="CA3303" s="13" t="s">
        <v>9616</v>
      </c>
    </row>
    <row r="3304" spans="70:79" s="1" customFormat="1" ht="15">
      <c r="BR3304" t="str">
        <f t="shared" si="185"/>
        <v>RWRTHE BEACON</v>
      </c>
      <c r="BS3304" s="66" t="s">
        <v>9617</v>
      </c>
      <c r="BT3304" s="66" t="s">
        <v>6082</v>
      </c>
      <c r="BU3304" s="66" t="s">
        <v>9617</v>
      </c>
      <c r="BV3304" s="66" t="s">
        <v>6082</v>
      </c>
      <c r="BW3304" s="66" t="s">
        <v>9460</v>
      </c>
      <c r="BX3304" s="66"/>
      <c r="BY3304" s="12"/>
      <c r="BZ3304" t="s">
        <v>7998</v>
      </c>
      <c r="CA3304" s="13" t="s">
        <v>9618</v>
      </c>
    </row>
    <row r="3305" spans="70:79" s="1" customFormat="1" ht="15">
      <c r="BR3305" t="str">
        <f t="shared" si="185"/>
        <v>RWRTHE KESTRELS</v>
      </c>
      <c r="BS3305" s="66" t="s">
        <v>9619</v>
      </c>
      <c r="BT3305" s="66" t="s">
        <v>9620</v>
      </c>
      <c r="BU3305" s="66" t="s">
        <v>9619</v>
      </c>
      <c r="BV3305" s="66" t="s">
        <v>9620</v>
      </c>
      <c r="BW3305" s="66" t="s">
        <v>9460</v>
      </c>
      <c r="BX3305" s="66"/>
      <c r="BY3305" s="12"/>
      <c r="BZ3305" t="s">
        <v>7998</v>
      </c>
      <c r="CA3305" s="13" t="s">
        <v>9621</v>
      </c>
    </row>
    <row r="3306" spans="70:79" s="1" customFormat="1" ht="15">
      <c r="BR3306" t="str">
        <f t="shared" si="185"/>
        <v>RWRTHE ORCHARDS</v>
      </c>
      <c r="BS3306" s="66" t="s">
        <v>9622</v>
      </c>
      <c r="BT3306" s="66" t="s">
        <v>9623</v>
      </c>
      <c r="BU3306" s="66" t="s">
        <v>9622</v>
      </c>
      <c r="BV3306" s="66" t="s">
        <v>9623</v>
      </c>
      <c r="BW3306" s="66" t="s">
        <v>9460</v>
      </c>
      <c r="BX3306" s="66"/>
      <c r="BY3306" s="12"/>
      <c r="BZ3306" t="s">
        <v>7998</v>
      </c>
      <c r="CA3306" s="13" t="s">
        <v>9624</v>
      </c>
    </row>
    <row r="3307" spans="70:79" s="1" customFormat="1" ht="15">
      <c r="BR3307" t="str">
        <f t="shared" si="185"/>
        <v>RWRTHE STEWARTS</v>
      </c>
      <c r="BS3307" s="66" t="s">
        <v>9625</v>
      </c>
      <c r="BT3307" s="66" t="s">
        <v>9626</v>
      </c>
      <c r="BU3307" s="66" t="s">
        <v>9625</v>
      </c>
      <c r="BV3307" s="66" t="s">
        <v>9626</v>
      </c>
      <c r="BW3307" s="66" t="s">
        <v>9460</v>
      </c>
      <c r="BX3307" s="66"/>
      <c r="BY3307" s="12"/>
      <c r="BZ3307" t="s">
        <v>7998</v>
      </c>
      <c r="CA3307" s="13" t="s">
        <v>9627</v>
      </c>
    </row>
    <row r="3308" spans="70:79" s="1" customFormat="1" ht="15">
      <c r="BR3308" t="str">
        <f t="shared" si="185"/>
        <v>RWVAOT(EEM)&amp; RIL(EXETER S&amp;W)</v>
      </c>
      <c r="BS3308" s="66" t="s">
        <v>9628</v>
      </c>
      <c r="BT3308" s="66" t="s">
        <v>9629</v>
      </c>
      <c r="BU3308" s="66" t="s">
        <v>9628</v>
      </c>
      <c r="BV3308" s="66" t="s">
        <v>9629</v>
      </c>
      <c r="BW3308" s="66" t="s">
        <v>9630</v>
      </c>
      <c r="BX3308" s="66"/>
      <c r="BY3308" s="12"/>
      <c r="BZ3308" t="s">
        <v>7998</v>
      </c>
      <c r="CA3308" s="13" t="s">
        <v>9631</v>
      </c>
    </row>
    <row r="3309" spans="70:79" s="1" customFormat="1" ht="15">
      <c r="BR3309" t="str">
        <f t="shared" si="185"/>
        <v>RWVBIDEFORD AND DISTRICT HOSPITAL</v>
      </c>
      <c r="BS3309" s="66" t="s">
        <v>9632</v>
      </c>
      <c r="BT3309" s="66" t="s">
        <v>9633</v>
      </c>
      <c r="BU3309" s="66" t="s">
        <v>9632</v>
      </c>
      <c r="BV3309" s="66" t="s">
        <v>9633</v>
      </c>
      <c r="BW3309" s="66" t="s">
        <v>9630</v>
      </c>
      <c r="BX3309" s="66"/>
      <c r="BY3309" s="12"/>
      <c r="BZ3309" t="s">
        <v>7998</v>
      </c>
      <c r="CA3309" s="13" t="s">
        <v>9634</v>
      </c>
    </row>
    <row r="3310" spans="70:79" s="1" customFormat="1" ht="15">
      <c r="BR3310" t="str">
        <f t="shared" si="185"/>
        <v>RWVCHANNINGS WOOD (HEALTH)</v>
      </c>
      <c r="BS3310" s="66" t="s">
        <v>9635</v>
      </c>
      <c r="BT3310" s="66" t="s">
        <v>9636</v>
      </c>
      <c r="BU3310" s="66" t="s">
        <v>9635</v>
      </c>
      <c r="BV3310" s="66" t="s">
        <v>9636</v>
      </c>
      <c r="BW3310" s="66" t="s">
        <v>9630</v>
      </c>
      <c r="BX3310" s="66"/>
      <c r="BY3310" s="12"/>
      <c r="BZ3310" t="s">
        <v>7998</v>
      </c>
      <c r="CA3310" s="13" t="s">
        <v>9637</v>
      </c>
    </row>
    <row r="3311" spans="70:79" s="1" customFormat="1" ht="15">
      <c r="BR3311" t="str">
        <f t="shared" si="185"/>
        <v>RWVCOOMBEHAVEN WARD</v>
      </c>
      <c r="BS3311" s="66" t="s">
        <v>9638</v>
      </c>
      <c r="BT3311" s="66" t="s">
        <v>9639</v>
      </c>
      <c r="BU3311" s="66" t="s">
        <v>9638</v>
      </c>
      <c r="BV3311" s="66" t="s">
        <v>9639</v>
      </c>
      <c r="BW3311" s="66" t="s">
        <v>9630</v>
      </c>
      <c r="BX3311" s="66"/>
      <c r="BY3311" s="12"/>
      <c r="BZ3311" t="s">
        <v>7998</v>
      </c>
      <c r="CA3311" s="13" t="s">
        <v>9640</v>
      </c>
    </row>
    <row r="3312" spans="70:79" s="1" customFormat="1" ht="15">
      <c r="BR3312" t="str">
        <f t="shared" si="185"/>
        <v>RWVCRHT EAST DEVON</v>
      </c>
      <c r="BS3312" s="66" t="s">
        <v>9641</v>
      </c>
      <c r="BT3312" s="66" t="s">
        <v>9642</v>
      </c>
      <c r="BU3312" s="66" t="s">
        <v>9641</v>
      </c>
      <c r="BV3312" s="66" t="s">
        <v>9642</v>
      </c>
      <c r="BW3312" s="66" t="s">
        <v>9630</v>
      </c>
      <c r="BX3312" s="66"/>
      <c r="BY3312" s="12"/>
      <c r="BZ3312" t="s">
        <v>7998</v>
      </c>
      <c r="CA3312" s="13" t="s">
        <v>9643</v>
      </c>
    </row>
    <row r="3313" spans="70:79" s="1" customFormat="1" ht="15">
      <c r="BR3313" t="str">
        <f t="shared" si="185"/>
        <v>RWVCRHT EXETER</v>
      </c>
      <c r="BS3313" s="66" t="s">
        <v>9644</v>
      </c>
      <c r="BT3313" s="66" t="s">
        <v>9645</v>
      </c>
      <c r="BU3313" s="66" t="s">
        <v>9644</v>
      </c>
      <c r="BV3313" s="66" t="s">
        <v>9645</v>
      </c>
      <c r="BW3313" s="66" t="s">
        <v>9630</v>
      </c>
      <c r="BX3313" s="66"/>
      <c r="BY3313" s="12"/>
      <c r="BZ3313" t="s">
        <v>7998</v>
      </c>
      <c r="CA3313" s="13" t="s">
        <v>9646</v>
      </c>
    </row>
    <row r="3314" spans="70:79" s="1" customFormat="1" ht="15">
      <c r="BR3314" t="str">
        <f t="shared" si="185"/>
        <v>RWVCRHT MID DEVON</v>
      </c>
      <c r="BS3314" s="66" t="s">
        <v>9647</v>
      </c>
      <c r="BT3314" s="66" t="s">
        <v>9648</v>
      </c>
      <c r="BU3314" s="66" t="s">
        <v>9647</v>
      </c>
      <c r="BV3314" s="66" t="s">
        <v>9648</v>
      </c>
      <c r="BW3314" s="66" t="s">
        <v>9630</v>
      </c>
      <c r="BX3314" s="66"/>
      <c r="BY3314" s="12"/>
      <c r="BZ3314" t="s">
        <v>7998</v>
      </c>
      <c r="CA3314" s="13" t="s">
        <v>9649</v>
      </c>
    </row>
    <row r="3315" spans="70:79" s="1" customFormat="1" ht="15">
      <c r="BR3315" t="str">
        <f t="shared" si="185"/>
        <v>RWVCRS TEIGNBRIDGE</v>
      </c>
      <c r="BS3315" s="66" t="s">
        <v>9650</v>
      </c>
      <c r="BT3315" s="66" t="s">
        <v>9651</v>
      </c>
      <c r="BU3315" s="66" t="s">
        <v>9650</v>
      </c>
      <c r="BV3315" s="66" t="s">
        <v>9651</v>
      </c>
      <c r="BW3315" s="66" t="s">
        <v>9630</v>
      </c>
      <c r="BX3315" s="66"/>
      <c r="BY3315" s="12"/>
      <c r="BZ3315" t="s">
        <v>7998</v>
      </c>
      <c r="CA3315" s="13" t="s">
        <v>9652</v>
      </c>
    </row>
    <row r="3316" spans="70:79" s="1" customFormat="1" ht="15">
      <c r="BR3316" t="str">
        <f t="shared" si="185"/>
        <v>RWVCULVERHAY</v>
      </c>
      <c r="BS3316" s="66" t="s">
        <v>9653</v>
      </c>
      <c r="BT3316" s="66" t="s">
        <v>9654</v>
      </c>
      <c r="BU3316" s="66" t="s">
        <v>9653</v>
      </c>
      <c r="BV3316" s="66" t="s">
        <v>9654</v>
      </c>
      <c r="BW3316" s="66" t="s">
        <v>9630</v>
      </c>
      <c r="BX3316" s="66"/>
      <c r="BY3316" s="12"/>
      <c r="BZ3316" t="s">
        <v>7998</v>
      </c>
      <c r="CA3316" s="13" t="s">
        <v>9655</v>
      </c>
    </row>
    <row r="3317" spans="70:79" s="1" customFormat="1" ht="15">
      <c r="BR3317" t="str">
        <f t="shared" si="185"/>
        <v>RWVDARTMOOR (HEALTH)</v>
      </c>
      <c r="BS3317" s="66" t="s">
        <v>9656</v>
      </c>
      <c r="BT3317" s="66" t="s">
        <v>9657</v>
      </c>
      <c r="BU3317" s="66" t="s">
        <v>9656</v>
      </c>
      <c r="BV3317" s="66" t="s">
        <v>9657</v>
      </c>
      <c r="BW3317" s="66" t="s">
        <v>9630</v>
      </c>
      <c r="BX3317" s="66"/>
      <c r="BY3317" s="12"/>
      <c r="BZ3317" t="s">
        <v>7998</v>
      </c>
      <c r="CA3317" s="13" t="s">
        <v>9658</v>
      </c>
    </row>
    <row r="3318" spans="70:79" s="1" customFormat="1" ht="15">
      <c r="BR3318" t="str">
        <f t="shared" si="185"/>
        <v>RWVDELDERFIELD WARD</v>
      </c>
      <c r="BS3318" s="66" t="s">
        <v>9659</v>
      </c>
      <c r="BT3318" s="66" t="s">
        <v>9660</v>
      </c>
      <c r="BU3318" s="66" t="s">
        <v>9659</v>
      </c>
      <c r="BV3318" s="66" t="s">
        <v>9660</v>
      </c>
      <c r="BW3318" s="66" t="s">
        <v>9630</v>
      </c>
      <c r="BX3318" s="66"/>
      <c r="BY3318" s="12"/>
      <c r="BZ3318" t="s">
        <v>7998</v>
      </c>
      <c r="CA3318" s="13" t="s">
        <v>9661</v>
      </c>
    </row>
    <row r="3319" spans="70:79" s="1" customFormat="1" ht="15">
      <c r="BR3319" t="str">
        <f t="shared" si="185"/>
        <v>RWVDEVON DRUG SERV (EEM P/C)</v>
      </c>
      <c r="BS3319" s="66" t="s">
        <v>9662</v>
      </c>
      <c r="BT3319" s="66" t="s">
        <v>9663</v>
      </c>
      <c r="BU3319" s="66" t="s">
        <v>9662</v>
      </c>
      <c r="BV3319" s="66" t="s">
        <v>9663</v>
      </c>
      <c r="BW3319" s="66" t="s">
        <v>9630</v>
      </c>
      <c r="BX3319" s="66"/>
      <c r="BY3319" s="12"/>
      <c r="BZ3319" t="s">
        <v>7998</v>
      </c>
      <c r="CA3319" s="13" t="s">
        <v>9664</v>
      </c>
    </row>
    <row r="3320" spans="70:79" s="1" customFormat="1" ht="15">
      <c r="BR3320" t="str">
        <f t="shared" si="185"/>
        <v>RWVDEVON DRUG SERV (EEM)</v>
      </c>
      <c r="BS3320" s="66" t="s">
        <v>9665</v>
      </c>
      <c r="BT3320" s="66" t="s">
        <v>9666</v>
      </c>
      <c r="BU3320" s="66" t="s">
        <v>9665</v>
      </c>
      <c r="BV3320" s="66" t="s">
        <v>9666</v>
      </c>
      <c r="BW3320" s="66" t="s">
        <v>9630</v>
      </c>
      <c r="BX3320" s="66"/>
      <c r="BY3320" s="12"/>
      <c r="BZ3320" t="s">
        <v>4358</v>
      </c>
      <c r="CA3320" s="13" t="s">
        <v>9667</v>
      </c>
    </row>
    <row r="3321" spans="70:79" s="1" customFormat="1" ht="15">
      <c r="BR3321" t="str">
        <f t="shared" si="185"/>
        <v>RWVDEVON DRUG SERV (EEM) NMP</v>
      </c>
      <c r="BS3321" s="66" t="s">
        <v>9668</v>
      </c>
      <c r="BT3321" s="66" t="s">
        <v>9669</v>
      </c>
      <c r="BU3321" s="66" t="s">
        <v>9668</v>
      </c>
      <c r="BV3321" s="66" t="s">
        <v>9669</v>
      </c>
      <c r="BW3321" s="66" t="s">
        <v>9630</v>
      </c>
      <c r="BX3321" s="66"/>
      <c r="BY3321" s="12"/>
      <c r="BZ3321" t="s">
        <v>4358</v>
      </c>
      <c r="CA3321" s="13" t="s">
        <v>9670</v>
      </c>
    </row>
    <row r="3322" spans="70:79" s="1" customFormat="1" ht="15">
      <c r="BR3322" t="str">
        <f t="shared" si="185"/>
        <v>RWVDEVON DRUG SERV (S&amp;W) NMP</v>
      </c>
      <c r="BS3322" s="66" t="s">
        <v>9671</v>
      </c>
      <c r="BT3322" s="66" t="s">
        <v>9672</v>
      </c>
      <c r="BU3322" s="66" t="s">
        <v>9671</v>
      </c>
      <c r="BV3322" s="66" t="s">
        <v>9672</v>
      </c>
      <c r="BW3322" s="66" t="s">
        <v>9630</v>
      </c>
      <c r="BX3322" s="66"/>
      <c r="BY3322" s="12"/>
      <c r="BZ3322" t="s">
        <v>4358</v>
      </c>
      <c r="CA3322" s="13" t="s">
        <v>9673</v>
      </c>
    </row>
    <row r="3323" spans="70:79" s="1" customFormat="1" ht="15">
      <c r="BR3323" t="str">
        <f t="shared" si="185"/>
        <v>RWVDEVON DRUG SERV(NORTH)NMP</v>
      </c>
      <c r="BS3323" s="66" t="s">
        <v>9674</v>
      </c>
      <c r="BT3323" s="66" t="s">
        <v>9675</v>
      </c>
      <c r="BU3323" s="66" t="s">
        <v>9674</v>
      </c>
      <c r="BV3323" s="66" t="s">
        <v>9675</v>
      </c>
      <c r="BW3323" s="66" t="s">
        <v>9630</v>
      </c>
      <c r="BX3323" s="66"/>
      <c r="BY3323" s="12"/>
      <c r="BZ3323" t="s">
        <v>4358</v>
      </c>
      <c r="CA3323" s="13" t="s">
        <v>9676</v>
      </c>
    </row>
    <row r="3324" spans="70:79" s="1" customFormat="1" ht="15">
      <c r="BR3324" t="str">
        <f t="shared" si="185"/>
        <v>RWVDEVON DRUG SERV(NRTH P/C)</v>
      </c>
      <c r="BS3324" s="66" t="s">
        <v>9677</v>
      </c>
      <c r="BT3324" s="66" t="s">
        <v>9678</v>
      </c>
      <c r="BU3324" s="66" t="s">
        <v>9677</v>
      </c>
      <c r="BV3324" s="66" t="s">
        <v>9678</v>
      </c>
      <c r="BW3324" s="66" t="s">
        <v>9630</v>
      </c>
      <c r="BX3324" s="66"/>
      <c r="BY3324" s="12"/>
      <c r="BZ3324" t="s">
        <v>4358</v>
      </c>
      <c r="CA3324" s="13" t="s">
        <v>9679</v>
      </c>
    </row>
    <row r="3325" spans="70:79" s="1" customFormat="1" ht="15">
      <c r="BR3325" t="str">
        <f t="shared" si="185"/>
        <v>RWVDEVON DRUG SV(EEM P/C)NMP</v>
      </c>
      <c r="BS3325" s="66" t="s">
        <v>9680</v>
      </c>
      <c r="BT3325" s="66" t="s">
        <v>9681</v>
      </c>
      <c r="BU3325" s="66" t="s">
        <v>9680</v>
      </c>
      <c r="BV3325" s="66" t="s">
        <v>9681</v>
      </c>
      <c r="BW3325" s="66" t="s">
        <v>9630</v>
      </c>
      <c r="BX3325" s="66"/>
      <c r="BY3325" s="12"/>
      <c r="BZ3325" t="s">
        <v>4358</v>
      </c>
      <c r="CA3325" s="13" t="s">
        <v>9682</v>
      </c>
    </row>
    <row r="3326" spans="70:79" s="1" customFormat="1" ht="15">
      <c r="BR3326" t="str">
        <f t="shared" si="185"/>
        <v>RWVDEVON DRUG SV(NTH P/C)NMP</v>
      </c>
      <c r="BS3326" s="66" t="s">
        <v>9683</v>
      </c>
      <c r="BT3326" s="66" t="s">
        <v>9684</v>
      </c>
      <c r="BU3326" s="66" t="s">
        <v>9683</v>
      </c>
      <c r="BV3326" s="66" t="s">
        <v>9684</v>
      </c>
      <c r="BW3326" s="66" t="s">
        <v>9630</v>
      </c>
      <c r="BX3326" s="66"/>
      <c r="BY3326" s="12"/>
      <c r="BZ3326" t="s">
        <v>4358</v>
      </c>
      <c r="CA3326" s="13" t="s">
        <v>9685</v>
      </c>
    </row>
    <row r="3327" spans="70:79" s="1" customFormat="1" ht="15">
      <c r="BR3327" t="str">
        <f t="shared" si="185"/>
        <v>RWVDEVON DRUG SV(S&amp;W P/C)NMP</v>
      </c>
      <c r="BS3327" s="66" t="s">
        <v>9686</v>
      </c>
      <c r="BT3327" s="66" t="s">
        <v>9687</v>
      </c>
      <c r="BU3327" s="66" t="s">
        <v>9686</v>
      </c>
      <c r="BV3327" s="66" t="s">
        <v>9687</v>
      </c>
      <c r="BW3327" s="66" t="s">
        <v>9630</v>
      </c>
      <c r="BX3327" s="66"/>
      <c r="BY3327" s="12"/>
      <c r="BZ3327" t="s">
        <v>4358</v>
      </c>
      <c r="CA3327" s="13" t="s">
        <v>9688</v>
      </c>
    </row>
    <row r="3328" spans="70:79" s="1" customFormat="1" ht="15">
      <c r="BR3328" t="str">
        <f t="shared" si="185"/>
        <v>RWVDIX'S FIELD</v>
      </c>
      <c r="BS3328" s="66" t="s">
        <v>9689</v>
      </c>
      <c r="BT3328" s="66" t="s">
        <v>9690</v>
      </c>
      <c r="BU3328" s="66" t="s">
        <v>9689</v>
      </c>
      <c r="BV3328" s="66" t="s">
        <v>9690</v>
      </c>
      <c r="BW3328" s="66" t="s">
        <v>9630</v>
      </c>
      <c r="BX3328" s="66"/>
      <c r="BY3328" s="12"/>
      <c r="BZ3328" t="s">
        <v>4358</v>
      </c>
      <c r="CA3328" s="13" t="s">
        <v>9691</v>
      </c>
    </row>
    <row r="3329" spans="70:79" s="1" customFormat="1" ht="15">
      <c r="BR3329" t="str">
        <f t="shared" si="185"/>
        <v>RWVEXETER (HEALTH)</v>
      </c>
      <c r="BS3329" s="66" t="s">
        <v>9692</v>
      </c>
      <c r="BT3329" s="66" t="s">
        <v>9693</v>
      </c>
      <c r="BU3329" s="66" t="s">
        <v>9692</v>
      </c>
      <c r="BV3329" s="66" t="s">
        <v>9693</v>
      </c>
      <c r="BW3329" s="66" t="s">
        <v>9630</v>
      </c>
      <c r="BX3329" s="66"/>
      <c r="BY3329" s="12"/>
      <c r="BZ3329" t="s">
        <v>4358</v>
      </c>
      <c r="CA3329" s="13" t="s">
        <v>9694</v>
      </c>
    </row>
    <row r="3330" spans="70:79" s="1" customFormat="1" ht="15">
      <c r="BR3330" t="str">
        <f t="shared" si="185"/>
        <v>RWVEXETER CRS (NMP)</v>
      </c>
      <c r="BS3330" s="66" t="s">
        <v>9695</v>
      </c>
      <c r="BT3330" s="66" t="s">
        <v>9696</v>
      </c>
      <c r="BU3330" s="66" t="s">
        <v>9695</v>
      </c>
      <c r="BV3330" s="66" t="s">
        <v>9696</v>
      </c>
      <c r="BW3330" s="66" t="s">
        <v>9630</v>
      </c>
      <c r="BX3330" s="66"/>
      <c r="BY3330" s="12"/>
      <c r="BZ3330" t="s">
        <v>4358</v>
      </c>
      <c r="CA3330" s="13" t="s">
        <v>9697</v>
      </c>
    </row>
    <row r="3331" spans="70:79" s="1" customFormat="1" ht="15">
      <c r="BR3331" t="str">
        <f t="shared" ref="BR3331:BR3394" si="186">CONCATENATE(LEFT(BS3331, 3),BT3331)</f>
        <v>RWVFRANKLYN COMMUNITY HOSPITAL</v>
      </c>
      <c r="BS3331" s="66" t="s">
        <v>9698</v>
      </c>
      <c r="BT3331" s="66" t="s">
        <v>3568</v>
      </c>
      <c r="BU3331" s="66" t="s">
        <v>9698</v>
      </c>
      <c r="BV3331" s="66" t="s">
        <v>3568</v>
      </c>
      <c r="BW3331" s="66" t="s">
        <v>9630</v>
      </c>
      <c r="BX3331" s="66"/>
      <c r="BY3331" s="12"/>
      <c r="BZ3331" t="s">
        <v>4358</v>
      </c>
      <c r="CA3331" s="13" t="s">
        <v>9699</v>
      </c>
    </row>
    <row r="3332" spans="70:79" s="1" customFormat="1" ht="15">
      <c r="BR3332" t="str">
        <f t="shared" si="186"/>
        <v>RWVHALDON UNIT</v>
      </c>
      <c r="BS3332" s="66" t="s">
        <v>9700</v>
      </c>
      <c r="BT3332" s="66" t="s">
        <v>9701</v>
      </c>
      <c r="BU3332" s="66" t="s">
        <v>9700</v>
      </c>
      <c r="BV3332" s="66" t="s">
        <v>9701</v>
      </c>
      <c r="BW3332" s="66" t="s">
        <v>9630</v>
      </c>
      <c r="BX3332" s="66"/>
      <c r="BY3332" s="12"/>
      <c r="BZ3332" t="s">
        <v>4358</v>
      </c>
      <c r="CA3332" s="13" t="s">
        <v>9702</v>
      </c>
    </row>
    <row r="3333" spans="70:79" s="1" customFormat="1" ht="15">
      <c r="BR3333" t="str">
        <f t="shared" si="186"/>
        <v>RWVHARBOURNE UNIT</v>
      </c>
      <c r="BS3333" s="66" t="s">
        <v>9703</v>
      </c>
      <c r="BT3333" s="66" t="s">
        <v>9704</v>
      </c>
      <c r="BU3333" s="66" t="s">
        <v>9703</v>
      </c>
      <c r="BV3333" s="66" t="s">
        <v>9704</v>
      </c>
      <c r="BW3333" s="66" t="s">
        <v>9630</v>
      </c>
      <c r="BX3333" s="66"/>
      <c r="BY3333" s="12"/>
      <c r="BZ3333" t="s">
        <v>4358</v>
      </c>
      <c r="CA3333" s="13" t="s">
        <v>9705</v>
      </c>
    </row>
    <row r="3334" spans="70:79" s="1" customFormat="1" ht="15">
      <c r="BR3334" t="str">
        <f t="shared" si="186"/>
        <v>RWVHILLBANK (CREDITON)</v>
      </c>
      <c r="BS3334" s="66" t="s">
        <v>9706</v>
      </c>
      <c r="BT3334" s="66" t="s">
        <v>9707</v>
      </c>
      <c r="BU3334" s="66" t="s">
        <v>9706</v>
      </c>
      <c r="BV3334" s="66" t="s">
        <v>9707</v>
      </c>
      <c r="BW3334" s="66" t="s">
        <v>9630</v>
      </c>
      <c r="BX3334" s="66"/>
      <c r="BY3334" s="12"/>
      <c r="BZ3334" t="s">
        <v>4358</v>
      </c>
      <c r="CA3334" s="13" t="s">
        <v>9708</v>
      </c>
    </row>
    <row r="3335" spans="70:79" s="1" customFormat="1" ht="15">
      <c r="BR3335" t="str">
        <f t="shared" si="186"/>
        <v>RWVKNIGHTSHAYES</v>
      </c>
      <c r="BS3335" s="66" t="s">
        <v>9709</v>
      </c>
      <c r="BT3335" s="66" t="s">
        <v>3575</v>
      </c>
      <c r="BU3335" s="66" t="s">
        <v>9709</v>
      </c>
      <c r="BV3335" s="66" t="s">
        <v>3575</v>
      </c>
      <c r="BW3335" s="66" t="s">
        <v>9630</v>
      </c>
      <c r="BX3335" s="66"/>
      <c r="BY3335" s="12"/>
      <c r="BZ3335" t="s">
        <v>4358</v>
      </c>
      <c r="CA3335" s="13" t="s">
        <v>5374</v>
      </c>
    </row>
    <row r="3336" spans="70:79" s="1" customFormat="1" ht="15">
      <c r="BR3336" t="str">
        <f t="shared" si="186"/>
        <v>RWVLARKBY</v>
      </c>
      <c r="BS3336" s="66" t="s">
        <v>9710</v>
      </c>
      <c r="BT3336" s="66" t="s">
        <v>9711</v>
      </c>
      <c r="BU3336" s="66" t="s">
        <v>9710</v>
      </c>
      <c r="BV3336" s="66" t="s">
        <v>9711</v>
      </c>
      <c r="BW3336" s="66" t="s">
        <v>9630</v>
      </c>
      <c r="BX3336" s="66"/>
      <c r="BY3336" s="12"/>
      <c r="BZ3336" t="s">
        <v>4358</v>
      </c>
      <c r="CA3336" s="13" t="s">
        <v>9712</v>
      </c>
    </row>
    <row r="3337" spans="70:79" s="1" customFormat="1" ht="15">
      <c r="BR3337" t="str">
        <f t="shared" si="186"/>
        <v>RWVLDS SOUTH AND WEST DEVON</v>
      </c>
      <c r="BS3337" s="66" t="s">
        <v>9713</v>
      </c>
      <c r="BT3337" s="66" t="s">
        <v>9714</v>
      </c>
      <c r="BU3337" s="66" t="s">
        <v>9713</v>
      </c>
      <c r="BV3337" s="66" t="s">
        <v>9714</v>
      </c>
      <c r="BW3337" s="66" t="s">
        <v>9630</v>
      </c>
      <c r="BX3337" s="66"/>
      <c r="BY3337" s="12"/>
      <c r="BZ3337" t="s">
        <v>4358</v>
      </c>
      <c r="CA3337" s="13" t="s">
        <v>281</v>
      </c>
    </row>
    <row r="3338" spans="70:79" s="1" customFormat="1" ht="15">
      <c r="BR3338" t="str">
        <f t="shared" si="186"/>
        <v>RWVLEANDER UNIT</v>
      </c>
      <c r="BS3338" s="66" t="s">
        <v>9715</v>
      </c>
      <c r="BT3338" s="66" t="s">
        <v>3579</v>
      </c>
      <c r="BU3338" s="66" t="s">
        <v>9715</v>
      </c>
      <c r="BV3338" s="66" t="s">
        <v>3579</v>
      </c>
      <c r="BW3338" s="66" t="s">
        <v>9630</v>
      </c>
      <c r="BX3338" s="66"/>
      <c r="BY3338" s="12"/>
      <c r="BZ3338" t="s">
        <v>4358</v>
      </c>
      <c r="CA3338" s="13" t="s">
        <v>9716</v>
      </c>
    </row>
    <row r="3339" spans="70:79" s="1" customFormat="1" ht="15">
      <c r="BR3339" t="str">
        <f t="shared" si="186"/>
        <v>RWVMENTAL HEALTH NORTH DEVON (NMP)</v>
      </c>
      <c r="BS3339" s="66" t="s">
        <v>9717</v>
      </c>
      <c r="BT3339" s="66" t="s">
        <v>9718</v>
      </c>
      <c r="BU3339" s="66" t="s">
        <v>9717</v>
      </c>
      <c r="BV3339" s="66" t="s">
        <v>9718</v>
      </c>
      <c r="BW3339" s="66" t="s">
        <v>9630</v>
      </c>
      <c r="BX3339" s="66"/>
      <c r="BY3339" s="12"/>
      <c r="BZ3339" t="s">
        <v>4358</v>
      </c>
      <c r="CA3339" s="13" t="s">
        <v>9719</v>
      </c>
    </row>
    <row r="3340" spans="70:79" s="1" customFormat="1" ht="15">
      <c r="BR3340" t="str">
        <f t="shared" si="186"/>
        <v>RWVMID DEVON R &amp; IL</v>
      </c>
      <c r="BS3340" s="66" t="s">
        <v>9720</v>
      </c>
      <c r="BT3340" s="66" t="s">
        <v>9721</v>
      </c>
      <c r="BU3340" s="66" t="s">
        <v>9720</v>
      </c>
      <c r="BV3340" s="66" t="s">
        <v>9721</v>
      </c>
      <c r="BW3340" s="66" t="s">
        <v>9630</v>
      </c>
      <c r="BX3340" s="66"/>
      <c r="BY3340" s="12"/>
      <c r="BZ3340" t="s">
        <v>4358</v>
      </c>
      <c r="CA3340" s="13" t="s">
        <v>9722</v>
      </c>
    </row>
    <row r="3341" spans="70:79" s="1" customFormat="1" ht="15">
      <c r="BR3341" t="str">
        <f t="shared" si="186"/>
        <v>RWVNEW LEAF</v>
      </c>
      <c r="BS3341" s="66" t="s">
        <v>9723</v>
      </c>
      <c r="BT3341" s="66" t="s">
        <v>9724</v>
      </c>
      <c r="BU3341" s="66" t="s">
        <v>9723</v>
      </c>
      <c r="BV3341" s="66" t="s">
        <v>9724</v>
      </c>
      <c r="BW3341" s="66" t="s">
        <v>9630</v>
      </c>
      <c r="BX3341" s="66"/>
      <c r="BY3341" s="12"/>
      <c r="BZ3341" t="s">
        <v>4358</v>
      </c>
      <c r="CA3341" s="13" t="s">
        <v>9725</v>
      </c>
    </row>
    <row r="3342" spans="70:79" s="1" customFormat="1" ht="15">
      <c r="BR3342" t="str">
        <f t="shared" si="186"/>
        <v>RWVNEWTON ABBOT HOSPITAL</v>
      </c>
      <c r="BS3342" s="66" t="s">
        <v>9726</v>
      </c>
      <c r="BT3342" s="66" t="s">
        <v>1099</v>
      </c>
      <c r="BU3342" s="66" t="s">
        <v>9726</v>
      </c>
      <c r="BV3342" s="66" t="s">
        <v>1099</v>
      </c>
      <c r="BW3342" s="66" t="s">
        <v>9630</v>
      </c>
      <c r="BX3342" s="66"/>
      <c r="BY3342" s="12"/>
      <c r="BZ3342" t="s">
        <v>3416</v>
      </c>
      <c r="CA3342" s="13" t="s">
        <v>9727</v>
      </c>
    </row>
    <row r="3343" spans="70:79" s="1" customFormat="1" ht="15">
      <c r="BR3343" t="str">
        <f t="shared" si="186"/>
        <v>RWVNORTH DEVON DAS</v>
      </c>
      <c r="BS3343" s="66" t="s">
        <v>9728</v>
      </c>
      <c r="BT3343" s="66" t="s">
        <v>9729</v>
      </c>
      <c r="BU3343" s="66" t="s">
        <v>9728</v>
      </c>
      <c r="BV3343" s="66" t="s">
        <v>9729</v>
      </c>
      <c r="BW3343" s="66" t="s">
        <v>9630</v>
      </c>
      <c r="BX3343" s="66"/>
      <c r="BY3343" s="12"/>
      <c r="BZ3343" t="s">
        <v>3416</v>
      </c>
      <c r="CA3343" s="13" t="s">
        <v>9730</v>
      </c>
    </row>
    <row r="3344" spans="70:79" s="1" customFormat="1" ht="15">
      <c r="BR3344" t="str">
        <f t="shared" si="186"/>
        <v>RWVNORTH DEVON DISTRICT HOSPITAL</v>
      </c>
      <c r="BS3344" s="66" t="s">
        <v>9731</v>
      </c>
      <c r="BT3344" s="66" t="s">
        <v>1702</v>
      </c>
      <c r="BU3344" s="66" t="s">
        <v>9731</v>
      </c>
      <c r="BV3344" s="66" t="s">
        <v>1702</v>
      </c>
      <c r="BW3344" s="66" t="s">
        <v>9630</v>
      </c>
      <c r="BX3344" s="66"/>
      <c r="BY3344" s="12"/>
      <c r="BZ3344" t="s">
        <v>3416</v>
      </c>
      <c r="CA3344" s="13" t="s">
        <v>9732</v>
      </c>
    </row>
    <row r="3345" spans="70:79" s="1" customFormat="1" ht="15">
      <c r="BR3345" t="str">
        <f t="shared" si="186"/>
        <v>RWVOKEHAMPTON COMMUNITY HOSPITAL</v>
      </c>
      <c r="BS3345" s="66" t="s">
        <v>9733</v>
      </c>
      <c r="BT3345" s="66" t="s">
        <v>9734</v>
      </c>
      <c r="BU3345" s="66" t="s">
        <v>9733</v>
      </c>
      <c r="BV3345" s="66" t="s">
        <v>9734</v>
      </c>
      <c r="BW3345" s="66" t="s">
        <v>9630</v>
      </c>
      <c r="BX3345" s="66"/>
      <c r="BY3345" s="12"/>
      <c r="BZ3345" t="s">
        <v>3416</v>
      </c>
      <c r="CA3345" s="13" t="s">
        <v>9699</v>
      </c>
    </row>
    <row r="3346" spans="70:79" s="1" customFormat="1" ht="15">
      <c r="BR3346" t="str">
        <f t="shared" si="186"/>
        <v>RWVOPMH (CREDITON)</v>
      </c>
      <c r="BS3346" s="66" t="s">
        <v>9735</v>
      </c>
      <c r="BT3346" s="66" t="s">
        <v>9736</v>
      </c>
      <c r="BU3346" s="66" t="s">
        <v>9735</v>
      </c>
      <c r="BV3346" s="66" t="s">
        <v>9736</v>
      </c>
      <c r="BW3346" s="66" t="s">
        <v>9630</v>
      </c>
      <c r="BX3346" s="66"/>
      <c r="BY3346" s="12"/>
      <c r="BZ3346" t="s">
        <v>3416</v>
      </c>
      <c r="CA3346" s="13" t="s">
        <v>5374</v>
      </c>
    </row>
    <row r="3347" spans="70:79" s="1" customFormat="1" ht="15">
      <c r="BR3347" t="str">
        <f t="shared" si="186"/>
        <v>RWVOPMH (SIDMOUTH &amp; SEATON)</v>
      </c>
      <c r="BS3347" s="66" t="s">
        <v>9737</v>
      </c>
      <c r="BT3347" s="66" t="s">
        <v>9738</v>
      </c>
      <c r="BU3347" s="66" t="s">
        <v>9737</v>
      </c>
      <c r="BV3347" s="66" t="s">
        <v>9738</v>
      </c>
      <c r="BW3347" s="66" t="s">
        <v>9630</v>
      </c>
      <c r="BX3347" s="66"/>
      <c r="BY3347" s="12"/>
      <c r="BZ3347" t="s">
        <v>3416</v>
      </c>
      <c r="CA3347" s="13" t="s">
        <v>281</v>
      </c>
    </row>
    <row r="3348" spans="70:79" s="1" customFormat="1" ht="15">
      <c r="BR3348" t="str">
        <f t="shared" si="186"/>
        <v>RWVOPMH (TIVERTON/CULLOMPTON)</v>
      </c>
      <c r="BS3348" s="66" t="s">
        <v>9739</v>
      </c>
      <c r="BT3348" s="66" t="s">
        <v>9740</v>
      </c>
      <c r="BU3348" s="66" t="s">
        <v>9739</v>
      </c>
      <c r="BV3348" s="66" t="s">
        <v>9740</v>
      </c>
      <c r="BW3348" s="66" t="s">
        <v>9630</v>
      </c>
      <c r="BX3348" s="66"/>
      <c r="BY3348" s="12"/>
      <c r="BZ3348" t="s">
        <v>3416</v>
      </c>
      <c r="CA3348" s="13" t="s">
        <v>3547</v>
      </c>
    </row>
    <row r="3349" spans="70:79" s="1" customFormat="1" ht="15">
      <c r="BR3349" t="str">
        <f t="shared" si="186"/>
        <v>RWVOPMH EAST DEVON COASTAL</v>
      </c>
      <c r="BS3349" s="66" t="s">
        <v>9741</v>
      </c>
      <c r="BT3349" s="66" t="s">
        <v>9742</v>
      </c>
      <c r="BU3349" s="66" t="s">
        <v>9741</v>
      </c>
      <c r="BV3349" s="66" t="s">
        <v>9742</v>
      </c>
      <c r="BW3349" s="66" t="s">
        <v>9630</v>
      </c>
      <c r="BX3349" s="66"/>
      <c r="BY3349" s="12"/>
      <c r="BZ3349" t="s">
        <v>3416</v>
      </c>
      <c r="CA3349" s="13" t="s">
        <v>9743</v>
      </c>
    </row>
    <row r="3350" spans="70:79" s="1" customFormat="1" ht="15">
      <c r="BR3350" t="str">
        <f t="shared" si="186"/>
        <v>RWVOPMH EXETER</v>
      </c>
      <c r="BS3350" s="66" t="s">
        <v>9744</v>
      </c>
      <c r="BT3350" s="66" t="s">
        <v>9745</v>
      </c>
      <c r="BU3350" s="66" t="s">
        <v>9744</v>
      </c>
      <c r="BV3350" s="66" t="s">
        <v>9745</v>
      </c>
      <c r="BW3350" s="66" t="s">
        <v>9630</v>
      </c>
      <c r="BX3350" s="66"/>
      <c r="BY3350" s="12"/>
      <c r="BZ3350" t="s">
        <v>3416</v>
      </c>
      <c r="CA3350" s="13" t="s">
        <v>2275</v>
      </c>
    </row>
    <row r="3351" spans="70:79" s="1" customFormat="1" ht="15">
      <c r="BR3351" t="str">
        <f t="shared" si="186"/>
        <v>RWVOPMH EXETER</v>
      </c>
      <c r="BS3351" s="66" t="s">
        <v>9746</v>
      </c>
      <c r="BT3351" s="66" t="s">
        <v>9745</v>
      </c>
      <c r="BU3351" s="66" t="s">
        <v>9746</v>
      </c>
      <c r="BV3351" s="66" t="s">
        <v>9745</v>
      </c>
      <c r="BW3351" s="66" t="s">
        <v>9630</v>
      </c>
      <c r="BX3351" s="66"/>
      <c r="BY3351" s="12"/>
      <c r="BZ3351" t="s">
        <v>3416</v>
      </c>
      <c r="CA3351" s="13" t="s">
        <v>9747</v>
      </c>
    </row>
    <row r="3352" spans="70:79" s="1" customFormat="1" ht="15">
      <c r="BR3352" t="str">
        <f t="shared" si="186"/>
        <v>RWVOPMH EXETER 2</v>
      </c>
      <c r="BS3352" s="66" t="s">
        <v>9748</v>
      </c>
      <c r="BT3352" s="66" t="s">
        <v>9749</v>
      </c>
      <c r="BU3352" s="66" t="s">
        <v>9748</v>
      </c>
      <c r="BV3352" s="66" t="s">
        <v>9749</v>
      </c>
      <c r="BW3352" s="66" t="s">
        <v>9630</v>
      </c>
      <c r="BX3352" s="66"/>
      <c r="BY3352" s="12"/>
      <c r="BZ3352" t="s">
        <v>1443</v>
      </c>
      <c r="CA3352" s="13" t="s">
        <v>9750</v>
      </c>
    </row>
    <row r="3353" spans="70:79" s="1" customFormat="1" ht="15">
      <c r="BR3353" t="str">
        <f t="shared" si="186"/>
        <v>RWVOPMH FRANKLYN HOSPITAL</v>
      </c>
      <c r="BS3353" s="66" t="s">
        <v>9751</v>
      </c>
      <c r="BT3353" s="66" t="s">
        <v>9752</v>
      </c>
      <c r="BU3353" s="66" t="s">
        <v>9751</v>
      </c>
      <c r="BV3353" s="66" t="s">
        <v>9752</v>
      </c>
      <c r="BW3353" s="66" t="s">
        <v>9630</v>
      </c>
      <c r="BX3353" s="66"/>
      <c r="BY3353" s="12"/>
      <c r="BZ3353" t="s">
        <v>1364</v>
      </c>
      <c r="CA3353" s="13" t="s">
        <v>9753</v>
      </c>
    </row>
    <row r="3354" spans="70:79" s="1" customFormat="1" ht="15">
      <c r="BR3354" t="str">
        <f t="shared" si="186"/>
        <v>RWVOPMH NORTH - TORRIDGESIDE</v>
      </c>
      <c r="BS3354" s="66" t="s">
        <v>9754</v>
      </c>
      <c r="BT3354" s="66" t="s">
        <v>9755</v>
      </c>
      <c r="BU3354" s="66" t="s">
        <v>9754</v>
      </c>
      <c r="BV3354" s="66" t="s">
        <v>9755</v>
      </c>
      <c r="BW3354" s="66" t="s">
        <v>9630</v>
      </c>
      <c r="BX3354" s="66"/>
      <c r="BY3354" s="12"/>
      <c r="BZ3354" t="s">
        <v>1455</v>
      </c>
      <c r="CA3354" s="13" t="s">
        <v>9756</v>
      </c>
    </row>
    <row r="3355" spans="70:79" s="1" customFormat="1" ht="15">
      <c r="BR3355" t="str">
        <f t="shared" si="186"/>
        <v>RWVOPMH NORTH DEVON - WEST (NMP)</v>
      </c>
      <c r="BS3355" s="66" t="s">
        <v>9757</v>
      </c>
      <c r="BT3355" s="66" t="s">
        <v>9758</v>
      </c>
      <c r="BU3355" s="66" t="s">
        <v>9757</v>
      </c>
      <c r="BV3355" s="66" t="s">
        <v>9758</v>
      </c>
      <c r="BW3355" s="66" t="s">
        <v>9630</v>
      </c>
      <c r="BX3355" s="66"/>
      <c r="BY3355" s="12"/>
      <c r="BZ3355" t="s">
        <v>1486</v>
      </c>
      <c r="CA3355" s="13" t="s">
        <v>9759</v>
      </c>
    </row>
    <row r="3356" spans="70:79" s="1" customFormat="1" ht="15">
      <c r="BR3356" t="str">
        <f t="shared" si="186"/>
        <v>RWVOPMH NORTH DEVON (EAST)</v>
      </c>
      <c r="BS3356" s="66" t="s">
        <v>9760</v>
      </c>
      <c r="BT3356" s="66" t="s">
        <v>9761</v>
      </c>
      <c r="BU3356" s="66" t="s">
        <v>9760</v>
      </c>
      <c r="BV3356" s="66" t="s">
        <v>9761</v>
      </c>
      <c r="BW3356" s="66" t="s">
        <v>9630</v>
      </c>
      <c r="BX3356" s="66"/>
      <c r="BY3356" s="12"/>
      <c r="BZ3356" t="s">
        <v>1486</v>
      </c>
      <c r="CA3356" s="13" t="s">
        <v>9762</v>
      </c>
    </row>
    <row r="3357" spans="70:79" s="1" customFormat="1" ht="15">
      <c r="BR3357" t="str">
        <f t="shared" si="186"/>
        <v>RWVPSYCHOLOGY DEPARTMENT FOR NORTH DEVON</v>
      </c>
      <c r="BS3357" s="66" t="s">
        <v>9763</v>
      </c>
      <c r="BT3357" s="66" t="s">
        <v>9764</v>
      </c>
      <c r="BU3357" s="66" t="s">
        <v>9763</v>
      </c>
      <c r="BV3357" s="66" t="s">
        <v>9764</v>
      </c>
      <c r="BW3357" s="66" t="s">
        <v>9630</v>
      </c>
      <c r="BX3357" s="66"/>
      <c r="BY3357" s="12"/>
      <c r="BZ3357" t="s">
        <v>1486</v>
      </c>
      <c r="CA3357" s="13" t="s">
        <v>9765</v>
      </c>
    </row>
    <row r="3358" spans="70:79" s="1" customFormat="1" ht="15">
      <c r="BR3358" t="str">
        <f t="shared" si="186"/>
        <v>RWVREDHILLS</v>
      </c>
      <c r="BS3358" s="66" t="s">
        <v>9766</v>
      </c>
      <c r="BT3358" s="66" t="s">
        <v>9767</v>
      </c>
      <c r="BU3358" s="66" t="s">
        <v>9766</v>
      </c>
      <c r="BV3358" s="66" t="s">
        <v>9767</v>
      </c>
      <c r="BW3358" s="66" t="s">
        <v>9630</v>
      </c>
      <c r="BX3358" s="66"/>
      <c r="BY3358" s="12"/>
      <c r="BZ3358" t="s">
        <v>1486</v>
      </c>
      <c r="CA3358" s="13" t="s">
        <v>9768</v>
      </c>
    </row>
    <row r="3359" spans="70:79" s="1" customFormat="1" ht="15">
      <c r="BR3359" t="str">
        <f t="shared" si="186"/>
        <v>RWVRIL &amp; MWA EXMOUTH</v>
      </c>
      <c r="BS3359" s="66" t="s">
        <v>9769</v>
      </c>
      <c r="BT3359" s="66" t="s">
        <v>9770</v>
      </c>
      <c r="BU3359" s="66" t="s">
        <v>9769</v>
      </c>
      <c r="BV3359" s="66" t="s">
        <v>9770</v>
      </c>
      <c r="BW3359" s="66" t="s">
        <v>9630</v>
      </c>
      <c r="BX3359" s="66"/>
      <c r="BY3359" s="12"/>
      <c r="BZ3359" t="s">
        <v>1486</v>
      </c>
      <c r="CA3359" s="13" t="s">
        <v>9771</v>
      </c>
    </row>
    <row r="3360" spans="70:79" s="1" customFormat="1" ht="15">
      <c r="BR3360" t="str">
        <f t="shared" si="186"/>
        <v>RWVRIL &amp; MWA HONITON</v>
      </c>
      <c r="BS3360" s="66" t="s">
        <v>9772</v>
      </c>
      <c r="BT3360" s="66" t="s">
        <v>9773</v>
      </c>
      <c r="BU3360" s="66" t="s">
        <v>9772</v>
      </c>
      <c r="BV3360" s="66" t="s">
        <v>9773</v>
      </c>
      <c r="BW3360" s="66" t="s">
        <v>9630</v>
      </c>
      <c r="BX3360" s="66"/>
      <c r="BY3360" s="12"/>
      <c r="BZ3360" t="s">
        <v>1486</v>
      </c>
      <c r="CA3360" s="13" t="s">
        <v>9774</v>
      </c>
    </row>
    <row r="3361" spans="70:79" s="1" customFormat="1" ht="15">
      <c r="BR3361" t="str">
        <f t="shared" si="186"/>
        <v>RWVRIL &amp; MWA TIVERTON</v>
      </c>
      <c r="BS3361" s="66" t="s">
        <v>9775</v>
      </c>
      <c r="BT3361" s="66" t="s">
        <v>9776</v>
      </c>
      <c r="BU3361" s="66" t="s">
        <v>9775</v>
      </c>
      <c r="BV3361" s="66" t="s">
        <v>9776</v>
      </c>
      <c r="BW3361" s="66" t="s">
        <v>9630</v>
      </c>
      <c r="BX3361" s="66"/>
      <c r="BY3361" s="12"/>
      <c r="BZ3361" t="s">
        <v>1486</v>
      </c>
      <c r="CA3361" s="13" t="s">
        <v>9777</v>
      </c>
    </row>
    <row r="3362" spans="70:79" s="1" customFormat="1" ht="15">
      <c r="BR3362" t="str">
        <f t="shared" si="186"/>
        <v>RWVRIVERSIDE</v>
      </c>
      <c r="BS3362" s="66" t="s">
        <v>9778</v>
      </c>
      <c r="BT3362" s="66" t="s">
        <v>9779</v>
      </c>
      <c r="BU3362" s="66" t="s">
        <v>9778</v>
      </c>
      <c r="BV3362" s="66" t="s">
        <v>9779</v>
      </c>
      <c r="BW3362" s="66" t="s">
        <v>9630</v>
      </c>
      <c r="BX3362" s="66"/>
      <c r="BY3362" s="12"/>
      <c r="BZ3362" t="s">
        <v>1486</v>
      </c>
      <c r="CA3362" s="13" t="s">
        <v>9780</v>
      </c>
    </row>
    <row r="3363" spans="70:79" s="1" customFormat="1" ht="15">
      <c r="BR3363" t="str">
        <f t="shared" si="186"/>
        <v>RWVSOUTHAMPTON ADRC</v>
      </c>
      <c r="BS3363" s="66" t="s">
        <v>9781</v>
      </c>
      <c r="BT3363" s="66" t="s">
        <v>9782</v>
      </c>
      <c r="BU3363" s="66" t="s">
        <v>9781</v>
      </c>
      <c r="BV3363" s="66" t="s">
        <v>9782</v>
      </c>
      <c r="BW3363" s="66" t="s">
        <v>9630</v>
      </c>
      <c r="BX3363" s="66"/>
      <c r="BY3363" s="12"/>
      <c r="BZ3363" t="s">
        <v>1486</v>
      </c>
      <c r="CA3363" s="13" t="s">
        <v>9783</v>
      </c>
    </row>
    <row r="3364" spans="70:79" s="1" customFormat="1" ht="15">
      <c r="BR3364" t="str">
        <f t="shared" si="186"/>
        <v>RWVSTEP EEM &amp; MWA EXETER</v>
      </c>
      <c r="BS3364" s="66" t="s">
        <v>9784</v>
      </c>
      <c r="BT3364" s="66" t="s">
        <v>9785</v>
      </c>
      <c r="BU3364" s="66" t="s">
        <v>9784</v>
      </c>
      <c r="BV3364" s="66" t="s">
        <v>9785</v>
      </c>
      <c r="BW3364" s="66" t="s">
        <v>9630</v>
      </c>
      <c r="BX3364" s="66"/>
      <c r="BY3364" s="12"/>
      <c r="BZ3364" t="s">
        <v>1486</v>
      </c>
      <c r="CA3364" s="13" t="s">
        <v>9786</v>
      </c>
    </row>
    <row r="3365" spans="70:79" s="1" customFormat="1" ht="15">
      <c r="BR3365" t="str">
        <f t="shared" si="186"/>
        <v>RWVSTEP EXETER EAST &amp; MID (NMP)</v>
      </c>
      <c r="BS3365" s="66" t="s">
        <v>9787</v>
      </c>
      <c r="BT3365" s="66" t="s">
        <v>9788</v>
      </c>
      <c r="BU3365" s="66" t="s">
        <v>9787</v>
      </c>
      <c r="BV3365" s="66" t="s">
        <v>9788</v>
      </c>
      <c r="BW3365" s="66" t="s">
        <v>9630</v>
      </c>
      <c r="BX3365" s="66"/>
      <c r="BY3365" s="12"/>
      <c r="BZ3365" t="s">
        <v>1486</v>
      </c>
      <c r="CA3365" s="13" t="s">
        <v>9789</v>
      </c>
    </row>
    <row r="3366" spans="70:79" s="1" customFormat="1" ht="15">
      <c r="BR3366" t="str">
        <f t="shared" si="186"/>
        <v>RWVSTEP NORTH DEVON (NMP)</v>
      </c>
      <c r="BS3366" s="66" t="s">
        <v>9790</v>
      </c>
      <c r="BT3366" s="66" t="s">
        <v>9791</v>
      </c>
      <c r="BU3366" s="66" t="s">
        <v>9790</v>
      </c>
      <c r="BV3366" s="66" t="s">
        <v>9791</v>
      </c>
      <c r="BW3366" s="66" t="s">
        <v>9630</v>
      </c>
      <c r="BX3366" s="66"/>
      <c r="BY3366" s="12"/>
      <c r="BZ3366" t="s">
        <v>1486</v>
      </c>
      <c r="CA3366" s="13" t="s">
        <v>9792</v>
      </c>
    </row>
    <row r="3367" spans="70:79" s="1" customFormat="1" ht="15">
      <c r="BR3367" t="str">
        <f t="shared" si="186"/>
        <v>RWVSTEP/RIL/WBA SH&amp;WEST</v>
      </c>
      <c r="BS3367" s="66" t="s">
        <v>9793</v>
      </c>
      <c r="BT3367" s="66" t="s">
        <v>9794</v>
      </c>
      <c r="BU3367" s="66" t="s">
        <v>9793</v>
      </c>
      <c r="BV3367" s="66" t="s">
        <v>9794</v>
      </c>
      <c r="BW3367" s="66" t="s">
        <v>9630</v>
      </c>
      <c r="BX3367" s="66"/>
      <c r="BY3367" s="12"/>
      <c r="BZ3367" t="s">
        <v>1519</v>
      </c>
      <c r="CA3367" s="13" t="s">
        <v>9795</v>
      </c>
    </row>
    <row r="3368" spans="70:79" s="1" customFormat="1" ht="15">
      <c r="BR3368" t="str">
        <f t="shared" si="186"/>
        <v>RWVTEIGNBRIDGE CRS (NMP)</v>
      </c>
      <c r="BS3368" s="66" t="s">
        <v>9796</v>
      </c>
      <c r="BT3368" s="66" t="s">
        <v>9797</v>
      </c>
      <c r="BU3368" s="66" t="s">
        <v>9796</v>
      </c>
      <c r="BV3368" s="66" t="s">
        <v>9797</v>
      </c>
      <c r="BW3368" s="66" t="s">
        <v>9630</v>
      </c>
      <c r="BX3368" s="66"/>
      <c r="BY3368" s="12"/>
      <c r="BZ3368" t="s">
        <v>1519</v>
      </c>
      <c r="CA3368" s="13" t="s">
        <v>9798</v>
      </c>
    </row>
    <row r="3369" spans="70:79" s="1" customFormat="1" ht="15">
      <c r="BR3369" t="str">
        <f t="shared" si="186"/>
        <v>RWVTEIGNVIEW</v>
      </c>
      <c r="BS3369" s="66" t="s">
        <v>9799</v>
      </c>
      <c r="BT3369" s="66" t="s">
        <v>9800</v>
      </c>
      <c r="BU3369" s="66" t="s">
        <v>9799</v>
      </c>
      <c r="BV3369" s="66" t="s">
        <v>9800</v>
      </c>
      <c r="BW3369" s="66" t="s">
        <v>9630</v>
      </c>
      <c r="BX3369" s="66"/>
      <c r="BY3369" s="12"/>
      <c r="BZ3369" t="s">
        <v>1536</v>
      </c>
      <c r="CA3369" s="13" t="s">
        <v>9801</v>
      </c>
    </row>
    <row r="3370" spans="70:79" s="1" customFormat="1" ht="15">
      <c r="BR3370" t="str">
        <f t="shared" si="186"/>
        <v>RWVTHE CEDARS (EXETER)</v>
      </c>
      <c r="BS3370" s="66" t="s">
        <v>9802</v>
      </c>
      <c r="BT3370" s="66" t="s">
        <v>3607</v>
      </c>
      <c r="BU3370" s="66" t="s">
        <v>9802</v>
      </c>
      <c r="BV3370" s="66" t="s">
        <v>3607</v>
      </c>
      <c r="BW3370" s="66" t="s">
        <v>9630</v>
      </c>
      <c r="BX3370" s="66"/>
      <c r="BY3370" s="12"/>
      <c r="BZ3370" t="s">
        <v>1564</v>
      </c>
      <c r="CA3370" s="13" t="s">
        <v>9803</v>
      </c>
    </row>
    <row r="3371" spans="70:79" s="1" customFormat="1" ht="15">
      <c r="BR3371" t="str">
        <f t="shared" si="186"/>
        <v>RWVTHE GABLES, ILFRACOMBE</v>
      </c>
      <c r="BS3371" s="66" t="s">
        <v>9804</v>
      </c>
      <c r="BT3371" s="66" t="s">
        <v>9805</v>
      </c>
      <c r="BU3371" s="66" t="s">
        <v>9804</v>
      </c>
      <c r="BV3371" s="66" t="s">
        <v>9805</v>
      </c>
      <c r="BW3371" s="66" t="s">
        <v>9630</v>
      </c>
      <c r="BX3371" s="66"/>
      <c r="BY3371" s="12"/>
      <c r="BZ3371" t="s">
        <v>1564</v>
      </c>
      <c r="CA3371" s="13" t="s">
        <v>9806</v>
      </c>
    </row>
    <row r="3372" spans="70:79" s="1" customFormat="1" ht="15">
      <c r="BR3372" t="str">
        <f t="shared" si="186"/>
        <v>RWVTHE LAURELS</v>
      </c>
      <c r="BS3372" s="66" t="s">
        <v>9807</v>
      </c>
      <c r="BT3372" s="66" t="s">
        <v>5917</v>
      </c>
      <c r="BU3372" s="66" t="s">
        <v>9807</v>
      </c>
      <c r="BV3372" s="66" t="s">
        <v>5917</v>
      </c>
      <c r="BW3372" s="66" t="s">
        <v>9630</v>
      </c>
      <c r="BX3372" s="66"/>
      <c r="BY3372" s="12"/>
      <c r="BZ3372" t="s">
        <v>1429</v>
      </c>
      <c r="CA3372" s="13" t="s">
        <v>295</v>
      </c>
    </row>
    <row r="3373" spans="70:79" s="1" customFormat="1" ht="15">
      <c r="BR3373" t="str">
        <f t="shared" si="186"/>
        <v>RWVTHE QUAY</v>
      </c>
      <c r="BS3373" s="66" t="s">
        <v>9808</v>
      </c>
      <c r="BT3373" s="66" t="s">
        <v>9809</v>
      </c>
      <c r="BU3373" s="66" t="s">
        <v>9808</v>
      </c>
      <c r="BV3373" s="66" t="s">
        <v>9809</v>
      </c>
      <c r="BW3373" s="66" t="s">
        <v>9630</v>
      </c>
      <c r="BX3373" s="66"/>
      <c r="BY3373" s="12"/>
      <c r="BZ3373" t="s">
        <v>1429</v>
      </c>
      <c r="CA3373" s="13" t="s">
        <v>3309</v>
      </c>
    </row>
    <row r="3374" spans="70:79" s="1" customFormat="1" ht="15">
      <c r="BR3374" t="str">
        <f t="shared" si="186"/>
        <v>RWVTIVERTON HOSPITAL</v>
      </c>
      <c r="BS3374" s="66" t="s">
        <v>9810</v>
      </c>
      <c r="BT3374" s="66" t="s">
        <v>9811</v>
      </c>
      <c r="BU3374" s="66" t="s">
        <v>9810</v>
      </c>
      <c r="BV3374" s="66" t="s">
        <v>9811</v>
      </c>
      <c r="BW3374" s="66" t="s">
        <v>9630</v>
      </c>
      <c r="BX3374" s="66"/>
      <c r="BY3374" s="12"/>
      <c r="BZ3374" t="s">
        <v>1429</v>
      </c>
      <c r="CA3374" s="13" t="s">
        <v>148</v>
      </c>
    </row>
    <row r="3375" spans="70:79" s="1" customFormat="1" ht="15">
      <c r="BR3375" t="str">
        <f t="shared" si="186"/>
        <v>RWVTORBAY CRS</v>
      </c>
      <c r="BS3375" s="66" t="s">
        <v>9812</v>
      </c>
      <c r="BT3375" s="66" t="s">
        <v>9813</v>
      </c>
      <c r="BU3375" s="66" t="s">
        <v>9812</v>
      </c>
      <c r="BV3375" s="66" t="s">
        <v>9813</v>
      </c>
      <c r="BW3375" s="66" t="s">
        <v>9630</v>
      </c>
      <c r="BX3375" s="66"/>
      <c r="BY3375" s="12"/>
      <c r="BZ3375" t="s">
        <v>1429</v>
      </c>
      <c r="CA3375" s="13" t="s">
        <v>9814</v>
      </c>
    </row>
    <row r="3376" spans="70:79" s="1" customFormat="1" ht="15">
      <c r="BR3376" t="str">
        <f t="shared" si="186"/>
        <v>RWVTORBAY DRUG SERV(CJT) NMP</v>
      </c>
      <c r="BS3376" s="66" t="s">
        <v>9815</v>
      </c>
      <c r="BT3376" s="66" t="s">
        <v>9816</v>
      </c>
      <c r="BU3376" s="66" t="s">
        <v>9815</v>
      </c>
      <c r="BV3376" s="66" t="s">
        <v>9816</v>
      </c>
      <c r="BW3376" s="66" t="s">
        <v>9630</v>
      </c>
      <c r="BX3376" s="66"/>
      <c r="BY3376" s="12"/>
      <c r="BZ3376" t="s">
        <v>1429</v>
      </c>
      <c r="CA3376" s="13" t="s">
        <v>3734</v>
      </c>
    </row>
    <row r="3377" spans="70:79" s="1" customFormat="1" ht="15">
      <c r="BR3377" t="str">
        <f t="shared" si="186"/>
        <v>RWVTORBAY HOSPITAL</v>
      </c>
      <c r="BS3377" s="66" t="s">
        <v>9817</v>
      </c>
      <c r="BT3377" s="66" t="s">
        <v>1348</v>
      </c>
      <c r="BU3377" s="66" t="s">
        <v>9817</v>
      </c>
      <c r="BV3377" s="66" t="s">
        <v>1348</v>
      </c>
      <c r="BW3377" s="66" t="s">
        <v>9630</v>
      </c>
      <c r="BX3377" s="66"/>
      <c r="BY3377" s="12"/>
      <c r="BZ3377" t="s">
        <v>1429</v>
      </c>
      <c r="CA3377" s="13" t="s">
        <v>1862</v>
      </c>
    </row>
    <row r="3378" spans="70:79" s="1" customFormat="1" ht="15">
      <c r="BR3378" t="str">
        <f t="shared" si="186"/>
        <v>RWVWAVERLEY</v>
      </c>
      <c r="BS3378" s="66" t="s">
        <v>9818</v>
      </c>
      <c r="BT3378" s="66" t="s">
        <v>9819</v>
      </c>
      <c r="BU3378" s="66" t="s">
        <v>9818</v>
      </c>
      <c r="BV3378" s="66" t="s">
        <v>9819</v>
      </c>
      <c r="BW3378" s="66" t="s">
        <v>9630</v>
      </c>
      <c r="BX3378" s="66"/>
      <c r="BY3378" s="12"/>
      <c r="BZ3378" t="s">
        <v>1429</v>
      </c>
      <c r="CA3378" s="13" t="s">
        <v>9820</v>
      </c>
    </row>
    <row r="3379" spans="70:79" s="1" customFormat="1" ht="15">
      <c r="BR3379" t="str">
        <f t="shared" si="186"/>
        <v>RWVWEST DEVON CRS</v>
      </c>
      <c r="BS3379" s="66" t="s">
        <v>9821</v>
      </c>
      <c r="BT3379" s="66" t="s">
        <v>9822</v>
      </c>
      <c r="BU3379" s="66" t="s">
        <v>9821</v>
      </c>
      <c r="BV3379" s="66" t="s">
        <v>9822</v>
      </c>
      <c r="BW3379" s="66" t="s">
        <v>9630</v>
      </c>
      <c r="BX3379" s="66"/>
      <c r="BY3379" s="12"/>
      <c r="BZ3379" t="s">
        <v>1429</v>
      </c>
      <c r="CA3379" s="13" t="s">
        <v>9823</v>
      </c>
    </row>
    <row r="3380" spans="70:79" s="1" customFormat="1" ht="15">
      <c r="BR3380" t="str">
        <f t="shared" si="186"/>
        <v>RWVWILTSHIRE ADPR</v>
      </c>
      <c r="BS3380" s="66" t="s">
        <v>9824</v>
      </c>
      <c r="BT3380" s="66" t="s">
        <v>9825</v>
      </c>
      <c r="BU3380" s="66" t="s">
        <v>9824</v>
      </c>
      <c r="BV3380" s="66" t="s">
        <v>9825</v>
      </c>
      <c r="BW3380" s="66" t="s">
        <v>9630</v>
      </c>
      <c r="BX3380" s="66"/>
      <c r="BY3380" s="12"/>
      <c r="BZ3380" t="s">
        <v>1429</v>
      </c>
      <c r="CA3380" s="13" t="s">
        <v>9826</v>
      </c>
    </row>
    <row r="3381" spans="70:79" s="1" customFormat="1" ht="15">
      <c r="BR3381" t="str">
        <f t="shared" si="186"/>
        <v>RWWHALTON HOSPITAL</v>
      </c>
      <c r="BS3381" s="66" t="s">
        <v>9827</v>
      </c>
      <c r="BT3381" s="66" t="s">
        <v>9828</v>
      </c>
      <c r="BU3381" s="66" t="s">
        <v>9827</v>
      </c>
      <c r="BV3381" s="66" t="s">
        <v>9828</v>
      </c>
      <c r="BW3381" s="66" t="s">
        <v>9829</v>
      </c>
      <c r="BX3381" s="66"/>
      <c r="BY3381" s="12"/>
      <c r="BZ3381" t="s">
        <v>1429</v>
      </c>
      <c r="CA3381" s="13" t="s">
        <v>9830</v>
      </c>
    </row>
    <row r="3382" spans="70:79" s="1" customFormat="1" ht="15">
      <c r="BR3382" t="str">
        <f t="shared" si="186"/>
        <v>RWWHIGHFIELD HOSPITAL</v>
      </c>
      <c r="BS3382" s="66" t="s">
        <v>9831</v>
      </c>
      <c r="BT3382" s="66" t="s">
        <v>9832</v>
      </c>
      <c r="BU3382" s="66" t="s">
        <v>9831</v>
      </c>
      <c r="BV3382" s="66" t="s">
        <v>9832</v>
      </c>
      <c r="BW3382" s="66" t="s">
        <v>9829</v>
      </c>
      <c r="BX3382" s="66"/>
      <c r="BY3382" s="12"/>
      <c r="BZ3382" t="s">
        <v>1429</v>
      </c>
      <c r="CA3382" s="13" t="s">
        <v>9833</v>
      </c>
    </row>
    <row r="3383" spans="70:79" s="1" customFormat="1" ht="15">
      <c r="BR3383" t="str">
        <f t="shared" si="186"/>
        <v>RWWHOUGHTON HALL</v>
      </c>
      <c r="BS3383" s="66" t="s">
        <v>9834</v>
      </c>
      <c r="BT3383" s="66" t="s">
        <v>9835</v>
      </c>
      <c r="BU3383" s="66" t="s">
        <v>9834</v>
      </c>
      <c r="BV3383" s="66" t="s">
        <v>9835</v>
      </c>
      <c r="BW3383" s="66" t="s">
        <v>9829</v>
      </c>
      <c r="BX3383" s="66"/>
      <c r="BY3383" s="12"/>
      <c r="BZ3383" t="s">
        <v>1429</v>
      </c>
      <c r="CA3383" s="13" t="s">
        <v>9836</v>
      </c>
    </row>
    <row r="3384" spans="70:79" s="1" customFormat="1" ht="15">
      <c r="BR3384" t="str">
        <f t="shared" si="186"/>
        <v>RWWWARRINGTON HOSPITAL</v>
      </c>
      <c r="BS3384" s="66" t="s">
        <v>9837</v>
      </c>
      <c r="BT3384" s="66" t="s">
        <v>9838</v>
      </c>
      <c r="BU3384" s="66" t="s">
        <v>9837</v>
      </c>
      <c r="BV3384" s="66" t="s">
        <v>9838</v>
      </c>
      <c r="BW3384" s="66" t="s">
        <v>9829</v>
      </c>
      <c r="BX3384" s="66"/>
      <c r="BY3384" s="12"/>
      <c r="BZ3384" t="s">
        <v>1429</v>
      </c>
      <c r="CA3384" s="13" t="s">
        <v>2841</v>
      </c>
    </row>
    <row r="3385" spans="70:79" s="1" customFormat="1" ht="15">
      <c r="BR3385" t="str">
        <f t="shared" si="186"/>
        <v>RWXABINGDON HOSPITAL OUT-PATIENTS DEPARTMENT</v>
      </c>
      <c r="BS3385" s="66" t="s">
        <v>9839</v>
      </c>
      <c r="BT3385" s="66" t="s">
        <v>9840</v>
      </c>
      <c r="BU3385" s="66" t="s">
        <v>9839</v>
      </c>
      <c r="BV3385" s="66" t="s">
        <v>9840</v>
      </c>
      <c r="BW3385" s="66" t="s">
        <v>9841</v>
      </c>
      <c r="BX3385" s="66"/>
      <c r="BY3385" s="12"/>
      <c r="BZ3385" t="s">
        <v>1429</v>
      </c>
      <c r="CA3385" s="13" t="s">
        <v>9842</v>
      </c>
    </row>
    <row r="3386" spans="70:79" s="1" customFormat="1" ht="15">
      <c r="BR3386" t="str">
        <f t="shared" si="186"/>
        <v>RWXALL SAINTS ANNEXE</v>
      </c>
      <c r="BS3386" s="66" t="s">
        <v>9843</v>
      </c>
      <c r="BT3386" s="66" t="s">
        <v>9844</v>
      </c>
      <c r="BU3386" s="66" t="s">
        <v>9843</v>
      </c>
      <c r="BV3386" s="66" t="s">
        <v>9844</v>
      </c>
      <c r="BW3386" s="66" t="s">
        <v>9841</v>
      </c>
      <c r="BX3386" s="66"/>
      <c r="BY3386" s="12"/>
      <c r="BZ3386" t="s">
        <v>1429</v>
      </c>
      <c r="CA3386" s="13" t="s">
        <v>9845</v>
      </c>
    </row>
    <row r="3387" spans="70:79" s="1" customFormat="1" ht="15">
      <c r="BR3387" t="str">
        <f t="shared" si="186"/>
        <v>RWXBATTLE HOSPITAL</v>
      </c>
      <c r="BS3387" s="66" t="s">
        <v>9846</v>
      </c>
      <c r="BT3387" s="66" t="s">
        <v>9847</v>
      </c>
      <c r="BU3387" s="66" t="s">
        <v>9846</v>
      </c>
      <c r="BV3387" s="66" t="s">
        <v>9847</v>
      </c>
      <c r="BW3387" s="66" t="s">
        <v>9841</v>
      </c>
      <c r="BX3387" s="66"/>
      <c r="BY3387" s="12"/>
      <c r="BZ3387" t="s">
        <v>1429</v>
      </c>
      <c r="CA3387" s="13" t="s">
        <v>9848</v>
      </c>
    </row>
    <row r="3388" spans="70:79" s="1" customFormat="1" ht="15">
      <c r="BR3388" t="str">
        <f t="shared" si="186"/>
        <v>RWXBUCKLEBURY MEMORIAL HALL</v>
      </c>
      <c r="BS3388" s="66" t="s">
        <v>9849</v>
      </c>
      <c r="BT3388" s="66" t="s">
        <v>9850</v>
      </c>
      <c r="BU3388" s="66" t="s">
        <v>9849</v>
      </c>
      <c r="BV3388" s="66" t="s">
        <v>9850</v>
      </c>
      <c r="BW3388" s="66" t="s">
        <v>9841</v>
      </c>
      <c r="BX3388" s="66"/>
      <c r="BY3388" s="12"/>
      <c r="BZ3388" t="s">
        <v>1429</v>
      </c>
      <c r="CA3388" s="13" t="s">
        <v>9851</v>
      </c>
    </row>
    <row r="3389" spans="70:79" s="1" customFormat="1" ht="15">
      <c r="BR3389" t="str">
        <f t="shared" si="186"/>
        <v>RWXBUTRITION &amp; DIETETICS AT WOKINGHAM HOSPITAL</v>
      </c>
      <c r="BS3389" s="66" t="s">
        <v>9852</v>
      </c>
      <c r="BT3389" s="66" t="s">
        <v>9853</v>
      </c>
      <c r="BU3389" s="66" t="s">
        <v>9852</v>
      </c>
      <c r="BV3389" s="66" t="s">
        <v>9853</v>
      </c>
      <c r="BW3389" s="66" t="s">
        <v>9841</v>
      </c>
      <c r="BX3389" s="66"/>
      <c r="BY3389" s="12"/>
      <c r="BZ3389" t="s">
        <v>1429</v>
      </c>
      <c r="CA3389" s="13" t="s">
        <v>9854</v>
      </c>
    </row>
    <row r="3390" spans="70:79" s="1" customFormat="1" ht="15">
      <c r="BR3390" t="str">
        <f t="shared" si="186"/>
        <v>RWXCALCOT BRANCH</v>
      </c>
      <c r="BS3390" s="66" t="s">
        <v>9855</v>
      </c>
      <c r="BT3390" s="66" t="s">
        <v>9856</v>
      </c>
      <c r="BU3390" s="66" t="s">
        <v>9855</v>
      </c>
      <c r="BV3390" s="66" t="s">
        <v>9856</v>
      </c>
      <c r="BW3390" s="66" t="s">
        <v>9841</v>
      </c>
      <c r="BX3390" s="66"/>
      <c r="BY3390" s="12"/>
      <c r="BZ3390" t="s">
        <v>1429</v>
      </c>
      <c r="CA3390" s="13" t="s">
        <v>9857</v>
      </c>
    </row>
    <row r="3391" spans="70:79" s="1" customFormat="1" ht="15">
      <c r="BR3391" t="str">
        <f t="shared" si="186"/>
        <v>RWXCHURCHILL HOSPITAL</v>
      </c>
      <c r="BS3391" s="66" t="s">
        <v>9858</v>
      </c>
      <c r="BT3391" s="66" t="s">
        <v>4576</v>
      </c>
      <c r="BU3391" s="66" t="s">
        <v>9858</v>
      </c>
      <c r="BV3391" s="66" t="s">
        <v>4576</v>
      </c>
      <c r="BW3391" s="66" t="s">
        <v>9841</v>
      </c>
      <c r="BX3391" s="66"/>
      <c r="BY3391" s="12"/>
      <c r="BZ3391" t="s">
        <v>1429</v>
      </c>
      <c r="CA3391" s="13" t="s">
        <v>9859</v>
      </c>
    </row>
    <row r="3392" spans="70:79" s="1" customFormat="1" ht="15">
      <c r="BR3392" t="str">
        <f t="shared" si="186"/>
        <v>RWXCHURCHILL HOSPITAL OXFORD</v>
      </c>
      <c r="BS3392" s="66" t="s">
        <v>9860</v>
      </c>
      <c r="BT3392" s="66" t="s">
        <v>9861</v>
      </c>
      <c r="BU3392" s="66" t="s">
        <v>9860</v>
      </c>
      <c r="BV3392" s="66" t="s">
        <v>9861</v>
      </c>
      <c r="BW3392" s="66" t="s">
        <v>9841</v>
      </c>
      <c r="BX3392" s="66"/>
      <c r="BY3392" s="12"/>
      <c r="BZ3392" t="s">
        <v>1429</v>
      </c>
      <c r="CA3392" s="13" t="s">
        <v>9862</v>
      </c>
    </row>
    <row r="3393" spans="70:79" s="1" customFormat="1" ht="15">
      <c r="BR3393" t="str">
        <f t="shared" si="186"/>
        <v>RWXCOMMUNITY PAEDIATRIC - P7C</v>
      </c>
      <c r="BS3393" s="66" t="s">
        <v>9863</v>
      </c>
      <c r="BT3393" s="66" t="s">
        <v>9864</v>
      </c>
      <c r="BU3393" s="66" t="s">
        <v>9863</v>
      </c>
      <c r="BV3393" s="66" t="s">
        <v>9864</v>
      </c>
      <c r="BW3393" s="66" t="s">
        <v>9841</v>
      </c>
      <c r="BX3393" s="66"/>
      <c r="BY3393" s="12"/>
      <c r="BZ3393" t="s">
        <v>4078</v>
      </c>
      <c r="CA3393" s="13" t="s">
        <v>9865</v>
      </c>
    </row>
    <row r="3394" spans="70:79" s="1" customFormat="1" ht="15">
      <c r="BR3394" t="str">
        <f t="shared" si="186"/>
        <v>RWXCOMMUNITY PAEDIATRIC -P9A</v>
      </c>
      <c r="BS3394" s="66" t="s">
        <v>9866</v>
      </c>
      <c r="BT3394" s="66" t="s">
        <v>9867</v>
      </c>
      <c r="BU3394" s="66" t="s">
        <v>9866</v>
      </c>
      <c r="BV3394" s="66" t="s">
        <v>9867</v>
      </c>
      <c r="BW3394" s="66" t="s">
        <v>9841</v>
      </c>
      <c r="BX3394" s="66"/>
      <c r="BY3394" s="12"/>
      <c r="BZ3394" t="s">
        <v>4090</v>
      </c>
      <c r="CA3394" s="13" t="s">
        <v>3809</v>
      </c>
    </row>
    <row r="3395" spans="70:79" s="1" customFormat="1" ht="15">
      <c r="BR3395" t="str">
        <f t="shared" ref="BR3395:BR3458" si="187">CONCATENATE(LEFT(BS3395, 3),BT3395)</f>
        <v>RWXDAY HOSPITAL - P7D</v>
      </c>
      <c r="BS3395" s="66" t="s">
        <v>9868</v>
      </c>
      <c r="BT3395" s="66" t="s">
        <v>9869</v>
      </c>
      <c r="BU3395" s="66" t="s">
        <v>9868</v>
      </c>
      <c r="BV3395" s="66" t="s">
        <v>9869</v>
      </c>
      <c r="BW3395" s="66" t="s">
        <v>9841</v>
      </c>
      <c r="BX3395" s="66"/>
      <c r="BY3395" s="12"/>
      <c r="BZ3395" t="s">
        <v>4096</v>
      </c>
      <c r="CA3395" s="13" t="s">
        <v>9870</v>
      </c>
    </row>
    <row r="3396" spans="70:79" s="1" customFormat="1" ht="15">
      <c r="BR3396" t="str">
        <f t="shared" si="187"/>
        <v>RWXDELLWOOD HOSPITAL</v>
      </c>
      <c r="BS3396" s="66" t="s">
        <v>9871</v>
      </c>
      <c r="BT3396" s="66" t="s">
        <v>3441</v>
      </c>
      <c r="BU3396" s="66" t="s">
        <v>9871</v>
      </c>
      <c r="BV3396" s="66" t="s">
        <v>3441</v>
      </c>
      <c r="BW3396" s="66" t="s">
        <v>9841</v>
      </c>
      <c r="BX3396" s="66"/>
      <c r="BY3396" s="12"/>
      <c r="BZ3396" t="s">
        <v>4096</v>
      </c>
      <c r="CA3396" s="13" t="s">
        <v>9872</v>
      </c>
    </row>
    <row r="3397" spans="70:79" s="1" customFormat="1" ht="15">
      <c r="BR3397" t="str">
        <f t="shared" si="187"/>
        <v>RWXDIABETES CTR - WAM P5H</v>
      </c>
      <c r="BS3397" s="66" t="s">
        <v>9873</v>
      </c>
      <c r="BT3397" s="66" t="s">
        <v>9874</v>
      </c>
      <c r="BU3397" s="66" t="s">
        <v>9873</v>
      </c>
      <c r="BV3397" s="66" t="s">
        <v>9874</v>
      </c>
      <c r="BW3397" s="66" t="s">
        <v>9841</v>
      </c>
      <c r="BX3397" s="66"/>
      <c r="BY3397" s="12"/>
      <c r="BZ3397" t="s">
        <v>4096</v>
      </c>
      <c r="CA3397" s="13" t="s">
        <v>1543</v>
      </c>
    </row>
    <row r="3398" spans="70:79" s="1" customFormat="1" ht="15">
      <c r="BR3398" t="str">
        <f t="shared" si="187"/>
        <v>RWXFIRST WOOSEHILL SCOUT HUT</v>
      </c>
      <c r="BS3398" s="66" t="s">
        <v>9875</v>
      </c>
      <c r="BT3398" s="66" t="s">
        <v>9876</v>
      </c>
      <c r="BU3398" s="66" t="s">
        <v>9875</v>
      </c>
      <c r="BV3398" s="66" t="s">
        <v>9876</v>
      </c>
      <c r="BW3398" s="66" t="s">
        <v>9841</v>
      </c>
      <c r="BX3398" s="66"/>
      <c r="BY3398" s="12"/>
      <c r="BZ3398" t="s">
        <v>4096</v>
      </c>
      <c r="CA3398" s="13" t="s">
        <v>1546</v>
      </c>
    </row>
    <row r="3399" spans="70:79" s="1" customFormat="1" ht="15">
      <c r="BR3399" t="str">
        <f t="shared" si="187"/>
        <v>RWXFOUNDATION</v>
      </c>
      <c r="BS3399" s="66" t="s">
        <v>9877</v>
      </c>
      <c r="BT3399" s="66" t="s">
        <v>9878</v>
      </c>
      <c r="BU3399" s="66" t="s">
        <v>9877</v>
      </c>
      <c r="BV3399" s="66" t="s">
        <v>9878</v>
      </c>
      <c r="BW3399" s="66" t="s">
        <v>9841</v>
      </c>
      <c r="BX3399" s="66"/>
      <c r="BY3399" s="12"/>
      <c r="BZ3399" t="s">
        <v>4096</v>
      </c>
      <c r="CA3399" s="13" t="s">
        <v>1562</v>
      </c>
    </row>
    <row r="3400" spans="70:79" s="1" customFormat="1" ht="15">
      <c r="BR3400" t="str">
        <f t="shared" si="187"/>
        <v>RWXFRIMLEY PARK HOSPITAL</v>
      </c>
      <c r="BS3400" s="66" t="s">
        <v>9879</v>
      </c>
      <c r="BT3400" s="66" t="s">
        <v>1264</v>
      </c>
      <c r="BU3400" s="66" t="s">
        <v>9879</v>
      </c>
      <c r="BV3400" s="66" t="s">
        <v>1264</v>
      </c>
      <c r="BW3400" s="66" t="s">
        <v>9841</v>
      </c>
      <c r="BX3400" s="66"/>
      <c r="BY3400" s="12"/>
      <c r="BZ3400" t="s">
        <v>4096</v>
      </c>
      <c r="CA3400" s="13" t="s">
        <v>254</v>
      </c>
    </row>
    <row r="3401" spans="70:79" s="1" customFormat="1" ht="15">
      <c r="BR3401" t="str">
        <f t="shared" si="187"/>
        <v>RWXHEATHERWOOD HOSPITAL</v>
      </c>
      <c r="BS3401" s="66" t="s">
        <v>9880</v>
      </c>
      <c r="BT3401" s="66" t="s">
        <v>1896</v>
      </c>
      <c r="BU3401" s="66" t="s">
        <v>9880</v>
      </c>
      <c r="BV3401" s="66" t="s">
        <v>1896</v>
      </c>
      <c r="BW3401" s="66" t="s">
        <v>9841</v>
      </c>
      <c r="BX3401" s="66"/>
      <c r="BY3401" s="12"/>
      <c r="BZ3401" t="s">
        <v>4096</v>
      </c>
      <c r="CA3401" s="13" t="s">
        <v>280</v>
      </c>
    </row>
    <row r="3402" spans="70:79" s="1" customFormat="1" ht="15">
      <c r="BR3402" t="str">
        <f t="shared" si="187"/>
        <v>RWXHEATHLANDS</v>
      </c>
      <c r="BS3402" s="66" t="s">
        <v>9881</v>
      </c>
      <c r="BT3402" s="66" t="s">
        <v>3620</v>
      </c>
      <c r="BU3402" s="66" t="s">
        <v>9881</v>
      </c>
      <c r="BV3402" s="66" t="s">
        <v>3620</v>
      </c>
      <c r="BW3402" s="66" t="s">
        <v>9841</v>
      </c>
      <c r="BX3402" s="66"/>
      <c r="BY3402" s="12"/>
      <c r="BZ3402" t="s">
        <v>4096</v>
      </c>
      <c r="CA3402" s="13" t="s">
        <v>1565</v>
      </c>
    </row>
    <row r="3403" spans="70:79" s="1" customFormat="1" ht="15">
      <c r="BR3403" t="str">
        <f t="shared" si="187"/>
        <v>RWXHENRY TUDOR - P6C</v>
      </c>
      <c r="BS3403" s="66" t="s">
        <v>9882</v>
      </c>
      <c r="BT3403" s="66" t="s">
        <v>9883</v>
      </c>
      <c r="BU3403" s="66" t="s">
        <v>9882</v>
      </c>
      <c r="BV3403" s="66" t="s">
        <v>9883</v>
      </c>
      <c r="BW3403" s="66" t="s">
        <v>9841</v>
      </c>
      <c r="BX3403" s="66"/>
      <c r="BY3403" s="12"/>
      <c r="BZ3403" t="s">
        <v>4096</v>
      </c>
      <c r="CA3403" s="13" t="s">
        <v>1716</v>
      </c>
    </row>
    <row r="3404" spans="70:79" s="1" customFormat="1" ht="15">
      <c r="BR3404" t="str">
        <f t="shared" si="187"/>
        <v>RWXINTERMEDIATE CARE - P2A</v>
      </c>
      <c r="BS3404" s="66" t="s">
        <v>9884</v>
      </c>
      <c r="BT3404" s="66" t="s">
        <v>9885</v>
      </c>
      <c r="BU3404" s="66" t="s">
        <v>9884</v>
      </c>
      <c r="BV3404" s="66" t="s">
        <v>9885</v>
      </c>
      <c r="BW3404" s="66" t="s">
        <v>9841</v>
      </c>
      <c r="BX3404" s="66"/>
      <c r="BY3404" s="12"/>
      <c r="BZ3404" t="s">
        <v>4096</v>
      </c>
      <c r="CA3404" s="13" t="s">
        <v>1719</v>
      </c>
    </row>
    <row r="3405" spans="70:79" s="1" customFormat="1" ht="15">
      <c r="BR3405" t="str">
        <f t="shared" si="187"/>
        <v>RWXINTERMEDIATE CARE - P2C</v>
      </c>
      <c r="BS3405" s="66" t="s">
        <v>9886</v>
      </c>
      <c r="BT3405" s="66" t="s">
        <v>9887</v>
      </c>
      <c r="BU3405" s="66" t="s">
        <v>9886</v>
      </c>
      <c r="BV3405" s="66" t="s">
        <v>9887</v>
      </c>
      <c r="BW3405" s="66" t="s">
        <v>9841</v>
      </c>
      <c r="BX3405" s="66"/>
      <c r="BY3405" s="12"/>
      <c r="BZ3405" t="s">
        <v>4121</v>
      </c>
      <c r="CA3405" s="13" t="s">
        <v>9888</v>
      </c>
    </row>
    <row r="3406" spans="70:79" s="1" customFormat="1" ht="15">
      <c r="BR3406" t="str">
        <f t="shared" si="187"/>
        <v>RWXINTERMEDIATE CARE - P2D</v>
      </c>
      <c r="BS3406" s="66" t="s">
        <v>9889</v>
      </c>
      <c r="BT3406" s="66" t="s">
        <v>9890</v>
      </c>
      <c r="BU3406" s="66" t="s">
        <v>9889</v>
      </c>
      <c r="BV3406" s="66" t="s">
        <v>9890</v>
      </c>
      <c r="BW3406" s="66" t="s">
        <v>9841</v>
      </c>
      <c r="BX3406" s="66"/>
      <c r="BY3406" s="12"/>
      <c r="BZ3406" t="s">
        <v>8240</v>
      </c>
      <c r="CA3406" s="13" t="s">
        <v>9891</v>
      </c>
    </row>
    <row r="3407" spans="70:79" s="1" customFormat="1" ht="15">
      <c r="BR3407" t="str">
        <f t="shared" si="187"/>
        <v>RWXKING EDWARD VII</v>
      </c>
      <c r="BS3407" s="66" t="s">
        <v>9892</v>
      </c>
      <c r="BT3407" s="66" t="s">
        <v>9893</v>
      </c>
      <c r="BU3407" s="66" t="s">
        <v>9892</v>
      </c>
      <c r="BV3407" s="66" t="s">
        <v>9893</v>
      </c>
      <c r="BW3407" s="66" t="s">
        <v>9841</v>
      </c>
      <c r="BX3407" s="66"/>
      <c r="BY3407" s="12"/>
      <c r="BZ3407" t="s">
        <v>8240</v>
      </c>
      <c r="CA3407" s="13" t="s">
        <v>9894</v>
      </c>
    </row>
    <row r="3408" spans="70:79" s="1" customFormat="1" ht="15">
      <c r="BR3408" t="str">
        <f t="shared" si="187"/>
        <v>RWXLD BRACKNELL</v>
      </c>
      <c r="BS3408" s="66" t="s">
        <v>9895</v>
      </c>
      <c r="BT3408" s="66" t="s">
        <v>9896</v>
      </c>
      <c r="BU3408" s="66" t="s">
        <v>9895</v>
      </c>
      <c r="BV3408" s="66" t="s">
        <v>9896</v>
      </c>
      <c r="BW3408" s="66" t="s">
        <v>9841</v>
      </c>
      <c r="BX3408" s="66"/>
      <c r="BY3408" s="12"/>
      <c r="BZ3408" t="s">
        <v>8243</v>
      </c>
      <c r="CA3408" s="13" t="s">
        <v>9897</v>
      </c>
    </row>
    <row r="3409" spans="70:79" s="1" customFormat="1" ht="15">
      <c r="BR3409" t="str">
        <f t="shared" si="187"/>
        <v>RWXNEW HOPE</v>
      </c>
      <c r="BS3409" s="66" t="s">
        <v>9898</v>
      </c>
      <c r="BT3409" s="66" t="s">
        <v>9899</v>
      </c>
      <c r="BU3409" s="66" t="s">
        <v>9898</v>
      </c>
      <c r="BV3409" s="66" t="s">
        <v>9899</v>
      </c>
      <c r="BW3409" s="66" t="s">
        <v>9841</v>
      </c>
      <c r="BX3409" s="66"/>
      <c r="BY3409" s="12"/>
      <c r="BZ3409" t="s">
        <v>8243</v>
      </c>
      <c r="CA3409" s="13" t="s">
        <v>9900</v>
      </c>
    </row>
    <row r="3410" spans="70:79" s="1" customFormat="1" ht="15">
      <c r="BR3410" t="str">
        <f t="shared" si="187"/>
        <v>RWXNEW HORIZONS</v>
      </c>
      <c r="BS3410" s="66" t="s">
        <v>9901</v>
      </c>
      <c r="BT3410" s="66" t="s">
        <v>9902</v>
      </c>
      <c r="BU3410" s="66" t="s">
        <v>9901</v>
      </c>
      <c r="BV3410" s="66" t="s">
        <v>9902</v>
      </c>
      <c r="BW3410" s="66" t="s">
        <v>9841</v>
      </c>
      <c r="BX3410" s="66"/>
      <c r="BY3410" s="12"/>
      <c r="BZ3410" t="s">
        <v>8243</v>
      </c>
      <c r="CA3410" s="13" t="s">
        <v>266</v>
      </c>
    </row>
    <row r="3411" spans="70:79" s="1" customFormat="1" ht="15">
      <c r="BR3411" t="str">
        <f t="shared" si="187"/>
        <v>RWXNUTRITION &amp; DIETETICS AT WEST BERKS HOSPITAL</v>
      </c>
      <c r="BS3411" s="66" t="s">
        <v>9903</v>
      </c>
      <c r="BT3411" s="66" t="s">
        <v>9904</v>
      </c>
      <c r="BU3411" s="66" t="s">
        <v>9903</v>
      </c>
      <c r="BV3411" s="66" t="s">
        <v>9904</v>
      </c>
      <c r="BW3411" s="66" t="s">
        <v>9841</v>
      </c>
      <c r="BX3411" s="66"/>
      <c r="BY3411" s="12"/>
      <c r="BZ3411" t="s">
        <v>8243</v>
      </c>
      <c r="CA3411" s="13" t="s">
        <v>9905</v>
      </c>
    </row>
    <row r="3412" spans="70:79" s="1" customFormat="1" ht="15">
      <c r="BR3412" t="str">
        <f t="shared" si="187"/>
        <v>RWXNUTRITION &amp; DIETETICS SUPPORT &amp; LD AT WOKINGHAM HOSPITAL</v>
      </c>
      <c r="BS3412" s="66" t="s">
        <v>9906</v>
      </c>
      <c r="BT3412" s="66" t="s">
        <v>9907</v>
      </c>
      <c r="BU3412" s="66" t="s">
        <v>9906</v>
      </c>
      <c r="BV3412" s="66" t="s">
        <v>9907</v>
      </c>
      <c r="BW3412" s="66" t="s">
        <v>9841</v>
      </c>
      <c r="BX3412" s="66"/>
      <c r="BY3412" s="12"/>
      <c r="BZ3412" t="s">
        <v>8243</v>
      </c>
      <c r="CA3412" s="13" t="s">
        <v>303</v>
      </c>
    </row>
    <row r="3413" spans="70:79" s="1" customFormat="1" ht="15">
      <c r="BR3413" t="str">
        <f t="shared" si="187"/>
        <v>RWXPROSPECT PARK HOSPITAL</v>
      </c>
      <c r="BS3413" s="66" t="s">
        <v>9908</v>
      </c>
      <c r="BT3413" s="66" t="s">
        <v>1236</v>
      </c>
      <c r="BU3413" s="66" t="s">
        <v>9908</v>
      </c>
      <c r="BV3413" s="66" t="s">
        <v>1236</v>
      </c>
      <c r="BW3413" s="66" t="s">
        <v>9841</v>
      </c>
      <c r="BX3413" s="66"/>
      <c r="BY3413" s="12"/>
      <c r="BZ3413" t="s">
        <v>8243</v>
      </c>
      <c r="CA3413" s="13" t="s">
        <v>1873</v>
      </c>
    </row>
    <row r="3414" spans="70:79" s="1" customFormat="1" ht="15">
      <c r="BR3414" t="str">
        <f t="shared" si="187"/>
        <v>RWXPSYCHIATRY OLDER AGED NEWBURY CONS3</v>
      </c>
      <c r="BS3414" s="66" t="s">
        <v>9909</v>
      </c>
      <c r="BT3414" s="66" t="s">
        <v>9910</v>
      </c>
      <c r="BU3414" s="66" t="s">
        <v>9909</v>
      </c>
      <c r="BV3414" s="66" t="s">
        <v>9910</v>
      </c>
      <c r="BW3414" s="66" t="s">
        <v>9841</v>
      </c>
      <c r="BX3414" s="66"/>
      <c r="BY3414" s="12"/>
      <c r="BZ3414" t="s">
        <v>8243</v>
      </c>
      <c r="CA3414" s="13" t="s">
        <v>9911</v>
      </c>
    </row>
    <row r="3415" spans="70:79" s="1" customFormat="1" ht="15">
      <c r="BR3415" t="str">
        <f t="shared" si="187"/>
        <v>RWXRAPID ASSESSMENT - WAMP6D</v>
      </c>
      <c r="BS3415" s="66" t="s">
        <v>9912</v>
      </c>
      <c r="BT3415" s="66" t="s">
        <v>9913</v>
      </c>
      <c r="BU3415" s="66" t="s">
        <v>9912</v>
      </c>
      <c r="BV3415" s="66" t="s">
        <v>9913</v>
      </c>
      <c r="BW3415" s="66" t="s">
        <v>9841</v>
      </c>
      <c r="BX3415" s="66"/>
      <c r="BY3415" s="12"/>
      <c r="BZ3415" t="s">
        <v>8243</v>
      </c>
      <c r="CA3415" s="13" t="s">
        <v>9914</v>
      </c>
    </row>
    <row r="3416" spans="70:79" s="1" customFormat="1" ht="15">
      <c r="BR3416" t="str">
        <f t="shared" si="187"/>
        <v>RWXRAVENSWOOD VILLAGE</v>
      </c>
      <c r="BS3416" s="66" t="s">
        <v>9915</v>
      </c>
      <c r="BT3416" s="66" t="s">
        <v>9916</v>
      </c>
      <c r="BU3416" s="66" t="s">
        <v>9915</v>
      </c>
      <c r="BV3416" s="66" t="s">
        <v>9916</v>
      </c>
      <c r="BW3416" s="66" t="s">
        <v>9841</v>
      </c>
      <c r="BX3416" s="66"/>
      <c r="BY3416" s="12"/>
      <c r="BZ3416" t="s">
        <v>8243</v>
      </c>
      <c r="CA3416" s="13" t="s">
        <v>9917</v>
      </c>
    </row>
    <row r="3417" spans="70:79" s="1" customFormat="1" ht="15">
      <c r="BR3417" t="str">
        <f t="shared" si="187"/>
        <v>RWXROYAL BERKSHIRE HOSPITAL</v>
      </c>
      <c r="BS3417" s="66" t="s">
        <v>9918</v>
      </c>
      <c r="BT3417" s="66" t="s">
        <v>3461</v>
      </c>
      <c r="BU3417" s="66" t="s">
        <v>9918</v>
      </c>
      <c r="BV3417" s="66" t="s">
        <v>3461</v>
      </c>
      <c r="BW3417" s="66" t="s">
        <v>9841</v>
      </c>
      <c r="BX3417" s="66"/>
      <c r="BY3417" s="12"/>
      <c r="BZ3417" t="s">
        <v>8243</v>
      </c>
      <c r="CA3417" s="13" t="s">
        <v>9919</v>
      </c>
    </row>
    <row r="3418" spans="70:79" s="1" customFormat="1" ht="15">
      <c r="BR3418" t="str">
        <f t="shared" si="187"/>
        <v>RWXSHINFIELD PARISH HALL</v>
      </c>
      <c r="BS3418" s="66" t="s">
        <v>9920</v>
      </c>
      <c r="BT3418" s="66" t="s">
        <v>9921</v>
      </c>
      <c r="BU3418" s="66" t="s">
        <v>9920</v>
      </c>
      <c r="BV3418" s="66" t="s">
        <v>9921</v>
      </c>
      <c r="BW3418" s="66" t="s">
        <v>9841</v>
      </c>
      <c r="BX3418" s="66"/>
      <c r="BY3418" s="12"/>
      <c r="BZ3418" t="s">
        <v>8243</v>
      </c>
      <c r="CA3418" s="13" t="s">
        <v>9922</v>
      </c>
    </row>
    <row r="3419" spans="70:79" s="1" customFormat="1" ht="15">
      <c r="BR3419" t="str">
        <f t="shared" si="187"/>
        <v>RWXSIX OAKS</v>
      </c>
      <c r="BS3419" s="66" t="s">
        <v>9923</v>
      </c>
      <c r="BT3419" s="66" t="s">
        <v>9924</v>
      </c>
      <c r="BU3419" s="66" t="s">
        <v>9923</v>
      </c>
      <c r="BV3419" s="66" t="s">
        <v>9924</v>
      </c>
      <c r="BW3419" s="66" t="s">
        <v>9841</v>
      </c>
      <c r="BX3419" s="66"/>
      <c r="BY3419" s="12"/>
      <c r="BZ3419" t="s">
        <v>8243</v>
      </c>
      <c r="CA3419" s="13" t="s">
        <v>9925</v>
      </c>
    </row>
    <row r="3420" spans="70:79" s="1" customFormat="1" ht="15">
      <c r="BR3420" t="str">
        <f t="shared" si="187"/>
        <v>RWXSLOUGH HOMELESS - OUR CONCERN</v>
      </c>
      <c r="BS3420" s="66" t="s">
        <v>9926</v>
      </c>
      <c r="BT3420" s="66" t="s">
        <v>9927</v>
      </c>
      <c r="BU3420" s="66" t="s">
        <v>9926</v>
      </c>
      <c r="BV3420" s="66" t="s">
        <v>9927</v>
      </c>
      <c r="BW3420" s="66" t="s">
        <v>9841</v>
      </c>
      <c r="BX3420" s="66"/>
      <c r="BY3420" s="12"/>
      <c r="BZ3420" t="s">
        <v>8243</v>
      </c>
      <c r="CA3420" s="13" t="s">
        <v>9928</v>
      </c>
    </row>
    <row r="3421" spans="70:79" s="1" customFormat="1" ht="15">
      <c r="BR3421" t="str">
        <f t="shared" si="187"/>
        <v>RWXSLT AT WOKINGHAM HOSPITAL</v>
      </c>
      <c r="BS3421" s="66" t="s">
        <v>9929</v>
      </c>
      <c r="BT3421" s="66" t="s">
        <v>9930</v>
      </c>
      <c r="BU3421" s="66" t="s">
        <v>9929</v>
      </c>
      <c r="BV3421" s="66" t="s">
        <v>9930</v>
      </c>
      <c r="BW3421" s="66" t="s">
        <v>9841</v>
      </c>
      <c r="BX3421" s="66"/>
      <c r="BY3421" s="12"/>
      <c r="BZ3421" t="s">
        <v>8243</v>
      </c>
      <c r="CA3421" s="13" t="s">
        <v>9931</v>
      </c>
    </row>
    <row r="3422" spans="70:79" s="1" customFormat="1" ht="15">
      <c r="BR3422" t="str">
        <f t="shared" si="187"/>
        <v>RWXSPACE</v>
      </c>
      <c r="BS3422" s="66" t="s">
        <v>9932</v>
      </c>
      <c r="BT3422" s="66" t="s">
        <v>9933</v>
      </c>
      <c r="BU3422" s="66" t="s">
        <v>9932</v>
      </c>
      <c r="BV3422" s="66" t="s">
        <v>9933</v>
      </c>
      <c r="BW3422" s="66" t="s">
        <v>9841</v>
      </c>
      <c r="BX3422" s="66"/>
      <c r="BY3422" s="12"/>
      <c r="BZ3422" t="s">
        <v>8243</v>
      </c>
      <c r="CA3422" s="13" t="s">
        <v>9934</v>
      </c>
    </row>
    <row r="3423" spans="70:79" s="1" customFormat="1" ht="15">
      <c r="BR3423" t="str">
        <f t="shared" si="187"/>
        <v>RWXST MARKS HOSPITAL</v>
      </c>
      <c r="BS3423" s="66" t="s">
        <v>9935</v>
      </c>
      <c r="BT3423" s="66" t="s">
        <v>1265</v>
      </c>
      <c r="BU3423" s="66" t="s">
        <v>9935</v>
      </c>
      <c r="BV3423" s="66" t="s">
        <v>1265</v>
      </c>
      <c r="BW3423" s="66" t="s">
        <v>9841</v>
      </c>
      <c r="BX3423" s="66"/>
      <c r="BY3423" s="12"/>
      <c r="BZ3423" t="s">
        <v>8243</v>
      </c>
      <c r="CA3423" s="13" t="s">
        <v>9936</v>
      </c>
    </row>
    <row r="3424" spans="70:79" s="1" customFormat="1" ht="15">
      <c r="BR3424" t="str">
        <f t="shared" si="187"/>
        <v>RWXST MARY THE VIRGIN HALL (READING)</v>
      </c>
      <c r="BS3424" s="66" t="s">
        <v>9937</v>
      </c>
      <c r="BT3424" s="66" t="s">
        <v>9938</v>
      </c>
      <c r="BU3424" s="66" t="s">
        <v>9937</v>
      </c>
      <c r="BV3424" s="66" t="s">
        <v>9938</v>
      </c>
      <c r="BW3424" s="66" t="s">
        <v>9841</v>
      </c>
      <c r="BX3424" s="66"/>
      <c r="BY3424" s="12"/>
      <c r="BZ3424" t="s">
        <v>8243</v>
      </c>
      <c r="CA3424" s="13" t="s">
        <v>9939</v>
      </c>
    </row>
    <row r="3425" spans="70:79" s="1" customFormat="1" ht="15">
      <c r="BR3425" t="str">
        <f t="shared" si="187"/>
        <v>RWXST MARY THE VIRGIN HALL (WOKINGHAM)</v>
      </c>
      <c r="BS3425" s="66" t="s">
        <v>9940</v>
      </c>
      <c r="BT3425" s="66" t="s">
        <v>9941</v>
      </c>
      <c r="BU3425" s="66" t="s">
        <v>9940</v>
      </c>
      <c r="BV3425" s="66" t="s">
        <v>9941</v>
      </c>
      <c r="BW3425" s="66" t="s">
        <v>9841</v>
      </c>
      <c r="BX3425" s="66"/>
      <c r="BY3425" s="12"/>
      <c r="BZ3425" t="s">
        <v>8243</v>
      </c>
      <c r="CA3425" s="13" t="s">
        <v>9942</v>
      </c>
    </row>
    <row r="3426" spans="70:79" s="1" customFormat="1" ht="15">
      <c r="BR3426" t="str">
        <f t="shared" si="187"/>
        <v>RWXST PETERS HOSPITAL</v>
      </c>
      <c r="BS3426" s="66" t="s">
        <v>9943</v>
      </c>
      <c r="BT3426" s="66" t="s">
        <v>9944</v>
      </c>
      <c r="BU3426" s="66" t="s">
        <v>9943</v>
      </c>
      <c r="BV3426" s="66" t="s">
        <v>9944</v>
      </c>
      <c r="BW3426" s="66" t="s">
        <v>9841</v>
      </c>
      <c r="BX3426" s="66"/>
      <c r="BY3426" s="12"/>
      <c r="BZ3426" t="s">
        <v>8243</v>
      </c>
      <c r="CA3426" s="13" t="s">
        <v>1708</v>
      </c>
    </row>
    <row r="3427" spans="70:79" s="1" customFormat="1" ht="15">
      <c r="BR3427" t="str">
        <f t="shared" si="187"/>
        <v>RWXSWALLOWFIELD PARISH HALL</v>
      </c>
      <c r="BS3427" s="66" t="s">
        <v>9945</v>
      </c>
      <c r="BT3427" s="66" t="s">
        <v>9946</v>
      </c>
      <c r="BU3427" s="66" t="s">
        <v>9945</v>
      </c>
      <c r="BV3427" s="66" t="s">
        <v>9946</v>
      </c>
      <c r="BW3427" s="66" t="s">
        <v>9841</v>
      </c>
      <c r="BX3427" s="66"/>
      <c r="BY3427" s="12"/>
      <c r="BZ3427" t="s">
        <v>8243</v>
      </c>
      <c r="CA3427" s="13" t="s">
        <v>9947</v>
      </c>
    </row>
    <row r="3428" spans="70:79" s="1" customFormat="1" ht="15">
      <c r="BR3428" t="str">
        <f t="shared" si="187"/>
        <v>RWXT2, MAIDENHEAD</v>
      </c>
      <c r="BS3428" s="66" t="s">
        <v>9948</v>
      </c>
      <c r="BT3428" s="66" t="s">
        <v>9949</v>
      </c>
      <c r="BU3428" s="66" t="s">
        <v>9948</v>
      </c>
      <c r="BV3428" s="66" t="s">
        <v>9949</v>
      </c>
      <c r="BW3428" s="66" t="s">
        <v>9841</v>
      </c>
      <c r="BX3428" s="66"/>
      <c r="BY3428" s="12"/>
      <c r="BZ3428" t="s">
        <v>8243</v>
      </c>
      <c r="CA3428" s="13" t="s">
        <v>9950</v>
      </c>
    </row>
    <row r="3429" spans="70:79" s="1" customFormat="1" ht="15">
      <c r="BR3429" t="str">
        <f t="shared" si="187"/>
        <v>RWXTANFIELD</v>
      </c>
      <c r="BS3429" s="66" t="s">
        <v>9951</v>
      </c>
      <c r="BT3429" s="66" t="s">
        <v>9952</v>
      </c>
      <c r="BU3429" s="66" t="s">
        <v>9951</v>
      </c>
      <c r="BV3429" s="66" t="s">
        <v>9952</v>
      </c>
      <c r="BW3429" s="66" t="s">
        <v>9841</v>
      </c>
      <c r="BX3429" s="66"/>
      <c r="BY3429" s="12"/>
      <c r="BZ3429" t="s">
        <v>8243</v>
      </c>
      <c r="CA3429" s="13" t="s">
        <v>9953</v>
      </c>
    </row>
    <row r="3430" spans="70:79" s="1" customFormat="1" ht="15">
      <c r="BR3430" t="str">
        <f t="shared" si="187"/>
        <v>RWXTHATCHAM CATHOLIC HALL</v>
      </c>
      <c r="BS3430" s="66" t="s">
        <v>9954</v>
      </c>
      <c r="BT3430" s="66" t="s">
        <v>9955</v>
      </c>
      <c r="BU3430" s="66" t="s">
        <v>9954</v>
      </c>
      <c r="BV3430" s="66" t="s">
        <v>9955</v>
      </c>
      <c r="BW3430" s="66" t="s">
        <v>9841</v>
      </c>
      <c r="BX3430" s="66"/>
      <c r="BY3430" s="12"/>
      <c r="BZ3430" t="s">
        <v>2823</v>
      </c>
      <c r="CA3430" s="13" t="s">
        <v>9956</v>
      </c>
    </row>
    <row r="3431" spans="70:79" s="1" customFormat="1" ht="15">
      <c r="BR3431" t="str">
        <f t="shared" si="187"/>
        <v>RWXTHE OLD FORGE</v>
      </c>
      <c r="BS3431" s="66" t="s">
        <v>9957</v>
      </c>
      <c r="BT3431" s="66" t="s">
        <v>9958</v>
      </c>
      <c r="BU3431" s="66" t="s">
        <v>9957</v>
      </c>
      <c r="BV3431" s="66" t="s">
        <v>9958</v>
      </c>
      <c r="BW3431" s="66" t="s">
        <v>9841</v>
      </c>
      <c r="BX3431" s="66"/>
      <c r="BY3431" s="12"/>
      <c r="BZ3431" t="s">
        <v>2823</v>
      </c>
      <c r="CA3431" s="13" t="s">
        <v>9959</v>
      </c>
    </row>
    <row r="3432" spans="70:79" s="1" customFormat="1" ht="15">
      <c r="BR3432" t="str">
        <f t="shared" si="187"/>
        <v>RWXTHEALE</v>
      </c>
      <c r="BS3432" s="66" t="s">
        <v>9960</v>
      </c>
      <c r="BT3432" s="66" t="s">
        <v>9961</v>
      </c>
      <c r="BU3432" s="66" t="s">
        <v>9960</v>
      </c>
      <c r="BV3432" s="66" t="s">
        <v>9961</v>
      </c>
      <c r="BW3432" s="66" t="s">
        <v>9841</v>
      </c>
      <c r="BX3432" s="66"/>
      <c r="BY3432" s="12"/>
      <c r="BZ3432" t="s">
        <v>2823</v>
      </c>
      <c r="CA3432" s="13" t="s">
        <v>9962</v>
      </c>
    </row>
    <row r="3433" spans="70:79" s="1" customFormat="1" ht="15">
      <c r="BR3433" t="str">
        <f t="shared" si="187"/>
        <v>RWXTIME SQUARE</v>
      </c>
      <c r="BS3433" s="66" t="s">
        <v>9963</v>
      </c>
      <c r="BT3433" s="66" t="s">
        <v>9964</v>
      </c>
      <c r="BU3433" s="66" t="s">
        <v>9963</v>
      </c>
      <c r="BV3433" s="66" t="s">
        <v>9964</v>
      </c>
      <c r="BW3433" s="66" t="s">
        <v>9841</v>
      </c>
      <c r="BX3433" s="66"/>
      <c r="BY3433" s="12"/>
      <c r="BZ3433" t="s">
        <v>2823</v>
      </c>
      <c r="CA3433" s="13" t="s">
        <v>9965</v>
      </c>
    </row>
    <row r="3434" spans="70:79" s="1" customFormat="1" ht="15">
      <c r="BR3434" t="str">
        <f t="shared" si="187"/>
        <v>RWXTOWNLANDS HOSPITAL</v>
      </c>
      <c r="BS3434" s="66" t="s">
        <v>9966</v>
      </c>
      <c r="BT3434" s="66" t="s">
        <v>3478</v>
      </c>
      <c r="BU3434" s="66" t="s">
        <v>9966</v>
      </c>
      <c r="BV3434" s="66" t="s">
        <v>3478</v>
      </c>
      <c r="BW3434" s="66" t="s">
        <v>9841</v>
      </c>
      <c r="BX3434" s="66"/>
      <c r="BY3434" s="12"/>
      <c r="BZ3434" t="s">
        <v>2823</v>
      </c>
      <c r="CA3434" s="13" t="s">
        <v>9967</v>
      </c>
    </row>
    <row r="3435" spans="70:79" s="1" customFormat="1" ht="15">
      <c r="BR3435" t="str">
        <f t="shared" si="187"/>
        <v>RWXTURNING POINT, NEWBURY</v>
      </c>
      <c r="BS3435" s="66" t="s">
        <v>9968</v>
      </c>
      <c r="BT3435" s="66" t="s">
        <v>9969</v>
      </c>
      <c r="BU3435" s="66" t="s">
        <v>9968</v>
      </c>
      <c r="BV3435" s="66" t="s">
        <v>9969</v>
      </c>
      <c r="BW3435" s="66" t="s">
        <v>9841</v>
      </c>
      <c r="BX3435" s="66"/>
      <c r="BY3435" s="12"/>
      <c r="BZ3435" t="s">
        <v>2823</v>
      </c>
      <c r="CA3435" s="13" t="s">
        <v>9970</v>
      </c>
    </row>
    <row r="3436" spans="70:79" s="1" customFormat="1" ht="15">
      <c r="BR3436" t="str">
        <f t="shared" si="187"/>
        <v>RWXUNIVERSITY OF READING</v>
      </c>
      <c r="BS3436" s="66" t="s">
        <v>9971</v>
      </c>
      <c r="BT3436" s="66" t="s">
        <v>9972</v>
      </c>
      <c r="BU3436" s="66" t="s">
        <v>9971</v>
      </c>
      <c r="BV3436" s="66" t="s">
        <v>9972</v>
      </c>
      <c r="BW3436" s="66" t="s">
        <v>9841</v>
      </c>
      <c r="BX3436" s="66"/>
      <c r="BY3436" s="12"/>
      <c r="BZ3436" t="s">
        <v>2823</v>
      </c>
      <c r="CA3436" s="13" t="s">
        <v>2432</v>
      </c>
    </row>
    <row r="3437" spans="70:79" s="1" customFormat="1" ht="15">
      <c r="BR3437" t="str">
        <f t="shared" si="187"/>
        <v>RWXUPTON ELDERLY - P7A</v>
      </c>
      <c r="BS3437" s="66" t="s">
        <v>9973</v>
      </c>
      <c r="BT3437" s="66" t="s">
        <v>9974</v>
      </c>
      <c r="BU3437" s="66" t="s">
        <v>9973</v>
      </c>
      <c r="BV3437" s="66" t="s">
        <v>9974</v>
      </c>
      <c r="BW3437" s="66" t="s">
        <v>9841</v>
      </c>
      <c r="BX3437" s="66"/>
      <c r="BY3437" s="12"/>
      <c r="BZ3437" t="s">
        <v>2823</v>
      </c>
      <c r="CA3437" s="13" t="s">
        <v>9975</v>
      </c>
    </row>
    <row r="3438" spans="70:79" s="1" customFormat="1" ht="15">
      <c r="BR3438" t="str">
        <f t="shared" si="187"/>
        <v>RWXUPTON HOSPITAL</v>
      </c>
      <c r="BS3438" s="66" t="s">
        <v>9976</v>
      </c>
      <c r="BT3438" s="66" t="s">
        <v>1269</v>
      </c>
      <c r="BU3438" s="66" t="s">
        <v>9976</v>
      </c>
      <c r="BV3438" s="66" t="s">
        <v>1269</v>
      </c>
      <c r="BW3438" s="66" t="s">
        <v>9841</v>
      </c>
      <c r="BX3438" s="66"/>
      <c r="BY3438" s="12"/>
      <c r="BZ3438" t="s">
        <v>2823</v>
      </c>
      <c r="CA3438" s="13" t="s">
        <v>9977</v>
      </c>
    </row>
    <row r="3439" spans="70:79" s="1" customFormat="1" ht="15">
      <c r="BR3439" t="str">
        <f t="shared" si="187"/>
        <v>RWXUPTON PAEDIATRIC - P7E</v>
      </c>
      <c r="BS3439" s="66" t="s">
        <v>9978</v>
      </c>
      <c r="BT3439" s="66" t="s">
        <v>9979</v>
      </c>
      <c r="BU3439" s="66" t="s">
        <v>9978</v>
      </c>
      <c r="BV3439" s="66" t="s">
        <v>9979</v>
      </c>
      <c r="BW3439" s="66" t="s">
        <v>9841</v>
      </c>
      <c r="BX3439" s="66"/>
      <c r="BY3439" s="12"/>
      <c r="BZ3439" t="s">
        <v>2823</v>
      </c>
      <c r="CA3439" s="13" t="s">
        <v>5568</v>
      </c>
    </row>
    <row r="3440" spans="70:79" s="1" customFormat="1" ht="15">
      <c r="BR3440" t="str">
        <f t="shared" si="187"/>
        <v>RWXWEST BERKSHIRE COMMUNITY HOSPITAL</v>
      </c>
      <c r="BS3440" s="66" t="s">
        <v>9980</v>
      </c>
      <c r="BT3440" s="66" t="s">
        <v>1273</v>
      </c>
      <c r="BU3440" s="66" t="s">
        <v>9980</v>
      </c>
      <c r="BV3440" s="66" t="s">
        <v>1273</v>
      </c>
      <c r="BW3440" s="66" t="s">
        <v>9841</v>
      </c>
      <c r="BX3440" s="66"/>
      <c r="BY3440" s="12"/>
      <c r="BZ3440" t="s">
        <v>2823</v>
      </c>
      <c r="CA3440" s="13" t="s">
        <v>9981</v>
      </c>
    </row>
    <row r="3441" spans="70:79" s="1" customFormat="1" ht="15">
      <c r="BR3441" t="str">
        <f t="shared" si="187"/>
        <v>RWXWEXHAM PARK HOSPITAL</v>
      </c>
      <c r="BS3441" s="66" t="s">
        <v>9982</v>
      </c>
      <c r="BT3441" s="66" t="s">
        <v>1915</v>
      </c>
      <c r="BU3441" s="66" t="s">
        <v>9982</v>
      </c>
      <c r="BV3441" s="66" t="s">
        <v>1915</v>
      </c>
      <c r="BW3441" s="66" t="s">
        <v>9841</v>
      </c>
      <c r="BX3441" s="66"/>
      <c r="BY3441" s="12"/>
      <c r="BZ3441" t="s">
        <v>2823</v>
      </c>
      <c r="CA3441" s="13" t="s">
        <v>9983</v>
      </c>
    </row>
    <row r="3442" spans="70:79" s="1" customFormat="1" ht="15">
      <c r="BR3442" t="str">
        <f t="shared" si="187"/>
        <v>RWXWINDSOR DIALYSIS UNIT</v>
      </c>
      <c r="BS3442" s="66" t="s">
        <v>9984</v>
      </c>
      <c r="BT3442" s="66" t="s">
        <v>9985</v>
      </c>
      <c r="BU3442" s="66" t="s">
        <v>9984</v>
      </c>
      <c r="BV3442" s="66" t="s">
        <v>9985</v>
      </c>
      <c r="BW3442" s="66" t="s">
        <v>9841</v>
      </c>
      <c r="BX3442" s="66"/>
      <c r="BY3442" s="12"/>
      <c r="BZ3442" t="s">
        <v>2827</v>
      </c>
      <c r="CA3442" s="13" t="s">
        <v>9986</v>
      </c>
    </row>
    <row r="3443" spans="70:79" s="1" customFormat="1" ht="15">
      <c r="BR3443" t="str">
        <f t="shared" si="187"/>
        <v>RWXWITNEY COMMUNITY HOSPITAL</v>
      </c>
      <c r="BS3443" s="66" t="s">
        <v>9987</v>
      </c>
      <c r="BT3443" s="66" t="s">
        <v>4529</v>
      </c>
      <c r="BU3443" s="66" t="s">
        <v>9987</v>
      </c>
      <c r="BV3443" s="66" t="s">
        <v>4529</v>
      </c>
      <c r="BW3443" s="66" t="s">
        <v>9841</v>
      </c>
      <c r="BX3443" s="66"/>
      <c r="BY3443" s="12"/>
      <c r="BZ3443" t="s">
        <v>2827</v>
      </c>
      <c r="CA3443" s="13" t="s">
        <v>9988</v>
      </c>
    </row>
    <row r="3444" spans="70:79" s="1" customFormat="1" ht="15">
      <c r="BR3444" t="str">
        <f t="shared" si="187"/>
        <v>RWXWOKINGHAM COMMUNITY HOSPITAL</v>
      </c>
      <c r="BS3444" s="66" t="s">
        <v>9989</v>
      </c>
      <c r="BT3444" s="66" t="s">
        <v>1281</v>
      </c>
      <c r="BU3444" s="66" t="s">
        <v>9989</v>
      </c>
      <c r="BV3444" s="66" t="s">
        <v>1281</v>
      </c>
      <c r="BW3444" s="66" t="s">
        <v>9841</v>
      </c>
      <c r="BX3444" s="66"/>
      <c r="BY3444" s="12"/>
      <c r="BZ3444" t="s">
        <v>2827</v>
      </c>
      <c r="CA3444" s="13" t="s">
        <v>1184</v>
      </c>
    </row>
    <row r="3445" spans="70:79" s="1" customFormat="1" ht="15">
      <c r="BR3445" t="str">
        <f t="shared" si="187"/>
        <v>RWYCALDERDALE ROYAL HOSPITAL</v>
      </c>
      <c r="BS3445" s="66" t="s">
        <v>9990</v>
      </c>
      <c r="BT3445" s="66" t="s">
        <v>2198</v>
      </c>
      <c r="BU3445" s="66" t="s">
        <v>9990</v>
      </c>
      <c r="BV3445" s="66" t="s">
        <v>2198</v>
      </c>
      <c r="BW3445" s="66" t="s">
        <v>9991</v>
      </c>
      <c r="BX3445" s="66"/>
      <c r="BY3445" s="12"/>
      <c r="BZ3445" t="s">
        <v>2827</v>
      </c>
      <c r="CA3445" s="13" t="s">
        <v>3734</v>
      </c>
    </row>
    <row r="3446" spans="70:79" s="1" customFormat="1" ht="15">
      <c r="BR3446" t="str">
        <f t="shared" si="187"/>
        <v>RWYHUDDERSFIELD ROYAL INFIRMARY</v>
      </c>
      <c r="BS3446" s="66" t="s">
        <v>9992</v>
      </c>
      <c r="BT3446" s="66" t="s">
        <v>2237</v>
      </c>
      <c r="BU3446" s="66" t="s">
        <v>9992</v>
      </c>
      <c r="BV3446" s="66" t="s">
        <v>2237</v>
      </c>
      <c r="BW3446" s="66" t="s">
        <v>9991</v>
      </c>
      <c r="BX3446" s="66"/>
      <c r="BY3446" s="12"/>
      <c r="BZ3446" t="s">
        <v>2827</v>
      </c>
      <c r="CA3446" s="13" t="s">
        <v>266</v>
      </c>
    </row>
    <row r="3447" spans="70:79" s="1" customFormat="1" ht="15">
      <c r="BR3447" t="str">
        <f t="shared" si="187"/>
        <v>RX1KINGS MILL HOSPITAL SITE</v>
      </c>
      <c r="BS3447" s="66" t="s">
        <v>9993</v>
      </c>
      <c r="BT3447" s="66" t="s">
        <v>9994</v>
      </c>
      <c r="BU3447" s="66" t="s">
        <v>9993</v>
      </c>
      <c r="BV3447" s="66" t="s">
        <v>9994</v>
      </c>
      <c r="BW3447" s="66" t="s">
        <v>9995</v>
      </c>
      <c r="BX3447" s="66"/>
      <c r="BY3447" s="12"/>
      <c r="BZ3447" t="s">
        <v>2827</v>
      </c>
      <c r="CA3447" s="13" t="s">
        <v>9996</v>
      </c>
    </row>
    <row r="3448" spans="70:79" s="1" customFormat="1" ht="15">
      <c r="BR3448" t="str">
        <f t="shared" si="187"/>
        <v>RX1NOTTINGHAM UNIVERSITY HOSPITALS NHS TRUST - CITY CAMPUS</v>
      </c>
      <c r="BS3448" s="66" t="s">
        <v>9997</v>
      </c>
      <c r="BT3448" s="66" t="s">
        <v>9998</v>
      </c>
      <c r="BU3448" s="66" t="s">
        <v>9997</v>
      </c>
      <c r="BV3448" s="66" t="s">
        <v>9998</v>
      </c>
      <c r="BW3448" s="66" t="s">
        <v>9995</v>
      </c>
      <c r="BX3448" s="66"/>
      <c r="BY3448" s="12"/>
      <c r="BZ3448" t="s">
        <v>2827</v>
      </c>
      <c r="CA3448" s="13" t="s">
        <v>9999</v>
      </c>
    </row>
    <row r="3449" spans="70:79" s="1" customFormat="1" ht="15">
      <c r="BR3449" t="str">
        <f t="shared" si="187"/>
        <v>RX1NOTTINGHAM UNIVERSITY HOSPITALS NHS TRUST - QUEEN'S MEDICAL CENTRE CAMPUS</v>
      </c>
      <c r="BS3449" s="66" t="s">
        <v>10000</v>
      </c>
      <c r="BT3449" s="66" t="s">
        <v>10001</v>
      </c>
      <c r="BU3449" s="66" t="s">
        <v>10000</v>
      </c>
      <c r="BV3449" s="66" t="s">
        <v>10001</v>
      </c>
      <c r="BW3449" s="66" t="s">
        <v>9995</v>
      </c>
      <c r="BX3449" s="66"/>
      <c r="BY3449" s="12"/>
      <c r="BZ3449" t="s">
        <v>2827</v>
      </c>
      <c r="CA3449" s="13" t="s">
        <v>10002</v>
      </c>
    </row>
    <row r="3450" spans="70:79" s="1" customFormat="1" ht="15">
      <c r="BR3450" t="str">
        <f t="shared" si="187"/>
        <v>RX2ACRE DAY HOSPITAL</v>
      </c>
      <c r="BS3450" s="66" t="s">
        <v>10003</v>
      </c>
      <c r="BT3450" s="66" t="s">
        <v>10004</v>
      </c>
      <c r="BU3450" s="66" t="s">
        <v>10003</v>
      </c>
      <c r="BV3450" s="66" t="s">
        <v>10004</v>
      </c>
      <c r="BW3450" s="66" t="s">
        <v>10005</v>
      </c>
      <c r="BX3450" s="66"/>
      <c r="BY3450" s="12"/>
      <c r="BZ3450" t="s">
        <v>2827</v>
      </c>
      <c r="CA3450" s="13" t="s">
        <v>5949</v>
      </c>
    </row>
    <row r="3451" spans="70:79" s="1" customFormat="1" ht="15">
      <c r="BR3451" t="str">
        <f t="shared" si="187"/>
        <v>RX2AHTT BRIGHTON</v>
      </c>
      <c r="BS3451" s="66" t="s">
        <v>10006</v>
      </c>
      <c r="BT3451" s="66" t="s">
        <v>10007</v>
      </c>
      <c r="BU3451" s="66" t="s">
        <v>10006</v>
      </c>
      <c r="BV3451" s="66" t="s">
        <v>10007</v>
      </c>
      <c r="BW3451" s="66" t="s">
        <v>10005</v>
      </c>
      <c r="BX3451" s="66"/>
      <c r="BY3451" s="12"/>
      <c r="BZ3451" t="s">
        <v>2827</v>
      </c>
      <c r="CA3451" s="13" t="s">
        <v>9453</v>
      </c>
    </row>
    <row r="3452" spans="70:79" s="1" customFormat="1" ht="15">
      <c r="BR3452" t="str">
        <f t="shared" si="187"/>
        <v>RX2ALAN GARDNER COTTAGE</v>
      </c>
      <c r="BS3452" s="66" t="s">
        <v>10008</v>
      </c>
      <c r="BT3452" s="66" t="s">
        <v>10009</v>
      </c>
      <c r="BU3452" s="66" t="s">
        <v>10008</v>
      </c>
      <c r="BV3452" s="66" t="s">
        <v>10009</v>
      </c>
      <c r="BW3452" s="66" t="s">
        <v>10005</v>
      </c>
      <c r="BX3452" s="66"/>
      <c r="BY3452" s="12"/>
      <c r="BZ3452" t="s">
        <v>2827</v>
      </c>
      <c r="CA3452" s="13" t="s">
        <v>490</v>
      </c>
    </row>
    <row r="3453" spans="70:79" s="1" customFormat="1" ht="15">
      <c r="BR3453" t="str">
        <f t="shared" si="187"/>
        <v>RX2ALEXANDRA VILLAS SITE</v>
      </c>
      <c r="BS3453" s="66" t="s">
        <v>10010</v>
      </c>
      <c r="BT3453" s="66" t="s">
        <v>10011</v>
      </c>
      <c r="BU3453" s="66" t="s">
        <v>10010</v>
      </c>
      <c r="BV3453" s="66" t="s">
        <v>10011</v>
      </c>
      <c r="BW3453" s="66" t="s">
        <v>10005</v>
      </c>
      <c r="BX3453" s="66"/>
      <c r="BY3453" s="12"/>
      <c r="BZ3453" t="s">
        <v>2827</v>
      </c>
      <c r="CA3453" s="13" t="s">
        <v>10012</v>
      </c>
    </row>
    <row r="3454" spans="70:79" s="1" customFormat="1" ht="15">
      <c r="BR3454" t="str">
        <f t="shared" si="187"/>
        <v>RX2AMBERSTONE HOSPITAL</v>
      </c>
      <c r="BS3454" s="66" t="s">
        <v>10013</v>
      </c>
      <c r="BT3454" s="66" t="s">
        <v>10014</v>
      </c>
      <c r="BU3454" s="66" t="s">
        <v>10013</v>
      </c>
      <c r="BV3454" s="66" t="s">
        <v>10014</v>
      </c>
      <c r="BW3454" s="66" t="s">
        <v>10005</v>
      </c>
      <c r="BX3454" s="66"/>
      <c r="BY3454" s="12"/>
      <c r="BZ3454" t="s">
        <v>2827</v>
      </c>
      <c r="CA3454" s="13" t="s">
        <v>10015</v>
      </c>
    </row>
    <row r="3455" spans="70:79" s="1" customFormat="1" ht="15">
      <c r="BR3455" t="str">
        <f t="shared" si="187"/>
        <v>RX2AOT BRIGHTON</v>
      </c>
      <c r="BS3455" s="66" t="s">
        <v>10016</v>
      </c>
      <c r="BT3455" s="66" t="s">
        <v>10017</v>
      </c>
      <c r="BU3455" s="66" t="s">
        <v>10016</v>
      </c>
      <c r="BV3455" s="66" t="s">
        <v>10017</v>
      </c>
      <c r="BW3455" s="66" t="s">
        <v>10005</v>
      </c>
      <c r="BX3455" s="66"/>
      <c r="BY3455" s="12"/>
      <c r="BZ3455" t="s">
        <v>2827</v>
      </c>
      <c r="CA3455" s="13" t="s">
        <v>10018</v>
      </c>
    </row>
    <row r="3456" spans="70:79" s="1" customFormat="1" ht="15">
      <c r="BR3456" t="str">
        <f t="shared" si="187"/>
        <v>RX2AOT/REHAB EASTBOURNE &amp; WEALD</v>
      </c>
      <c r="BS3456" s="66" t="s">
        <v>10019</v>
      </c>
      <c r="BT3456" s="66" t="s">
        <v>10020</v>
      </c>
      <c r="BU3456" s="66" t="s">
        <v>10019</v>
      </c>
      <c r="BV3456" s="66" t="s">
        <v>10020</v>
      </c>
      <c r="BW3456" s="66" t="s">
        <v>10005</v>
      </c>
      <c r="BX3456" s="66"/>
      <c r="BY3456" s="12"/>
      <c r="BZ3456" t="s">
        <v>2827</v>
      </c>
      <c r="CA3456" s="13" t="s">
        <v>3634</v>
      </c>
    </row>
    <row r="3457" spans="70:79" s="1" customFormat="1" ht="15">
      <c r="BR3457" t="str">
        <f t="shared" si="187"/>
        <v>RX2B &amp; H ATS EAST (SC)</v>
      </c>
      <c r="BS3457" s="66" t="s">
        <v>10021</v>
      </c>
      <c r="BT3457" s="66" t="s">
        <v>10022</v>
      </c>
      <c r="BU3457" s="66" t="s">
        <v>10021</v>
      </c>
      <c r="BV3457" s="66" t="s">
        <v>10022</v>
      </c>
      <c r="BW3457" s="66" t="s">
        <v>10005</v>
      </c>
      <c r="BX3457" s="66"/>
      <c r="BY3457" s="12"/>
      <c r="BZ3457" t="s">
        <v>2827</v>
      </c>
      <c r="CA3457" s="13" t="s">
        <v>10023</v>
      </c>
    </row>
    <row r="3458" spans="70:79" s="1" customFormat="1" ht="15">
      <c r="BR3458" t="str">
        <f t="shared" si="187"/>
        <v>RX2B &amp; H ATS EAST (SY)</v>
      </c>
      <c r="BS3458" s="66" t="s">
        <v>10024</v>
      </c>
      <c r="BT3458" s="66" t="s">
        <v>10025</v>
      </c>
      <c r="BU3458" s="66" t="s">
        <v>10024</v>
      </c>
      <c r="BV3458" s="66" t="s">
        <v>10025</v>
      </c>
      <c r="BW3458" s="66" t="s">
        <v>10005</v>
      </c>
      <c r="BX3458" s="66"/>
      <c r="BY3458" s="12"/>
      <c r="BZ3458" t="s">
        <v>2827</v>
      </c>
      <c r="CA3458" s="13" t="s">
        <v>1763</v>
      </c>
    </row>
    <row r="3459" spans="70:79" s="1" customFormat="1" ht="15">
      <c r="BR3459" t="str">
        <f t="shared" ref="BR3459:BR3522" si="188">CONCATENATE(LEFT(BS3459, 3),BT3459)</f>
        <v>RX2B &amp; H ATS EAST (TS)</v>
      </c>
      <c r="BS3459" s="66" t="s">
        <v>10026</v>
      </c>
      <c r="BT3459" s="66" t="s">
        <v>10027</v>
      </c>
      <c r="BU3459" s="66" t="s">
        <v>10026</v>
      </c>
      <c r="BV3459" s="66" t="s">
        <v>10027</v>
      </c>
      <c r="BW3459" s="66" t="s">
        <v>10005</v>
      </c>
      <c r="BX3459" s="66"/>
      <c r="BY3459" s="12"/>
      <c r="BZ3459" t="s">
        <v>2827</v>
      </c>
      <c r="CA3459" s="13" t="s">
        <v>10028</v>
      </c>
    </row>
    <row r="3460" spans="70:79" s="1" customFormat="1" ht="15">
      <c r="BR3460" t="str">
        <f t="shared" si="188"/>
        <v>RX2B &amp; H ATS WEST (GP)</v>
      </c>
      <c r="BS3460" s="66" t="s">
        <v>10029</v>
      </c>
      <c r="BT3460" s="66" t="s">
        <v>10030</v>
      </c>
      <c r="BU3460" s="66" t="s">
        <v>10029</v>
      </c>
      <c r="BV3460" s="66" t="s">
        <v>10030</v>
      </c>
      <c r="BW3460" s="66" t="s">
        <v>10005</v>
      </c>
      <c r="BX3460" s="66"/>
      <c r="BY3460" s="12"/>
      <c r="BZ3460" t="s">
        <v>2827</v>
      </c>
      <c r="CA3460" s="13" t="s">
        <v>10031</v>
      </c>
    </row>
    <row r="3461" spans="70:79" s="1" customFormat="1" ht="15">
      <c r="BR3461" t="str">
        <f t="shared" si="188"/>
        <v>RX2B &amp; H ATS WEST (MA)</v>
      </c>
      <c r="BS3461" s="66" t="s">
        <v>10032</v>
      </c>
      <c r="BT3461" s="66" t="s">
        <v>10033</v>
      </c>
      <c r="BU3461" s="66" t="s">
        <v>10032</v>
      </c>
      <c r="BV3461" s="66" t="s">
        <v>10033</v>
      </c>
      <c r="BW3461" s="66" t="s">
        <v>10005</v>
      </c>
      <c r="BX3461" s="66"/>
      <c r="BY3461" s="12"/>
      <c r="BZ3461" t="s">
        <v>2827</v>
      </c>
      <c r="CA3461" s="13" t="s">
        <v>10034</v>
      </c>
    </row>
    <row r="3462" spans="70:79" s="1" customFormat="1" ht="15">
      <c r="BR3462" t="str">
        <f t="shared" si="188"/>
        <v>RX2B &amp; H ATS WEST (RG)</v>
      </c>
      <c r="BS3462" s="66" t="s">
        <v>10035</v>
      </c>
      <c r="BT3462" s="66" t="s">
        <v>10036</v>
      </c>
      <c r="BU3462" s="66" t="s">
        <v>10035</v>
      </c>
      <c r="BV3462" s="66" t="s">
        <v>10036</v>
      </c>
      <c r="BW3462" s="66" t="s">
        <v>10005</v>
      </c>
      <c r="BX3462" s="66"/>
      <c r="BY3462" s="12"/>
      <c r="BZ3462" t="s">
        <v>2827</v>
      </c>
      <c r="CA3462" s="13" t="s">
        <v>10037</v>
      </c>
    </row>
    <row r="3463" spans="70:79" s="1" customFormat="1" ht="15">
      <c r="BR3463" t="str">
        <f t="shared" si="188"/>
        <v>RX2B &amp; H ATS WEST (VL)</v>
      </c>
      <c r="BS3463" s="66" t="s">
        <v>10038</v>
      </c>
      <c r="BT3463" s="66" t="s">
        <v>10039</v>
      </c>
      <c r="BU3463" s="66" t="s">
        <v>10038</v>
      </c>
      <c r="BV3463" s="66" t="s">
        <v>10039</v>
      </c>
      <c r="BW3463" s="66" t="s">
        <v>10005</v>
      </c>
      <c r="BX3463" s="66"/>
      <c r="BY3463" s="12"/>
      <c r="BZ3463" t="s">
        <v>2827</v>
      </c>
      <c r="CA3463" s="13" t="s">
        <v>10040</v>
      </c>
    </row>
    <row r="3464" spans="70:79" s="1" customFormat="1" ht="15">
      <c r="BR3464" t="str">
        <f t="shared" si="188"/>
        <v>RX2B &amp; H CENTRAL RECOVERY</v>
      </c>
      <c r="BS3464" s="66" t="s">
        <v>10041</v>
      </c>
      <c r="BT3464" s="66" t="s">
        <v>10042</v>
      </c>
      <c r="BU3464" s="66" t="s">
        <v>10041</v>
      </c>
      <c r="BV3464" s="66" t="s">
        <v>10042</v>
      </c>
      <c r="BW3464" s="66" t="s">
        <v>10005</v>
      </c>
      <c r="BX3464" s="66"/>
      <c r="BY3464" s="12"/>
      <c r="BZ3464" t="s">
        <v>2827</v>
      </c>
      <c r="CA3464" s="13" t="s">
        <v>10043</v>
      </c>
    </row>
    <row r="3465" spans="70:79" s="1" customFormat="1" ht="15">
      <c r="BR3465" t="str">
        <f t="shared" si="188"/>
        <v>RX2B&amp;H ATS EAST (SB)</v>
      </c>
      <c r="BS3465" s="66" t="s">
        <v>10044</v>
      </c>
      <c r="BT3465" s="66" t="s">
        <v>10045</v>
      </c>
      <c r="BU3465" s="66" t="s">
        <v>10044</v>
      </c>
      <c r="BV3465" s="66" t="s">
        <v>10045</v>
      </c>
      <c r="BW3465" s="66" t="s">
        <v>10005</v>
      </c>
      <c r="BX3465" s="66"/>
      <c r="BY3465" s="12"/>
      <c r="BZ3465" t="s">
        <v>2827</v>
      </c>
      <c r="CA3465" s="13" t="s">
        <v>3641</v>
      </c>
    </row>
    <row r="3466" spans="70:79" s="1" customFormat="1" ht="15">
      <c r="BR3466" t="str">
        <f t="shared" si="188"/>
        <v>RX2B&amp;H ATS WEST (PL)</v>
      </c>
      <c r="BS3466" s="66" t="s">
        <v>10046</v>
      </c>
      <c r="BT3466" s="66" t="s">
        <v>10047</v>
      </c>
      <c r="BU3466" s="66" t="s">
        <v>10046</v>
      </c>
      <c r="BV3466" s="66" t="s">
        <v>10047</v>
      </c>
      <c r="BW3466" s="66" t="s">
        <v>10005</v>
      </c>
      <c r="BX3466" s="66"/>
      <c r="BY3466" s="12"/>
      <c r="BZ3466" t="s">
        <v>2827</v>
      </c>
      <c r="CA3466" s="13" t="s">
        <v>3644</v>
      </c>
    </row>
    <row r="3467" spans="70:79" s="1" customFormat="1" ht="15">
      <c r="BR3467" t="str">
        <f t="shared" si="188"/>
        <v>RX2B&amp;H DEMENTIA CARE AT HOME</v>
      </c>
      <c r="BS3467" s="66" t="s">
        <v>10048</v>
      </c>
      <c r="BT3467" s="66" t="s">
        <v>10049</v>
      </c>
      <c r="BU3467" s="66" t="s">
        <v>10048</v>
      </c>
      <c r="BV3467" s="66" t="s">
        <v>10049</v>
      </c>
      <c r="BW3467" s="66" t="s">
        <v>10005</v>
      </c>
      <c r="BX3467" s="66"/>
      <c r="BY3467" s="12"/>
      <c r="BZ3467" t="s">
        <v>2827</v>
      </c>
      <c r="CA3467" s="13" t="s">
        <v>10050</v>
      </c>
    </row>
    <row r="3468" spans="70:79" s="1" customFormat="1" ht="15">
      <c r="BR3468" t="str">
        <f t="shared" si="188"/>
        <v>RX2BARLAVINGTON MANOR</v>
      </c>
      <c r="BS3468" s="66" t="s">
        <v>10051</v>
      </c>
      <c r="BT3468" s="66" t="s">
        <v>10052</v>
      </c>
      <c r="BU3468" s="66" t="s">
        <v>10051</v>
      </c>
      <c r="BV3468" s="66" t="s">
        <v>10052</v>
      </c>
      <c r="BW3468" s="66" t="s">
        <v>10005</v>
      </c>
      <c r="BX3468" s="66"/>
      <c r="BY3468" s="12"/>
      <c r="BZ3468" t="s">
        <v>2827</v>
      </c>
      <c r="CA3468" s="13" t="s">
        <v>10053</v>
      </c>
    </row>
    <row r="3469" spans="70:79" s="1" customFormat="1" ht="15">
      <c r="BR3469" t="str">
        <f t="shared" si="188"/>
        <v>RX2BEECHMONT</v>
      </c>
      <c r="BS3469" s="66" t="s">
        <v>10054</v>
      </c>
      <c r="BT3469" s="66" t="s">
        <v>10055</v>
      </c>
      <c r="BU3469" s="66" t="s">
        <v>10054</v>
      </c>
      <c r="BV3469" s="66" t="s">
        <v>10055</v>
      </c>
      <c r="BW3469" s="66" t="s">
        <v>10005</v>
      </c>
      <c r="BX3469" s="66"/>
      <c r="BY3469" s="12"/>
      <c r="BZ3469" t="s">
        <v>2830</v>
      </c>
      <c r="CA3469" s="13" t="s">
        <v>10056</v>
      </c>
    </row>
    <row r="3470" spans="70:79" s="1" customFormat="1" ht="15">
      <c r="BR3470" t="str">
        <f t="shared" si="188"/>
        <v>RX2BEECHWOOD UNIT</v>
      </c>
      <c r="BS3470" s="66" t="s">
        <v>10057</v>
      </c>
      <c r="BT3470" s="66" t="s">
        <v>10058</v>
      </c>
      <c r="BU3470" s="66" t="s">
        <v>10057</v>
      </c>
      <c r="BV3470" s="66" t="s">
        <v>10058</v>
      </c>
      <c r="BW3470" s="66" t="s">
        <v>10005</v>
      </c>
      <c r="BX3470" s="66"/>
      <c r="BY3470" s="12"/>
      <c r="BZ3470" t="s">
        <v>2833</v>
      </c>
      <c r="CA3470" s="13" t="s">
        <v>1243</v>
      </c>
    </row>
    <row r="3471" spans="70:79" s="1" customFormat="1" ht="15">
      <c r="BR3471" t="str">
        <f t="shared" si="188"/>
        <v>RX2BEXHILL COMMUNITY HOSPITAL</v>
      </c>
      <c r="BS3471" s="66" t="s">
        <v>10059</v>
      </c>
      <c r="BT3471" s="66" t="s">
        <v>10060</v>
      </c>
      <c r="BU3471" s="66" t="s">
        <v>10059</v>
      </c>
      <c r="BV3471" s="66" t="s">
        <v>10060</v>
      </c>
      <c r="BW3471" s="66" t="s">
        <v>10005</v>
      </c>
      <c r="BX3471" s="66"/>
      <c r="BY3471" s="12"/>
      <c r="BZ3471" t="s">
        <v>7334</v>
      </c>
      <c r="CA3471" s="13" t="s">
        <v>10061</v>
      </c>
    </row>
    <row r="3472" spans="70:79" s="1" customFormat="1" ht="15">
      <c r="BR3472" t="str">
        <f t="shared" si="188"/>
        <v>RX2BOWHILL</v>
      </c>
      <c r="BS3472" s="66" t="s">
        <v>10062</v>
      </c>
      <c r="BT3472" s="66" t="s">
        <v>10063</v>
      </c>
      <c r="BU3472" s="66" t="s">
        <v>10062</v>
      </c>
      <c r="BV3472" s="66" t="s">
        <v>10063</v>
      </c>
      <c r="BW3472" s="66" t="s">
        <v>10005</v>
      </c>
      <c r="BX3472" s="66"/>
      <c r="BY3472" s="12"/>
      <c r="BZ3472" t="s">
        <v>7334</v>
      </c>
      <c r="CA3472" s="13" t="s">
        <v>10064</v>
      </c>
    </row>
    <row r="3473" spans="70:79" s="1" customFormat="1" ht="15">
      <c r="BR3473" t="str">
        <f t="shared" si="188"/>
        <v>RX2BRAMBLYS</v>
      </c>
      <c r="BS3473" s="66" t="s">
        <v>10065</v>
      </c>
      <c r="BT3473" s="66" t="s">
        <v>10066</v>
      </c>
      <c r="BU3473" s="66" t="s">
        <v>10065</v>
      </c>
      <c r="BV3473" s="66" t="s">
        <v>10066</v>
      </c>
      <c r="BW3473" s="66" t="s">
        <v>10005</v>
      </c>
      <c r="BX3473" s="66"/>
      <c r="BY3473" s="12"/>
      <c r="BZ3473" t="s">
        <v>7334</v>
      </c>
      <c r="CA3473" s="13" t="s">
        <v>10067</v>
      </c>
    </row>
    <row r="3474" spans="70:79" s="1" customFormat="1" ht="15">
      <c r="BR3474" t="str">
        <f t="shared" si="188"/>
        <v>RX2BRIGHTON EAST LWWDT (SC)</v>
      </c>
      <c r="BS3474" s="66" t="s">
        <v>10068</v>
      </c>
      <c r="BT3474" s="66" t="s">
        <v>10069</v>
      </c>
      <c r="BU3474" s="66" t="s">
        <v>10068</v>
      </c>
      <c r="BV3474" s="66" t="s">
        <v>10069</v>
      </c>
      <c r="BW3474" s="66" t="s">
        <v>10005</v>
      </c>
      <c r="BX3474" s="66"/>
      <c r="BY3474" s="12"/>
      <c r="BZ3474" t="s">
        <v>7334</v>
      </c>
      <c r="CA3474" s="13" t="s">
        <v>10070</v>
      </c>
    </row>
    <row r="3475" spans="70:79" s="1" customFormat="1" ht="15">
      <c r="BR3475" t="str">
        <f t="shared" si="188"/>
        <v>RX2BRIGHTON GENERAL HOSPITAL</v>
      </c>
      <c r="BS3475" s="66" t="s">
        <v>10071</v>
      </c>
      <c r="BT3475" s="66" t="s">
        <v>1980</v>
      </c>
      <c r="BU3475" s="66" t="s">
        <v>10071</v>
      </c>
      <c r="BV3475" s="66" t="s">
        <v>1980</v>
      </c>
      <c r="BW3475" s="66" t="s">
        <v>10005</v>
      </c>
      <c r="BX3475" s="66"/>
      <c r="BY3475" s="12"/>
      <c r="BZ3475" t="s">
        <v>7334</v>
      </c>
      <c r="CA3475" s="13" t="s">
        <v>10072</v>
      </c>
    </row>
    <row r="3476" spans="70:79" s="1" customFormat="1" ht="15">
      <c r="BR3476" t="str">
        <f t="shared" si="188"/>
        <v>RX2BRIGHTON SMS</v>
      </c>
      <c r="BS3476" s="66" t="s">
        <v>10073</v>
      </c>
      <c r="BT3476" s="66" t="s">
        <v>10074</v>
      </c>
      <c r="BU3476" s="66" t="s">
        <v>10073</v>
      </c>
      <c r="BV3476" s="66" t="s">
        <v>10074</v>
      </c>
      <c r="BW3476" s="66" t="s">
        <v>10005</v>
      </c>
      <c r="BX3476" s="66"/>
      <c r="BY3476" s="12"/>
      <c r="BZ3476" t="s">
        <v>7344</v>
      </c>
      <c r="CA3476" s="13" t="s">
        <v>10075</v>
      </c>
    </row>
    <row r="3477" spans="70:79" s="1" customFormat="1" ht="15">
      <c r="BR3477" t="str">
        <f t="shared" si="188"/>
        <v>RX2BRIGHTON WEST LWWDT (MA)</v>
      </c>
      <c r="BS3477" s="66" t="s">
        <v>10076</v>
      </c>
      <c r="BT3477" s="66" t="s">
        <v>10077</v>
      </c>
      <c r="BU3477" s="66" t="s">
        <v>10076</v>
      </c>
      <c r="BV3477" s="66" t="s">
        <v>10077</v>
      </c>
      <c r="BW3477" s="66" t="s">
        <v>10005</v>
      </c>
      <c r="BX3477" s="66"/>
      <c r="BY3477" s="12"/>
      <c r="BZ3477" t="s">
        <v>7344</v>
      </c>
      <c r="CA3477" s="13" t="s">
        <v>10078</v>
      </c>
    </row>
    <row r="3478" spans="70:79" s="1" customFormat="1" ht="15">
      <c r="BR3478" t="str">
        <f t="shared" si="188"/>
        <v>RX2BRIGHTON WEST LWWDT (VL)</v>
      </c>
      <c r="BS3478" s="66" t="s">
        <v>10079</v>
      </c>
      <c r="BT3478" s="66" t="s">
        <v>10080</v>
      </c>
      <c r="BU3478" s="66" t="s">
        <v>10079</v>
      </c>
      <c r="BV3478" s="66" t="s">
        <v>10080</v>
      </c>
      <c r="BW3478" s="66" t="s">
        <v>10005</v>
      </c>
      <c r="BX3478" s="66"/>
      <c r="BY3478" s="12"/>
      <c r="BZ3478" t="s">
        <v>7363</v>
      </c>
      <c r="CA3478" s="13" t="s">
        <v>10081</v>
      </c>
    </row>
    <row r="3479" spans="70:79" s="1" customFormat="1" ht="15">
      <c r="BR3479" t="str">
        <f t="shared" si="188"/>
        <v>RX2BRUNSWICK WARD</v>
      </c>
      <c r="BS3479" s="66" t="s">
        <v>10082</v>
      </c>
      <c r="BT3479" s="66" t="s">
        <v>10083</v>
      </c>
      <c r="BU3479" s="66" t="s">
        <v>10082</v>
      </c>
      <c r="BV3479" s="66" t="s">
        <v>10083</v>
      </c>
      <c r="BW3479" s="66" t="s">
        <v>10005</v>
      </c>
      <c r="BX3479" s="66"/>
      <c r="BY3479" s="12"/>
      <c r="BZ3479" t="s">
        <v>7363</v>
      </c>
      <c r="CA3479" s="13" t="s">
        <v>8798</v>
      </c>
    </row>
    <row r="3480" spans="70:79" s="1" customFormat="1" ht="15">
      <c r="BR3480" t="str">
        <f t="shared" si="188"/>
        <v>RX2BUCKLAND HOSPITAL</v>
      </c>
      <c r="BS3480" s="66" t="s">
        <v>10084</v>
      </c>
      <c r="BT3480" s="66" t="s">
        <v>8190</v>
      </c>
      <c r="BU3480" s="66" t="s">
        <v>10084</v>
      </c>
      <c r="BV3480" s="66" t="s">
        <v>8190</v>
      </c>
      <c r="BW3480" s="66" t="s">
        <v>10005</v>
      </c>
      <c r="BX3480" s="66"/>
      <c r="BY3480" s="12"/>
      <c r="BZ3480" t="s">
        <v>7363</v>
      </c>
      <c r="CA3480" s="13" t="s">
        <v>10085</v>
      </c>
    </row>
    <row r="3481" spans="70:79" s="1" customFormat="1" ht="15">
      <c r="BR3481" t="str">
        <f t="shared" si="188"/>
        <v>RX2CARE CO-OPS</v>
      </c>
      <c r="BS3481" s="66" t="s">
        <v>10086</v>
      </c>
      <c r="BT3481" s="66" t="s">
        <v>10087</v>
      </c>
      <c r="BU3481" s="66" t="s">
        <v>10086</v>
      </c>
      <c r="BV3481" s="66" t="s">
        <v>10087</v>
      </c>
      <c r="BW3481" s="66" t="s">
        <v>10005</v>
      </c>
      <c r="BX3481" s="66"/>
      <c r="BY3481" s="12"/>
      <c r="BZ3481" t="s">
        <v>7363</v>
      </c>
      <c r="CA3481" s="13" t="s">
        <v>5627</v>
      </c>
    </row>
    <row r="3482" spans="70:79" s="1" customFormat="1" ht="15">
      <c r="BR3482" t="str">
        <f t="shared" si="188"/>
        <v>RX2CATCH-22 24/7</v>
      </c>
      <c r="BS3482" s="66" t="s">
        <v>10088</v>
      </c>
      <c r="BT3482" s="66" t="s">
        <v>10089</v>
      </c>
      <c r="BU3482" s="66" t="s">
        <v>10088</v>
      </c>
      <c r="BV3482" s="66" t="s">
        <v>10089</v>
      </c>
      <c r="BW3482" s="66" t="s">
        <v>10005</v>
      </c>
      <c r="BX3482" s="66"/>
      <c r="BY3482" s="12"/>
      <c r="BZ3482" t="s">
        <v>7363</v>
      </c>
      <c r="CA3482" s="13" t="s">
        <v>10090</v>
      </c>
    </row>
    <row r="3483" spans="70:79" s="1" customFormat="1" ht="15">
      <c r="BR3483" t="str">
        <f t="shared" si="188"/>
        <v>RX2CFOT WEST SUSSEX</v>
      </c>
      <c r="BS3483" s="66" t="s">
        <v>10091</v>
      </c>
      <c r="BT3483" s="66" t="s">
        <v>10092</v>
      </c>
      <c r="BU3483" s="66" t="s">
        <v>10091</v>
      </c>
      <c r="BV3483" s="66" t="s">
        <v>10092</v>
      </c>
      <c r="BW3483" s="66" t="s">
        <v>10005</v>
      </c>
      <c r="BX3483" s="66"/>
      <c r="BY3483" s="12"/>
      <c r="BZ3483" t="s">
        <v>7363</v>
      </c>
      <c r="CA3483" s="13" t="s">
        <v>10093</v>
      </c>
    </row>
    <row r="3484" spans="70:79" s="1" customFormat="1" ht="15">
      <c r="BR3484" t="str">
        <f t="shared" si="188"/>
        <v>RX2CHAILEY HERITAGE</v>
      </c>
      <c r="BS3484" s="66" t="s">
        <v>10094</v>
      </c>
      <c r="BT3484" s="66" t="s">
        <v>10095</v>
      </c>
      <c r="BU3484" s="66" t="s">
        <v>10094</v>
      </c>
      <c r="BV3484" s="66" t="s">
        <v>10095</v>
      </c>
      <c r="BW3484" s="66" t="s">
        <v>10005</v>
      </c>
      <c r="BX3484" s="66"/>
      <c r="BY3484" s="12"/>
      <c r="BZ3484" t="s">
        <v>7363</v>
      </c>
      <c r="CA3484" s="13" t="s">
        <v>8862</v>
      </c>
    </row>
    <row r="3485" spans="70:79" s="1" customFormat="1" ht="15">
      <c r="BR3485" t="str">
        <f t="shared" si="188"/>
        <v>RX2CHALKHILL</v>
      </c>
      <c r="BS3485" s="66" t="s">
        <v>10096</v>
      </c>
      <c r="BT3485" s="66" t="s">
        <v>10097</v>
      </c>
      <c r="BU3485" s="66" t="s">
        <v>10096</v>
      </c>
      <c r="BV3485" s="66" t="s">
        <v>10097</v>
      </c>
      <c r="BW3485" s="66" t="s">
        <v>10005</v>
      </c>
      <c r="BX3485" s="66"/>
      <c r="BY3485" s="12"/>
      <c r="BZ3485" t="s">
        <v>7409</v>
      </c>
      <c r="CA3485" s="13" t="s">
        <v>666</v>
      </c>
    </row>
    <row r="3486" spans="70:79" s="1" customFormat="1" ht="15">
      <c r="BR3486" t="str">
        <f t="shared" si="188"/>
        <v>RX2CHALLENGING BEHAVIOUR UNIT</v>
      </c>
      <c r="BS3486" s="66" t="s">
        <v>10098</v>
      </c>
      <c r="BT3486" s="66" t="s">
        <v>10099</v>
      </c>
      <c r="BU3486" s="66" t="s">
        <v>10098</v>
      </c>
      <c r="BV3486" s="66" t="s">
        <v>10099</v>
      </c>
      <c r="BW3486" s="66" t="s">
        <v>10005</v>
      </c>
      <c r="BX3486" s="66"/>
      <c r="BY3486" s="12"/>
      <c r="BZ3486" t="s">
        <v>7409</v>
      </c>
      <c r="CA3486" s="13" t="s">
        <v>10100</v>
      </c>
    </row>
    <row r="3487" spans="70:79" s="1" customFormat="1" ht="15">
      <c r="BR3487" t="str">
        <f t="shared" si="188"/>
        <v>RX2CHANCTONBURY WARD</v>
      </c>
      <c r="BS3487" s="66" t="s">
        <v>10101</v>
      </c>
      <c r="BT3487" s="66" t="s">
        <v>10102</v>
      </c>
      <c r="BU3487" s="66" t="s">
        <v>10101</v>
      </c>
      <c r="BV3487" s="66" t="s">
        <v>10102</v>
      </c>
      <c r="BW3487" s="66" t="s">
        <v>10005</v>
      </c>
      <c r="BX3487" s="66"/>
      <c r="BY3487" s="12"/>
      <c r="BZ3487" t="s">
        <v>1663</v>
      </c>
      <c r="CA3487" s="13" t="s">
        <v>10103</v>
      </c>
    </row>
    <row r="3488" spans="70:79" s="1" customFormat="1" ht="15">
      <c r="BR3488" t="str">
        <f t="shared" si="188"/>
        <v>RX2CHASE COMMUNITY HOSPITAL</v>
      </c>
      <c r="BS3488" s="66" t="s">
        <v>10104</v>
      </c>
      <c r="BT3488" s="66" t="s">
        <v>752</v>
      </c>
      <c r="BU3488" s="66" t="s">
        <v>10104</v>
      </c>
      <c r="BV3488" s="66" t="s">
        <v>752</v>
      </c>
      <c r="BW3488" s="66" t="s">
        <v>10005</v>
      </c>
      <c r="BX3488" s="66"/>
      <c r="BY3488" s="12"/>
      <c r="BZ3488" t="s">
        <v>1663</v>
      </c>
      <c r="CA3488" s="13" t="s">
        <v>10105</v>
      </c>
    </row>
    <row r="3489" spans="70:79" s="1" customFormat="1" ht="15">
      <c r="BR3489" t="str">
        <f t="shared" si="188"/>
        <v>RX2CHICHESTER AOT</v>
      </c>
      <c r="BS3489" s="66" t="s">
        <v>10106</v>
      </c>
      <c r="BT3489" s="66" t="s">
        <v>10107</v>
      </c>
      <c r="BU3489" s="66" t="s">
        <v>10106</v>
      </c>
      <c r="BV3489" s="66" t="s">
        <v>10107</v>
      </c>
      <c r="BW3489" s="66" t="s">
        <v>10005</v>
      </c>
      <c r="BX3489" s="66"/>
      <c r="BY3489" s="12"/>
      <c r="BZ3489" t="s">
        <v>1663</v>
      </c>
      <c r="CA3489" s="13" t="s">
        <v>10108</v>
      </c>
    </row>
    <row r="3490" spans="70:79" s="1" customFormat="1" ht="15">
      <c r="BR3490" t="str">
        <f t="shared" si="188"/>
        <v>RX2CHICHESTER CRT</v>
      </c>
      <c r="BS3490" s="66" t="s">
        <v>10109</v>
      </c>
      <c r="BT3490" s="66" t="s">
        <v>10110</v>
      </c>
      <c r="BU3490" s="66" t="s">
        <v>10109</v>
      </c>
      <c r="BV3490" s="66" t="s">
        <v>10110</v>
      </c>
      <c r="BW3490" s="66" t="s">
        <v>10005</v>
      </c>
      <c r="BX3490" s="66"/>
      <c r="BY3490" s="12"/>
      <c r="BZ3490" t="s">
        <v>4491</v>
      </c>
      <c r="CA3490" s="13" t="s">
        <v>10111</v>
      </c>
    </row>
    <row r="3491" spans="70:79" s="1" customFormat="1" ht="15">
      <c r="BR3491" t="str">
        <f t="shared" si="188"/>
        <v>RX2CLAYTON WARD</v>
      </c>
      <c r="BS3491" s="66" t="s">
        <v>10112</v>
      </c>
      <c r="BT3491" s="66" t="s">
        <v>10113</v>
      </c>
      <c r="BU3491" s="66" t="s">
        <v>10112</v>
      </c>
      <c r="BV3491" s="66" t="s">
        <v>10113</v>
      </c>
      <c r="BW3491" s="66" t="s">
        <v>10005</v>
      </c>
      <c r="BX3491" s="66"/>
      <c r="BY3491" s="12"/>
      <c r="BZ3491" t="s">
        <v>4491</v>
      </c>
      <c r="CA3491" s="13" t="s">
        <v>10114</v>
      </c>
    </row>
    <row r="3492" spans="70:79" s="1" customFormat="1" ht="15">
      <c r="BR3492" t="str">
        <f t="shared" si="188"/>
        <v>RX2CLERMONT</v>
      </c>
      <c r="BS3492" s="66" t="s">
        <v>10115</v>
      </c>
      <c r="BT3492" s="66" t="s">
        <v>10116</v>
      </c>
      <c r="BU3492" s="66" t="s">
        <v>10115</v>
      </c>
      <c r="BV3492" s="66" t="s">
        <v>10116</v>
      </c>
      <c r="BW3492" s="66" t="s">
        <v>10005</v>
      </c>
      <c r="BX3492" s="66"/>
      <c r="BY3492" s="12"/>
      <c r="BZ3492" t="s">
        <v>4491</v>
      </c>
      <c r="CA3492" s="13" t="s">
        <v>10117</v>
      </c>
    </row>
    <row r="3493" spans="70:79" s="1" customFormat="1" ht="15">
      <c r="BR3493" t="str">
        <f t="shared" si="188"/>
        <v>RX2COBURN WARD</v>
      </c>
      <c r="BS3493" s="66" t="s">
        <v>10118</v>
      </c>
      <c r="BT3493" s="66" t="s">
        <v>10119</v>
      </c>
      <c r="BU3493" s="66" t="s">
        <v>10118</v>
      </c>
      <c r="BV3493" s="66" t="s">
        <v>10119</v>
      </c>
      <c r="BW3493" s="66" t="s">
        <v>10005</v>
      </c>
      <c r="BX3493" s="66"/>
      <c r="BY3493" s="12"/>
      <c r="BZ3493" t="s">
        <v>4491</v>
      </c>
      <c r="CA3493" s="13" t="s">
        <v>10120</v>
      </c>
    </row>
    <row r="3494" spans="70:79" s="1" customFormat="1" ht="15">
      <c r="BR3494" t="str">
        <f t="shared" si="188"/>
        <v>RX2COLWOOD ADOLESCENT UNIT</v>
      </c>
      <c r="BS3494" s="66" t="s">
        <v>10121</v>
      </c>
      <c r="BT3494" s="66" t="s">
        <v>10122</v>
      </c>
      <c r="BU3494" s="66" t="s">
        <v>10121</v>
      </c>
      <c r="BV3494" s="66" t="s">
        <v>10122</v>
      </c>
      <c r="BW3494" s="66" t="s">
        <v>10005</v>
      </c>
      <c r="BX3494" s="66"/>
      <c r="BY3494" s="12"/>
      <c r="BZ3494" t="s">
        <v>4491</v>
      </c>
      <c r="CA3494" s="13" t="s">
        <v>10123</v>
      </c>
    </row>
    <row r="3495" spans="70:79" s="1" customFormat="1" ht="15">
      <c r="BR3495" t="str">
        <f t="shared" si="188"/>
        <v>RX2CONQUEST HOSPITAL</v>
      </c>
      <c r="BS3495" s="66" t="s">
        <v>10124</v>
      </c>
      <c r="BT3495" s="66" t="s">
        <v>4592</v>
      </c>
      <c r="BU3495" s="66" t="s">
        <v>10124</v>
      </c>
      <c r="BV3495" s="66" t="s">
        <v>4592</v>
      </c>
      <c r="BW3495" s="66" t="s">
        <v>10005</v>
      </c>
      <c r="BX3495" s="66"/>
      <c r="BY3495" s="12"/>
      <c r="BZ3495" t="s">
        <v>4491</v>
      </c>
      <c r="CA3495" s="13" t="s">
        <v>10125</v>
      </c>
    </row>
    <row r="3496" spans="70:79" s="1" customFormat="1" ht="15">
      <c r="BR3496" t="str">
        <f t="shared" si="188"/>
        <v>RX2CRAWLEY - OPMHS</v>
      </c>
      <c r="BS3496" s="66" t="s">
        <v>10126</v>
      </c>
      <c r="BT3496" s="66" t="s">
        <v>10127</v>
      </c>
      <c r="BU3496" s="66" t="s">
        <v>10126</v>
      </c>
      <c r="BV3496" s="66" t="s">
        <v>10127</v>
      </c>
      <c r="BW3496" s="66" t="s">
        <v>10005</v>
      </c>
      <c r="BX3496" s="66"/>
      <c r="BY3496" s="12"/>
      <c r="BZ3496" t="s">
        <v>4491</v>
      </c>
      <c r="CA3496" s="13" t="s">
        <v>10128</v>
      </c>
    </row>
    <row r="3497" spans="70:79" s="1" customFormat="1" ht="15">
      <c r="BR3497" t="str">
        <f t="shared" si="188"/>
        <v>RX2CRAWLEY &amp; HORSHAM ATC (GS)</v>
      </c>
      <c r="BS3497" s="66" t="s">
        <v>10129</v>
      </c>
      <c r="BT3497" s="66" t="s">
        <v>10130</v>
      </c>
      <c r="BU3497" s="66" t="s">
        <v>10129</v>
      </c>
      <c r="BV3497" s="66" t="s">
        <v>10130</v>
      </c>
      <c r="BW3497" s="66" t="s">
        <v>10005</v>
      </c>
      <c r="BX3497" s="66"/>
      <c r="BY3497" s="12"/>
      <c r="BZ3497" t="s">
        <v>4491</v>
      </c>
      <c r="CA3497" s="13" t="s">
        <v>10131</v>
      </c>
    </row>
    <row r="3498" spans="70:79" s="1" customFormat="1" ht="15">
      <c r="BR3498" t="str">
        <f t="shared" si="188"/>
        <v>RX2CRAWLEY &amp; HORSHAM ATC (SR)</v>
      </c>
      <c r="BS3498" s="66" t="s">
        <v>10132</v>
      </c>
      <c r="BT3498" s="66" t="s">
        <v>10133</v>
      </c>
      <c r="BU3498" s="66" t="s">
        <v>10132</v>
      </c>
      <c r="BV3498" s="66" t="s">
        <v>10133</v>
      </c>
      <c r="BW3498" s="66" t="s">
        <v>10005</v>
      </c>
      <c r="BX3498" s="66"/>
      <c r="BY3498" s="12"/>
      <c r="BZ3498" t="s">
        <v>4491</v>
      </c>
      <c r="CA3498" s="13" t="s">
        <v>10134</v>
      </c>
    </row>
    <row r="3499" spans="70:79" s="1" customFormat="1" ht="15">
      <c r="BR3499" t="str">
        <f t="shared" si="188"/>
        <v>RX2CRAWLEY HOSPITAL</v>
      </c>
      <c r="BS3499" s="66" t="s">
        <v>10135</v>
      </c>
      <c r="BT3499" s="66" t="s">
        <v>1992</v>
      </c>
      <c r="BU3499" s="66" t="s">
        <v>10135</v>
      </c>
      <c r="BV3499" s="66" t="s">
        <v>1992</v>
      </c>
      <c r="BW3499" s="66" t="s">
        <v>10005</v>
      </c>
      <c r="BX3499" s="66"/>
      <c r="BY3499" s="12"/>
      <c r="BZ3499" t="s">
        <v>4491</v>
      </c>
      <c r="CA3499" s="13" t="s">
        <v>10136</v>
      </c>
    </row>
    <row r="3500" spans="70:79" s="1" customFormat="1" ht="15">
      <c r="BR3500" t="str">
        <f t="shared" si="188"/>
        <v>RX2CRAWLEY RECOVERY AND WELL-BEING</v>
      </c>
      <c r="BS3500" s="66" t="s">
        <v>10137</v>
      </c>
      <c r="BT3500" s="66" t="s">
        <v>10138</v>
      </c>
      <c r="BU3500" s="66" t="s">
        <v>10137</v>
      </c>
      <c r="BV3500" s="66" t="s">
        <v>10138</v>
      </c>
      <c r="BW3500" s="66" t="s">
        <v>10005</v>
      </c>
      <c r="BX3500" s="66"/>
      <c r="BY3500" s="12"/>
      <c r="BZ3500" t="s">
        <v>4491</v>
      </c>
      <c r="CA3500" s="13" t="s">
        <v>10139</v>
      </c>
    </row>
    <row r="3501" spans="70:79" s="1" customFormat="1" ht="15">
      <c r="BR3501" t="str">
        <f t="shared" si="188"/>
        <v>RX2CRHT EASTBOURNE/WEALDON</v>
      </c>
      <c r="BS3501" s="66" t="s">
        <v>10140</v>
      </c>
      <c r="BT3501" s="66" t="s">
        <v>10141</v>
      </c>
      <c r="BU3501" s="66" t="s">
        <v>10140</v>
      </c>
      <c r="BV3501" s="66" t="s">
        <v>10141</v>
      </c>
      <c r="BW3501" s="66" t="s">
        <v>10005</v>
      </c>
      <c r="BX3501" s="66"/>
      <c r="BY3501" s="12"/>
      <c r="BZ3501" t="s">
        <v>4491</v>
      </c>
      <c r="CA3501" s="13" t="s">
        <v>10142</v>
      </c>
    </row>
    <row r="3502" spans="70:79" s="1" customFormat="1" ht="15">
      <c r="BR3502" t="str">
        <f t="shared" si="188"/>
        <v>RX2CRHT HASTINGS/ROTHER</v>
      </c>
      <c r="BS3502" s="66" t="s">
        <v>10143</v>
      </c>
      <c r="BT3502" s="66" t="s">
        <v>10144</v>
      </c>
      <c r="BU3502" s="66" t="s">
        <v>10143</v>
      </c>
      <c r="BV3502" s="66" t="s">
        <v>10144</v>
      </c>
      <c r="BW3502" s="66" t="s">
        <v>10005</v>
      </c>
      <c r="BX3502" s="66"/>
      <c r="BY3502" s="12"/>
      <c r="BZ3502" t="s">
        <v>4491</v>
      </c>
      <c r="CA3502" s="13" t="s">
        <v>10145</v>
      </c>
    </row>
    <row r="3503" spans="70:79" s="1" customFormat="1" ht="15">
      <c r="BR3503" t="str">
        <f t="shared" si="188"/>
        <v>RX2CRI LEWISHAM</v>
      </c>
      <c r="BS3503" s="66" t="s">
        <v>10146</v>
      </c>
      <c r="BT3503" s="66" t="s">
        <v>10147</v>
      </c>
      <c r="BU3503" s="66" t="s">
        <v>10146</v>
      </c>
      <c r="BV3503" s="66" t="s">
        <v>10147</v>
      </c>
      <c r="BW3503" s="66" t="s">
        <v>10005</v>
      </c>
      <c r="BX3503" s="66"/>
      <c r="BY3503" s="12"/>
      <c r="BZ3503" t="s">
        <v>4491</v>
      </c>
      <c r="CA3503" s="13" t="s">
        <v>10148</v>
      </c>
    </row>
    <row r="3504" spans="70:79" s="1" customFormat="1" ht="15">
      <c r="BR3504" t="str">
        <f t="shared" si="188"/>
        <v>RX2CRI MAIDSTONE</v>
      </c>
      <c r="BS3504" s="66" t="s">
        <v>10149</v>
      </c>
      <c r="BT3504" s="66" t="s">
        <v>10150</v>
      </c>
      <c r="BU3504" s="66" t="s">
        <v>10149</v>
      </c>
      <c r="BV3504" s="66" t="s">
        <v>10150</v>
      </c>
      <c r="BW3504" s="66" t="s">
        <v>10005</v>
      </c>
      <c r="BX3504" s="66"/>
      <c r="BY3504" s="12"/>
      <c r="BZ3504" t="s">
        <v>4491</v>
      </c>
      <c r="CA3504" s="13" t="s">
        <v>10151</v>
      </c>
    </row>
    <row r="3505" spans="70:79" s="1" customFormat="1" ht="15">
      <c r="BR3505" t="str">
        <f t="shared" si="188"/>
        <v>RX2CRI TONBRIDGE</v>
      </c>
      <c r="BS3505" s="66" t="s">
        <v>10152</v>
      </c>
      <c r="BT3505" s="66" t="s">
        <v>10153</v>
      </c>
      <c r="BU3505" s="66" t="s">
        <v>10152</v>
      </c>
      <c r="BV3505" s="66" t="s">
        <v>10153</v>
      </c>
      <c r="BW3505" s="66" t="s">
        <v>10005</v>
      </c>
      <c r="BX3505" s="66"/>
      <c r="BY3505" s="12"/>
      <c r="BZ3505" t="s">
        <v>4491</v>
      </c>
      <c r="CA3505" s="13" t="s">
        <v>10154</v>
      </c>
    </row>
    <row r="3506" spans="70:79" s="1" customFormat="1" ht="15">
      <c r="BR3506" t="str">
        <f t="shared" si="188"/>
        <v>RX2CRICKET PAVILLION</v>
      </c>
      <c r="BS3506" s="66" t="s">
        <v>10155</v>
      </c>
      <c r="BT3506" s="66" t="s">
        <v>10156</v>
      </c>
      <c r="BU3506" s="66" t="s">
        <v>10155</v>
      </c>
      <c r="BV3506" s="66" t="s">
        <v>10156</v>
      </c>
      <c r="BW3506" s="66" t="s">
        <v>10005</v>
      </c>
      <c r="BX3506" s="66"/>
      <c r="BY3506" s="12"/>
      <c r="BZ3506" t="s">
        <v>4491</v>
      </c>
      <c r="CA3506" s="13" t="s">
        <v>10157</v>
      </c>
    </row>
    <row r="3507" spans="70:79" s="1" customFormat="1" ht="15">
      <c r="BR3507" t="str">
        <f t="shared" si="188"/>
        <v>RX2DAISY DCS ENFIELD</v>
      </c>
      <c r="BS3507" s="66" t="s">
        <v>10158</v>
      </c>
      <c r="BT3507" s="66" t="s">
        <v>10159</v>
      </c>
      <c r="BU3507" s="66" t="s">
        <v>10158</v>
      </c>
      <c r="BV3507" s="66" t="s">
        <v>10159</v>
      </c>
      <c r="BW3507" s="66" t="s">
        <v>10005</v>
      </c>
      <c r="BX3507" s="66"/>
      <c r="BY3507" s="12"/>
      <c r="BZ3507" t="s">
        <v>4491</v>
      </c>
      <c r="CA3507" s="13" t="s">
        <v>10160</v>
      </c>
    </row>
    <row r="3508" spans="70:79" s="1" customFormat="1" ht="15">
      <c r="BR3508" t="str">
        <f t="shared" si="188"/>
        <v>RX2DAISY DCS READING</v>
      </c>
      <c r="BS3508" s="66" t="s">
        <v>10161</v>
      </c>
      <c r="BT3508" s="66" t="s">
        <v>10162</v>
      </c>
      <c r="BU3508" s="66" t="s">
        <v>10161</v>
      </c>
      <c r="BV3508" s="66" t="s">
        <v>10162</v>
      </c>
      <c r="BW3508" s="66" t="s">
        <v>10005</v>
      </c>
      <c r="BX3508" s="66"/>
      <c r="BY3508" s="12"/>
      <c r="BZ3508" t="s">
        <v>4491</v>
      </c>
      <c r="CA3508" s="13" t="s">
        <v>468</v>
      </c>
    </row>
    <row r="3509" spans="70:79" s="1" customFormat="1" ht="15">
      <c r="BR3509" t="str">
        <f t="shared" si="188"/>
        <v>RX2DEPARTMENT OF PSYCHIATRY</v>
      </c>
      <c r="BS3509" s="66" t="s">
        <v>10163</v>
      </c>
      <c r="BT3509" s="66" t="s">
        <v>4807</v>
      </c>
      <c r="BU3509" s="66" t="s">
        <v>10163</v>
      </c>
      <c r="BV3509" s="66" t="s">
        <v>4807</v>
      </c>
      <c r="BW3509" s="66" t="s">
        <v>10005</v>
      </c>
      <c r="BX3509" s="66"/>
      <c r="BY3509" s="12"/>
      <c r="BZ3509" t="s">
        <v>4491</v>
      </c>
      <c r="CA3509" s="13" t="s">
        <v>10164</v>
      </c>
    </row>
    <row r="3510" spans="70:79" s="1" customFormat="1" ht="15">
      <c r="BR3510" t="str">
        <f t="shared" si="188"/>
        <v>RX2DOCTORS ON CALL BASE</v>
      </c>
      <c r="BS3510" s="66" t="s">
        <v>10165</v>
      </c>
      <c r="BT3510" s="66" t="s">
        <v>10166</v>
      </c>
      <c r="BU3510" s="66" t="s">
        <v>10165</v>
      </c>
      <c r="BV3510" s="66" t="s">
        <v>10166</v>
      </c>
      <c r="BW3510" s="66" t="s">
        <v>10005</v>
      </c>
      <c r="BX3510" s="66"/>
      <c r="BY3510" s="12"/>
      <c r="BZ3510" t="s">
        <v>4491</v>
      </c>
      <c r="CA3510" s="13" t="s">
        <v>10167</v>
      </c>
    </row>
    <row r="3511" spans="70:79" s="1" customFormat="1" ht="15">
      <c r="BR3511" t="str">
        <f t="shared" si="188"/>
        <v>RX2DOVE DAY HOSPITAL</v>
      </c>
      <c r="BS3511" s="66" t="s">
        <v>10168</v>
      </c>
      <c r="BT3511" s="66" t="s">
        <v>10169</v>
      </c>
      <c r="BU3511" s="66" t="s">
        <v>10168</v>
      </c>
      <c r="BV3511" s="66" t="s">
        <v>10169</v>
      </c>
      <c r="BW3511" s="66" t="s">
        <v>10005</v>
      </c>
      <c r="BX3511" s="66"/>
      <c r="BY3511" s="12"/>
      <c r="BZ3511" t="s">
        <v>4491</v>
      </c>
      <c r="CA3511" s="13" t="s">
        <v>10170</v>
      </c>
    </row>
    <row r="3512" spans="70:79" s="1" customFormat="1" ht="15">
      <c r="BR3512" t="str">
        <f t="shared" si="188"/>
        <v>RX2DOVE WARD</v>
      </c>
      <c r="BS3512" s="66" t="s">
        <v>10171</v>
      </c>
      <c r="BT3512" s="66" t="s">
        <v>3920</v>
      </c>
      <c r="BU3512" s="66" t="s">
        <v>10171</v>
      </c>
      <c r="BV3512" s="66" t="s">
        <v>3920</v>
      </c>
      <c r="BW3512" s="66" t="s">
        <v>10005</v>
      </c>
      <c r="BX3512" s="66"/>
      <c r="BY3512" s="12"/>
      <c r="BZ3512" t="s">
        <v>4491</v>
      </c>
      <c r="CA3512" s="13" t="s">
        <v>10172</v>
      </c>
    </row>
    <row r="3513" spans="70:79" s="1" customFormat="1" ht="15">
      <c r="BR3513" t="str">
        <f t="shared" si="188"/>
        <v>RX2DOVE WARD</v>
      </c>
      <c r="BS3513" s="66" t="s">
        <v>10173</v>
      </c>
      <c r="BT3513" s="66" t="s">
        <v>3920</v>
      </c>
      <c r="BU3513" s="66" t="s">
        <v>10173</v>
      </c>
      <c r="BV3513" s="66" t="s">
        <v>3920</v>
      </c>
      <c r="BW3513" s="66" t="s">
        <v>10005</v>
      </c>
      <c r="BX3513" s="66"/>
      <c r="BY3513" s="12"/>
      <c r="BZ3513" t="s">
        <v>4491</v>
      </c>
      <c r="CA3513" s="13" t="s">
        <v>10174</v>
      </c>
    </row>
    <row r="3514" spans="70:79" s="1" customFormat="1" ht="15">
      <c r="BR3514" t="str">
        <f t="shared" si="188"/>
        <v>RX2E SX. YOUNGER PERSONS SMS</v>
      </c>
      <c r="BS3514" s="66" t="s">
        <v>10175</v>
      </c>
      <c r="BT3514" s="66" t="s">
        <v>10176</v>
      </c>
      <c r="BU3514" s="66" t="s">
        <v>10175</v>
      </c>
      <c r="BV3514" s="66" t="s">
        <v>10176</v>
      </c>
      <c r="BW3514" s="66" t="s">
        <v>10005</v>
      </c>
      <c r="BX3514" s="66"/>
      <c r="BY3514" s="12"/>
      <c r="BZ3514" t="s">
        <v>4491</v>
      </c>
      <c r="CA3514" s="13" t="s">
        <v>10177</v>
      </c>
    </row>
    <row r="3515" spans="70:79" s="1" customFormat="1" ht="15">
      <c r="BR3515" t="str">
        <f t="shared" si="188"/>
        <v>RX2EASTBOURNE / OUSE VALLY SMS</v>
      </c>
      <c r="BS3515" s="66" t="s">
        <v>10178</v>
      </c>
      <c r="BT3515" s="66" t="s">
        <v>10179</v>
      </c>
      <c r="BU3515" s="66" t="s">
        <v>10178</v>
      </c>
      <c r="BV3515" s="66" t="s">
        <v>10179</v>
      </c>
      <c r="BW3515" s="66" t="s">
        <v>10005</v>
      </c>
      <c r="BX3515" s="66"/>
      <c r="BY3515" s="12"/>
      <c r="BZ3515" t="s">
        <v>4491</v>
      </c>
      <c r="CA3515" s="13" t="s">
        <v>10180</v>
      </c>
    </row>
    <row r="3516" spans="70:79" s="1" customFormat="1" ht="15">
      <c r="BR3516" t="str">
        <f t="shared" si="188"/>
        <v>RX2EASTBOURNE DISTRICT GENERAL HOSPITAL</v>
      </c>
      <c r="BS3516" s="66" t="s">
        <v>10181</v>
      </c>
      <c r="BT3516" s="66" t="s">
        <v>2004</v>
      </c>
      <c r="BU3516" s="66" t="s">
        <v>10181</v>
      </c>
      <c r="BV3516" s="66" t="s">
        <v>2004</v>
      </c>
      <c r="BW3516" s="66" t="s">
        <v>10005</v>
      </c>
      <c r="BX3516" s="66"/>
      <c r="BY3516" s="12"/>
      <c r="BZ3516" t="s">
        <v>4491</v>
      </c>
      <c r="CA3516" s="13" t="s">
        <v>10182</v>
      </c>
    </row>
    <row r="3517" spans="70:79" s="1" customFormat="1" ht="15">
      <c r="BR3517" t="str">
        <f t="shared" si="188"/>
        <v>RX2EASTERGATE BUILDING</v>
      </c>
      <c r="BS3517" s="66" t="s">
        <v>10183</v>
      </c>
      <c r="BT3517" s="66" t="s">
        <v>10184</v>
      </c>
      <c r="BU3517" s="66" t="s">
        <v>10183</v>
      </c>
      <c r="BV3517" s="66" t="s">
        <v>10184</v>
      </c>
      <c r="BW3517" s="66" t="s">
        <v>10005</v>
      </c>
      <c r="BX3517" s="66"/>
      <c r="BY3517" s="12"/>
      <c r="BZ3517" t="s">
        <v>4491</v>
      </c>
      <c r="CA3517" s="13" t="s">
        <v>4336</v>
      </c>
    </row>
    <row r="3518" spans="70:79" s="1" customFormat="1" ht="15">
      <c r="BR3518" t="str">
        <f t="shared" si="188"/>
        <v>RX2FERNLEIGH</v>
      </c>
      <c r="BS3518" s="66" t="s">
        <v>10185</v>
      </c>
      <c r="BT3518" s="66" t="s">
        <v>10186</v>
      </c>
      <c r="BU3518" s="66" t="s">
        <v>10185</v>
      </c>
      <c r="BV3518" s="66" t="s">
        <v>10186</v>
      </c>
      <c r="BW3518" s="66" t="s">
        <v>10005</v>
      </c>
      <c r="BX3518" s="66"/>
      <c r="BY3518" s="12"/>
      <c r="BZ3518" t="s">
        <v>4491</v>
      </c>
      <c r="CA3518" s="13" t="s">
        <v>10187</v>
      </c>
    </row>
    <row r="3519" spans="70:79" s="1" customFormat="1" ht="15">
      <c r="BR3519" t="str">
        <f t="shared" si="188"/>
        <v>RX2FORENSIC BRIGHTON AND HOVE</v>
      </c>
      <c r="BS3519" s="66" t="s">
        <v>10188</v>
      </c>
      <c r="BT3519" s="66" t="s">
        <v>10189</v>
      </c>
      <c r="BU3519" s="66" t="s">
        <v>10188</v>
      </c>
      <c r="BV3519" s="66" t="s">
        <v>10189</v>
      </c>
      <c r="BW3519" s="66" t="s">
        <v>10005</v>
      </c>
      <c r="BX3519" s="66"/>
      <c r="BY3519" s="12"/>
      <c r="BZ3519" t="s">
        <v>4491</v>
      </c>
      <c r="CA3519" s="13" t="s">
        <v>10190</v>
      </c>
    </row>
    <row r="3520" spans="70:79" s="1" customFormat="1" ht="15">
      <c r="BR3520" t="str">
        <f t="shared" si="188"/>
        <v>RX2FORENSIC EASTBOURNE / WEALDEN</v>
      </c>
      <c r="BS3520" s="66" t="s">
        <v>10191</v>
      </c>
      <c r="BT3520" s="66" t="s">
        <v>10192</v>
      </c>
      <c r="BU3520" s="66" t="s">
        <v>10191</v>
      </c>
      <c r="BV3520" s="66" t="s">
        <v>10192</v>
      </c>
      <c r="BW3520" s="66" t="s">
        <v>10005</v>
      </c>
      <c r="BX3520" s="66"/>
      <c r="BY3520" s="12"/>
      <c r="BZ3520" t="s">
        <v>4551</v>
      </c>
      <c r="CA3520" s="13" t="s">
        <v>10193</v>
      </c>
    </row>
    <row r="3521" spans="70:79" s="1" customFormat="1" ht="15">
      <c r="BR3521" t="str">
        <f t="shared" si="188"/>
        <v>RX2FORENSIC HASTINGS/ROTHER</v>
      </c>
      <c r="BS3521" s="66" t="s">
        <v>10194</v>
      </c>
      <c r="BT3521" s="66" t="s">
        <v>10195</v>
      </c>
      <c r="BU3521" s="66" t="s">
        <v>10194</v>
      </c>
      <c r="BV3521" s="66" t="s">
        <v>10195</v>
      </c>
      <c r="BW3521" s="66" t="s">
        <v>10005</v>
      </c>
      <c r="BX3521" s="66"/>
      <c r="BY3521" s="12"/>
      <c r="BZ3521" t="s">
        <v>4570</v>
      </c>
      <c r="CA3521" s="13" t="s">
        <v>10196</v>
      </c>
    </row>
    <row r="3522" spans="70:79" s="1" customFormat="1" ht="15">
      <c r="BR3522" t="str">
        <f t="shared" si="188"/>
        <v>RX2FORT SOUTHWICK</v>
      </c>
      <c r="BS3522" s="66" t="s">
        <v>10197</v>
      </c>
      <c r="BT3522" s="66" t="s">
        <v>10198</v>
      </c>
      <c r="BU3522" s="66" t="s">
        <v>10197</v>
      </c>
      <c r="BV3522" s="66" t="s">
        <v>10198</v>
      </c>
      <c r="BW3522" s="66" t="s">
        <v>10005</v>
      </c>
      <c r="BX3522" s="66"/>
      <c r="BY3522" s="12"/>
      <c r="BZ3522" t="s">
        <v>4570</v>
      </c>
      <c r="CA3522" s="13" t="s">
        <v>10199</v>
      </c>
    </row>
    <row r="3523" spans="70:79" s="1" customFormat="1" ht="15">
      <c r="BR3523" t="str">
        <f t="shared" ref="BR3523:BR3586" si="189">CONCATENATE(LEFT(BS3523, 3),BT3523)</f>
        <v>RX2FOXHOLME COTTAGES (1&amp;2)</v>
      </c>
      <c r="BS3523" s="66" t="s">
        <v>10200</v>
      </c>
      <c r="BT3523" s="66" t="s">
        <v>10201</v>
      </c>
      <c r="BU3523" s="66" t="s">
        <v>10200</v>
      </c>
      <c r="BV3523" s="66" t="s">
        <v>10201</v>
      </c>
      <c r="BW3523" s="66" t="s">
        <v>10005</v>
      </c>
      <c r="BX3523" s="66"/>
      <c r="BY3523" s="12"/>
      <c r="BZ3523" t="s">
        <v>4570</v>
      </c>
      <c r="CA3523" s="13" t="s">
        <v>10202</v>
      </c>
    </row>
    <row r="3524" spans="70:79" s="1" customFormat="1" ht="15">
      <c r="BR3524" t="str">
        <f t="shared" si="189"/>
        <v>RX2GLEBELANDS CMTHE</v>
      </c>
      <c r="BS3524" s="66" t="s">
        <v>10203</v>
      </c>
      <c r="BT3524" s="66" t="s">
        <v>10204</v>
      </c>
      <c r="BU3524" s="66" t="s">
        <v>10203</v>
      </c>
      <c r="BV3524" s="66" t="s">
        <v>10204</v>
      </c>
      <c r="BW3524" s="66" t="s">
        <v>10005</v>
      </c>
      <c r="BX3524" s="66"/>
      <c r="BY3524" s="12"/>
      <c r="BZ3524" t="s">
        <v>4570</v>
      </c>
      <c r="CA3524" s="13" t="s">
        <v>3008</v>
      </c>
    </row>
    <row r="3525" spans="70:79" s="1" customFormat="1" ht="15">
      <c r="BR3525" t="str">
        <f t="shared" si="189"/>
        <v>RX2GOSPORT WAR MEMORIAL HOSPITAL</v>
      </c>
      <c r="BS3525" s="66" t="s">
        <v>10205</v>
      </c>
      <c r="BT3525" s="66" t="s">
        <v>793</v>
      </c>
      <c r="BU3525" s="66" t="s">
        <v>10205</v>
      </c>
      <c r="BV3525" s="66" t="s">
        <v>793</v>
      </c>
      <c r="BW3525" s="66" t="s">
        <v>10005</v>
      </c>
      <c r="BX3525" s="66"/>
      <c r="BY3525" s="12"/>
      <c r="BZ3525" t="s">
        <v>4570</v>
      </c>
      <c r="CA3525" s="13" t="s">
        <v>2969</v>
      </c>
    </row>
    <row r="3526" spans="70:79" s="1" customFormat="1" ht="15">
      <c r="BR3526" t="str">
        <f t="shared" si="189"/>
        <v>RX2GRANGEMEAD</v>
      </c>
      <c r="BS3526" s="66" t="s">
        <v>10206</v>
      </c>
      <c r="BT3526" s="66" t="s">
        <v>10207</v>
      </c>
      <c r="BU3526" s="66" t="s">
        <v>10206</v>
      </c>
      <c r="BV3526" s="66" t="s">
        <v>10207</v>
      </c>
      <c r="BW3526" s="66" t="s">
        <v>10005</v>
      </c>
      <c r="BX3526" s="66"/>
      <c r="BY3526" s="12"/>
      <c r="BZ3526" t="s">
        <v>4570</v>
      </c>
      <c r="CA3526" s="13" t="s">
        <v>10208</v>
      </c>
    </row>
    <row r="3527" spans="70:79" s="1" customFormat="1" ht="15">
      <c r="BR3527" t="str">
        <f t="shared" si="189"/>
        <v>RX2GREENACRES</v>
      </c>
      <c r="BS3527" s="66" t="s">
        <v>10209</v>
      </c>
      <c r="BT3527" s="66" t="s">
        <v>6995</v>
      </c>
      <c r="BU3527" s="66" t="s">
        <v>10209</v>
      </c>
      <c r="BV3527" s="66" t="s">
        <v>6995</v>
      </c>
      <c r="BW3527" s="66" t="s">
        <v>10005</v>
      </c>
      <c r="BX3527" s="66"/>
      <c r="BY3527" s="12"/>
      <c r="BZ3527" t="s">
        <v>4570</v>
      </c>
      <c r="CA3527" s="13" t="s">
        <v>2879</v>
      </c>
    </row>
    <row r="3528" spans="70:79" s="1" customFormat="1" ht="15">
      <c r="BR3528" t="str">
        <f t="shared" si="189"/>
        <v>RX2GROVE WARD</v>
      </c>
      <c r="BS3528" s="66" t="s">
        <v>10210</v>
      </c>
      <c r="BT3528" s="66" t="s">
        <v>10211</v>
      </c>
      <c r="BU3528" s="66" t="s">
        <v>10210</v>
      </c>
      <c r="BV3528" s="66" t="s">
        <v>10211</v>
      </c>
      <c r="BW3528" s="66" t="s">
        <v>10005</v>
      </c>
      <c r="BX3528" s="66"/>
      <c r="BY3528" s="12"/>
      <c r="BZ3528" t="s">
        <v>4570</v>
      </c>
      <c r="CA3528" s="13" t="s">
        <v>10212</v>
      </c>
    </row>
    <row r="3529" spans="70:79" s="1" customFormat="1" ht="15">
      <c r="BR3529" t="str">
        <f t="shared" si="189"/>
        <v>RX2H &amp; ROTHER SMHT (CS)</v>
      </c>
      <c r="BS3529" s="66" t="s">
        <v>10213</v>
      </c>
      <c r="BT3529" s="66" t="s">
        <v>10214</v>
      </c>
      <c r="BU3529" s="66" t="s">
        <v>10213</v>
      </c>
      <c r="BV3529" s="66" t="s">
        <v>10214</v>
      </c>
      <c r="BW3529" s="66" t="s">
        <v>10005</v>
      </c>
      <c r="BX3529" s="66"/>
      <c r="BY3529" s="12"/>
      <c r="BZ3529" t="s">
        <v>4570</v>
      </c>
      <c r="CA3529" s="13" t="s">
        <v>10215</v>
      </c>
    </row>
    <row r="3530" spans="70:79" s="1" customFormat="1" ht="15">
      <c r="BR3530" t="str">
        <f t="shared" si="189"/>
        <v>RX2H &amp; ROTHER SMHT (MA)</v>
      </c>
      <c r="BS3530" s="66" t="s">
        <v>10216</v>
      </c>
      <c r="BT3530" s="66" t="s">
        <v>10217</v>
      </c>
      <c r="BU3530" s="66" t="s">
        <v>10216</v>
      </c>
      <c r="BV3530" s="66" t="s">
        <v>10217</v>
      </c>
      <c r="BW3530" s="66" t="s">
        <v>10005</v>
      </c>
      <c r="BX3530" s="66"/>
      <c r="BY3530" s="12"/>
      <c r="BZ3530" t="s">
        <v>4582</v>
      </c>
      <c r="CA3530" s="13" t="s">
        <v>10218</v>
      </c>
    </row>
    <row r="3531" spans="70:79" s="1" customFormat="1" ht="15">
      <c r="BR3531" t="str">
        <f t="shared" si="189"/>
        <v>RX2H &amp; ROTHER SMHT (RMB)</v>
      </c>
      <c r="BS3531" s="66" t="s">
        <v>10219</v>
      </c>
      <c r="BT3531" s="66" t="s">
        <v>10220</v>
      </c>
      <c r="BU3531" s="66" t="s">
        <v>10219</v>
      </c>
      <c r="BV3531" s="66" t="s">
        <v>10220</v>
      </c>
      <c r="BW3531" s="66" t="s">
        <v>10005</v>
      </c>
      <c r="BX3531" s="66"/>
      <c r="BY3531" s="12"/>
      <c r="BZ3531" t="s">
        <v>4585</v>
      </c>
      <c r="CA3531" s="13" t="s">
        <v>10221</v>
      </c>
    </row>
    <row r="3532" spans="70:79" s="1" customFormat="1" ht="15">
      <c r="BR3532" t="str">
        <f t="shared" si="189"/>
        <v>RX2H &amp; ROTHER SMHT (RS)</v>
      </c>
      <c r="BS3532" s="66" t="s">
        <v>10222</v>
      </c>
      <c r="BT3532" s="66" t="s">
        <v>10223</v>
      </c>
      <c r="BU3532" s="66" t="s">
        <v>10222</v>
      </c>
      <c r="BV3532" s="66" t="s">
        <v>10223</v>
      </c>
      <c r="BW3532" s="66" t="s">
        <v>10005</v>
      </c>
      <c r="BX3532" s="66"/>
      <c r="BY3532" s="12"/>
      <c r="BZ3532" t="s">
        <v>4610</v>
      </c>
      <c r="CA3532" s="13" t="s">
        <v>3281</v>
      </c>
    </row>
    <row r="3533" spans="70:79" s="1" customFormat="1" ht="15">
      <c r="BR3533" t="str">
        <f t="shared" si="189"/>
        <v>RX2H &amp; ROTHER SMHT (SA)</v>
      </c>
      <c r="BS3533" s="66" t="s">
        <v>10224</v>
      </c>
      <c r="BT3533" s="66" t="s">
        <v>10225</v>
      </c>
      <c r="BU3533" s="66" t="s">
        <v>10224</v>
      </c>
      <c r="BV3533" s="66" t="s">
        <v>10225</v>
      </c>
      <c r="BW3533" s="66" t="s">
        <v>10005</v>
      </c>
      <c r="BX3533" s="66"/>
      <c r="BY3533" s="12"/>
      <c r="BZ3533" t="s">
        <v>4610</v>
      </c>
      <c r="CA3533" s="13" t="s">
        <v>3265</v>
      </c>
    </row>
    <row r="3534" spans="70:79" s="1" customFormat="1" ht="15">
      <c r="BR3534" t="str">
        <f t="shared" si="189"/>
        <v>RX2H &amp; ROTHER SMHT (SM)</v>
      </c>
      <c r="BS3534" s="66" t="s">
        <v>10226</v>
      </c>
      <c r="BT3534" s="66" t="s">
        <v>10227</v>
      </c>
      <c r="BU3534" s="66" t="s">
        <v>10226</v>
      </c>
      <c r="BV3534" s="66" t="s">
        <v>10227</v>
      </c>
      <c r="BW3534" s="66" t="s">
        <v>10005</v>
      </c>
      <c r="BX3534" s="66"/>
      <c r="BY3534" s="12"/>
      <c r="BZ3534" t="s">
        <v>4615</v>
      </c>
      <c r="CA3534" s="13" t="s">
        <v>10228</v>
      </c>
    </row>
    <row r="3535" spans="70:79" s="1" customFormat="1" ht="15">
      <c r="BR3535" t="str">
        <f t="shared" si="189"/>
        <v>RX2H &amp; ROTHER SMHT (SV)</v>
      </c>
      <c r="BS3535" s="66" t="s">
        <v>10229</v>
      </c>
      <c r="BT3535" s="66" t="s">
        <v>10230</v>
      </c>
      <c r="BU3535" s="66" t="s">
        <v>10229</v>
      </c>
      <c r="BV3535" s="66" t="s">
        <v>10230</v>
      </c>
      <c r="BW3535" s="66" t="s">
        <v>10005</v>
      </c>
      <c r="BX3535" s="66"/>
      <c r="BY3535" s="12"/>
      <c r="BZ3535" t="s">
        <v>4623</v>
      </c>
      <c r="CA3535" s="13" t="s">
        <v>10231</v>
      </c>
    </row>
    <row r="3536" spans="70:79" s="1" customFormat="1" ht="15">
      <c r="BR3536" t="str">
        <f t="shared" si="189"/>
        <v>RX2HAILSHAM &amp; EASTBOURNE EIS</v>
      </c>
      <c r="BS3536" s="66" t="s">
        <v>10232</v>
      </c>
      <c r="BT3536" s="66" t="s">
        <v>10233</v>
      </c>
      <c r="BU3536" s="66" t="s">
        <v>10232</v>
      </c>
      <c r="BV3536" s="66" t="s">
        <v>10233</v>
      </c>
      <c r="BW3536" s="66" t="s">
        <v>10005</v>
      </c>
      <c r="BX3536" s="66"/>
      <c r="BY3536" s="12"/>
      <c r="BZ3536" t="s">
        <v>4668</v>
      </c>
      <c r="CA3536" s="13" t="s">
        <v>10234</v>
      </c>
    </row>
    <row r="3537" spans="70:79" s="1" customFormat="1" ht="15">
      <c r="BR3537" t="str">
        <f t="shared" si="189"/>
        <v>RX2HASTINGS &amp; ROTHER EIS</v>
      </c>
      <c r="BS3537" s="66" t="s">
        <v>10235</v>
      </c>
      <c r="BT3537" s="66" t="s">
        <v>10236</v>
      </c>
      <c r="BU3537" s="66" t="s">
        <v>10235</v>
      </c>
      <c r="BV3537" s="66" t="s">
        <v>10236</v>
      </c>
      <c r="BW3537" s="66" t="s">
        <v>10005</v>
      </c>
      <c r="BX3537" s="66"/>
      <c r="BY3537" s="12"/>
      <c r="BZ3537" t="s">
        <v>345</v>
      </c>
      <c r="CA3537" s="13" t="s">
        <v>10237</v>
      </c>
    </row>
    <row r="3538" spans="70:79" s="1" customFormat="1" ht="15">
      <c r="BR3538" t="str">
        <f t="shared" si="189"/>
        <v>RX2HASTINGS &amp; ROTHER OP (CS)</v>
      </c>
      <c r="BS3538" s="66" t="s">
        <v>10238</v>
      </c>
      <c r="BT3538" s="66" t="s">
        <v>10239</v>
      </c>
      <c r="BU3538" s="66" t="s">
        <v>10238</v>
      </c>
      <c r="BV3538" s="66" t="s">
        <v>10239</v>
      </c>
      <c r="BW3538" s="66" t="s">
        <v>10005</v>
      </c>
      <c r="BX3538" s="66"/>
      <c r="BY3538" s="12"/>
      <c r="BZ3538" t="s">
        <v>345</v>
      </c>
      <c r="CA3538" s="13" t="s">
        <v>10240</v>
      </c>
    </row>
    <row r="3539" spans="70:79" s="1" customFormat="1" ht="15">
      <c r="BR3539" t="str">
        <f t="shared" si="189"/>
        <v>RX2HASTINGS &amp; ROTHER OP (IKM)</v>
      </c>
      <c r="BS3539" s="66" t="s">
        <v>10241</v>
      </c>
      <c r="BT3539" s="66" t="s">
        <v>10242</v>
      </c>
      <c r="BU3539" s="66" t="s">
        <v>10241</v>
      </c>
      <c r="BV3539" s="66" t="s">
        <v>10242</v>
      </c>
      <c r="BW3539" s="66" t="s">
        <v>10005</v>
      </c>
      <c r="BX3539" s="66"/>
      <c r="BY3539" s="12"/>
      <c r="BZ3539" t="s">
        <v>345</v>
      </c>
      <c r="CA3539" s="13" t="s">
        <v>476</v>
      </c>
    </row>
    <row r="3540" spans="70:79" s="1" customFormat="1" ht="15">
      <c r="BR3540" t="str">
        <f t="shared" si="189"/>
        <v>RX2HASTINGS &amp; ROTHER SMS</v>
      </c>
      <c r="BS3540" s="66" t="s">
        <v>10243</v>
      </c>
      <c r="BT3540" s="66" t="s">
        <v>10244</v>
      </c>
      <c r="BU3540" s="66" t="s">
        <v>10243</v>
      </c>
      <c r="BV3540" s="66" t="s">
        <v>10244</v>
      </c>
      <c r="BW3540" s="66" t="s">
        <v>10005</v>
      </c>
      <c r="BX3540" s="66"/>
      <c r="BY3540" s="12"/>
      <c r="BZ3540" t="s">
        <v>345</v>
      </c>
      <c r="CA3540" s="13" t="s">
        <v>10245</v>
      </c>
    </row>
    <row r="3541" spans="70:79" s="1" customFormat="1" ht="15">
      <c r="BR3541" t="str">
        <f t="shared" si="189"/>
        <v>RX2HASTINGS AND ROTHER LDS</v>
      </c>
      <c r="BS3541" s="66" t="s">
        <v>10246</v>
      </c>
      <c r="BT3541" s="66" t="s">
        <v>10247</v>
      </c>
      <c r="BU3541" s="66" t="s">
        <v>10246</v>
      </c>
      <c r="BV3541" s="66" t="s">
        <v>10247</v>
      </c>
      <c r="BW3541" s="66" t="s">
        <v>10005</v>
      </c>
      <c r="BX3541" s="66"/>
      <c r="BY3541" s="12"/>
      <c r="BZ3541" t="s">
        <v>345</v>
      </c>
      <c r="CA3541" s="13" t="s">
        <v>10248</v>
      </c>
    </row>
    <row r="3542" spans="70:79" s="1" customFormat="1" ht="15">
      <c r="BR3542" t="str">
        <f t="shared" si="189"/>
        <v>RX2HASTINGS DEMENTIA</v>
      </c>
      <c r="BS3542" s="66" t="s">
        <v>10249</v>
      </c>
      <c r="BT3542" s="66" t="s">
        <v>10250</v>
      </c>
      <c r="BU3542" s="66" t="s">
        <v>10249</v>
      </c>
      <c r="BV3542" s="66" t="s">
        <v>10250</v>
      </c>
      <c r="BW3542" s="66" t="s">
        <v>10005</v>
      </c>
      <c r="BX3542" s="66"/>
      <c r="BY3542" s="12"/>
      <c r="BZ3542" t="s">
        <v>345</v>
      </c>
      <c r="CA3542" s="13" t="s">
        <v>10251</v>
      </c>
    </row>
    <row r="3543" spans="70:79" s="1" customFormat="1" ht="15">
      <c r="BR3543" t="str">
        <f t="shared" si="189"/>
        <v>RX2HAVEN WARD</v>
      </c>
      <c r="BS3543" s="66" t="s">
        <v>10252</v>
      </c>
      <c r="BT3543" s="66" t="s">
        <v>10253</v>
      </c>
      <c r="BU3543" s="66" t="s">
        <v>10252</v>
      </c>
      <c r="BV3543" s="66" t="s">
        <v>10253</v>
      </c>
      <c r="BW3543" s="66" t="s">
        <v>10005</v>
      </c>
      <c r="BX3543" s="66"/>
      <c r="BY3543" s="12"/>
      <c r="BZ3543" t="s">
        <v>345</v>
      </c>
      <c r="CA3543" s="13" t="s">
        <v>10254</v>
      </c>
    </row>
    <row r="3544" spans="70:79" s="1" customFormat="1" ht="15">
      <c r="BR3544" t="str">
        <f t="shared" si="189"/>
        <v>RX2HEATHFIELD WARD</v>
      </c>
      <c r="BS3544" s="66" t="s">
        <v>10255</v>
      </c>
      <c r="BT3544" s="66" t="s">
        <v>10256</v>
      </c>
      <c r="BU3544" s="66" t="s">
        <v>10255</v>
      </c>
      <c r="BV3544" s="66" t="s">
        <v>10256</v>
      </c>
      <c r="BW3544" s="66" t="s">
        <v>10005</v>
      </c>
      <c r="BX3544" s="66"/>
      <c r="BY3544" s="12"/>
      <c r="BZ3544" t="s">
        <v>4693</v>
      </c>
      <c r="CA3544" s="13" t="s">
        <v>10257</v>
      </c>
    </row>
    <row r="3545" spans="70:79" s="1" customFormat="1" ht="15">
      <c r="BR3545" t="str">
        <f t="shared" si="189"/>
        <v>RX2HIGHMORE</v>
      </c>
      <c r="BS3545" s="66" t="s">
        <v>10258</v>
      </c>
      <c r="BT3545" s="66" t="s">
        <v>10259</v>
      </c>
      <c r="BU3545" s="66" t="s">
        <v>10258</v>
      </c>
      <c r="BV3545" s="66" t="s">
        <v>10259</v>
      </c>
      <c r="BW3545" s="66" t="s">
        <v>10005</v>
      </c>
      <c r="BX3545" s="66"/>
      <c r="BY3545" s="12"/>
      <c r="BZ3545" t="s">
        <v>4696</v>
      </c>
      <c r="CA3545" s="13" t="s">
        <v>10260</v>
      </c>
    </row>
    <row r="3546" spans="70:79" s="1" customFormat="1" ht="15">
      <c r="BR3546" t="str">
        <f t="shared" si="189"/>
        <v>RX2HOMEFIELD PLACE</v>
      </c>
      <c r="BS3546" s="66" t="s">
        <v>10261</v>
      </c>
      <c r="BT3546" s="66" t="s">
        <v>10262</v>
      </c>
      <c r="BU3546" s="66" t="s">
        <v>10261</v>
      </c>
      <c r="BV3546" s="66" t="s">
        <v>10262</v>
      </c>
      <c r="BW3546" s="66" t="s">
        <v>10005</v>
      </c>
      <c r="BX3546" s="66"/>
      <c r="BY3546" s="12"/>
      <c r="BZ3546" t="s">
        <v>1702</v>
      </c>
      <c r="CA3546" s="13" t="s">
        <v>10263</v>
      </c>
    </row>
    <row r="3547" spans="70:79" s="1" customFormat="1" ht="15">
      <c r="BR3547" t="str">
        <f t="shared" si="189"/>
        <v>RX2HOMEOPATHIC HOSPITAL</v>
      </c>
      <c r="BS3547" s="66" t="s">
        <v>10264</v>
      </c>
      <c r="BT3547" s="66" t="s">
        <v>10265</v>
      </c>
      <c r="BU3547" s="66" t="s">
        <v>10264</v>
      </c>
      <c r="BV3547" s="66" t="s">
        <v>10265</v>
      </c>
      <c r="BW3547" s="66" t="s">
        <v>10005</v>
      </c>
      <c r="BX3547" s="66"/>
      <c r="BY3547" s="12"/>
      <c r="BZ3547" t="s">
        <v>1702</v>
      </c>
      <c r="CA3547" s="13" t="s">
        <v>10266</v>
      </c>
    </row>
    <row r="3548" spans="70:79" s="1" customFormat="1" ht="15">
      <c r="BR3548" t="str">
        <f t="shared" si="189"/>
        <v>RX2HOMESTEAD</v>
      </c>
      <c r="BS3548" s="66" t="s">
        <v>10267</v>
      </c>
      <c r="BT3548" s="66" t="s">
        <v>10268</v>
      </c>
      <c r="BU3548" s="66" t="s">
        <v>10267</v>
      </c>
      <c r="BV3548" s="66" t="s">
        <v>10268</v>
      </c>
      <c r="BW3548" s="66" t="s">
        <v>10005</v>
      </c>
      <c r="BX3548" s="66"/>
      <c r="BY3548" s="12"/>
      <c r="BZ3548" t="s">
        <v>1702</v>
      </c>
      <c r="CA3548" s="13" t="s">
        <v>10269</v>
      </c>
    </row>
    <row r="3549" spans="70:79" s="1" customFormat="1" ht="15">
      <c r="BR3549" t="str">
        <f t="shared" si="189"/>
        <v>RX2HORSHAM HOSPITAL</v>
      </c>
      <c r="BS3549" s="66" t="s">
        <v>10270</v>
      </c>
      <c r="BT3549" s="66" t="s">
        <v>2020</v>
      </c>
      <c r="BU3549" s="66" t="s">
        <v>10270</v>
      </c>
      <c r="BV3549" s="66" t="s">
        <v>2020</v>
      </c>
      <c r="BW3549" s="66" t="s">
        <v>10005</v>
      </c>
      <c r="BX3549" s="66"/>
      <c r="BY3549" s="12"/>
      <c r="BZ3549" t="s">
        <v>1702</v>
      </c>
      <c r="CA3549" s="13" t="s">
        <v>10271</v>
      </c>
    </row>
    <row r="3550" spans="70:79" s="1" customFormat="1" ht="15">
      <c r="BR3550" t="str">
        <f t="shared" si="189"/>
        <v>RX2HORTICULTURE REHABILITATION UNIT</v>
      </c>
      <c r="BS3550" s="66" t="s">
        <v>10272</v>
      </c>
      <c r="BT3550" s="66" t="s">
        <v>10273</v>
      </c>
      <c r="BU3550" s="66" t="s">
        <v>10272</v>
      </c>
      <c r="BV3550" s="66" t="s">
        <v>10273</v>
      </c>
      <c r="BW3550" s="66" t="s">
        <v>10005</v>
      </c>
      <c r="BX3550" s="66"/>
      <c r="BY3550" s="12"/>
      <c r="BZ3550" t="s">
        <v>1702</v>
      </c>
      <c r="CA3550" s="13" t="s">
        <v>10274</v>
      </c>
    </row>
    <row r="3551" spans="70:79" s="1" customFormat="1" ht="15">
      <c r="BR3551" t="str">
        <f t="shared" si="189"/>
        <v>RX2HW, L&amp;H ATS DEMENTIA (AK)</v>
      </c>
      <c r="BS3551" s="66" t="s">
        <v>10275</v>
      </c>
      <c r="BT3551" s="66" t="s">
        <v>10276</v>
      </c>
      <c r="BU3551" s="66" t="s">
        <v>10275</v>
      </c>
      <c r="BV3551" s="66" t="s">
        <v>10276</v>
      </c>
      <c r="BW3551" s="66" t="s">
        <v>10005</v>
      </c>
      <c r="BX3551" s="66"/>
      <c r="BY3551" s="12"/>
      <c r="BZ3551" t="s">
        <v>1702</v>
      </c>
      <c r="CA3551" s="13" t="s">
        <v>1859</v>
      </c>
    </row>
    <row r="3552" spans="70:79" s="1" customFormat="1" ht="15">
      <c r="BR3552" t="str">
        <f t="shared" si="189"/>
        <v>RX2HW, L&amp;H ATS DEMENTIA (NT)</v>
      </c>
      <c r="BS3552" s="66" t="s">
        <v>10277</v>
      </c>
      <c r="BT3552" s="66" t="s">
        <v>10278</v>
      </c>
      <c r="BU3552" s="66" t="s">
        <v>10277</v>
      </c>
      <c r="BV3552" s="66" t="s">
        <v>10278</v>
      </c>
      <c r="BW3552" s="66" t="s">
        <v>10005</v>
      </c>
      <c r="BX3552" s="66"/>
      <c r="BY3552" s="12"/>
      <c r="BZ3552" t="s">
        <v>1702</v>
      </c>
      <c r="CA3552" s="13" t="s">
        <v>10279</v>
      </c>
    </row>
    <row r="3553" spans="70:79" s="1" customFormat="1" ht="15">
      <c r="BR3553" t="str">
        <f t="shared" si="189"/>
        <v>RX2HW, L&amp;H ATS FUNCTIONAL (AK)</v>
      </c>
      <c r="BS3553" s="66" t="s">
        <v>10280</v>
      </c>
      <c r="BT3553" s="66" t="s">
        <v>10281</v>
      </c>
      <c r="BU3553" s="66" t="s">
        <v>10280</v>
      </c>
      <c r="BV3553" s="66" t="s">
        <v>10281</v>
      </c>
      <c r="BW3553" s="66" t="s">
        <v>10005</v>
      </c>
      <c r="BX3553" s="66"/>
      <c r="BY3553" s="12"/>
      <c r="BZ3553" t="s">
        <v>1702</v>
      </c>
      <c r="CA3553" s="13" t="s">
        <v>10282</v>
      </c>
    </row>
    <row r="3554" spans="70:79" s="1" customFormat="1" ht="15">
      <c r="BR3554" t="str">
        <f t="shared" si="189"/>
        <v>RX2HW, L&amp;H ATS FUNCTIONAL (MP)</v>
      </c>
      <c r="BS3554" s="66" t="s">
        <v>10283</v>
      </c>
      <c r="BT3554" s="66" t="s">
        <v>10284</v>
      </c>
      <c r="BU3554" s="66" t="s">
        <v>10283</v>
      </c>
      <c r="BV3554" s="66" t="s">
        <v>10284</v>
      </c>
      <c r="BW3554" s="66" t="s">
        <v>10005</v>
      </c>
      <c r="BX3554" s="66"/>
      <c r="BY3554" s="12"/>
      <c r="BZ3554" t="s">
        <v>1702</v>
      </c>
      <c r="CA3554" s="13" t="s">
        <v>6869</v>
      </c>
    </row>
    <row r="3555" spans="70:79" s="1" customFormat="1" ht="15">
      <c r="BR3555" t="str">
        <f t="shared" si="189"/>
        <v>RX2HW, L&amp;H ATS FUNCTIONAL (SA)</v>
      </c>
      <c r="BS3555" s="66" t="s">
        <v>10285</v>
      </c>
      <c r="BT3555" s="66" t="s">
        <v>10286</v>
      </c>
      <c r="BU3555" s="66" t="s">
        <v>10285</v>
      </c>
      <c r="BV3555" s="66" t="s">
        <v>10286</v>
      </c>
      <c r="BW3555" s="66" t="s">
        <v>10005</v>
      </c>
      <c r="BX3555" s="66"/>
      <c r="BY3555" s="12"/>
      <c r="BZ3555" t="s">
        <v>1702</v>
      </c>
      <c r="CA3555" s="13" t="s">
        <v>2825</v>
      </c>
    </row>
    <row r="3556" spans="70:79" s="1" customFormat="1" ht="15">
      <c r="BR3556" t="str">
        <f t="shared" si="189"/>
        <v>RX2HW, L&amp;H ATS FUNCTIONAL (SO)</v>
      </c>
      <c r="BS3556" s="66" t="s">
        <v>10287</v>
      </c>
      <c r="BT3556" s="66" t="s">
        <v>10288</v>
      </c>
      <c r="BU3556" s="66" t="s">
        <v>10287</v>
      </c>
      <c r="BV3556" s="66" t="s">
        <v>10288</v>
      </c>
      <c r="BW3556" s="66" t="s">
        <v>10005</v>
      </c>
      <c r="BX3556" s="66"/>
      <c r="BY3556" s="12"/>
      <c r="BZ3556" t="s">
        <v>1702</v>
      </c>
      <c r="CA3556" s="13" t="s">
        <v>281</v>
      </c>
    </row>
    <row r="3557" spans="70:79" s="1" customFormat="1" ht="15">
      <c r="BR3557" t="str">
        <f t="shared" si="189"/>
        <v>RX2HW,L&amp;H ATS FUNCTIONAL(NT)</v>
      </c>
      <c r="BS3557" s="66" t="s">
        <v>10289</v>
      </c>
      <c r="BT3557" s="66" t="s">
        <v>10290</v>
      </c>
      <c r="BU3557" s="66" t="s">
        <v>10289</v>
      </c>
      <c r="BV3557" s="66" t="s">
        <v>10290</v>
      </c>
      <c r="BW3557" s="66" t="s">
        <v>10005</v>
      </c>
      <c r="BX3557" s="66"/>
      <c r="BY3557" s="12"/>
      <c r="BZ3557" t="s">
        <v>1702</v>
      </c>
      <c r="CA3557" s="13" t="s">
        <v>10291</v>
      </c>
    </row>
    <row r="3558" spans="70:79" s="1" customFormat="1" ht="15">
      <c r="BR3558" t="str">
        <f t="shared" si="189"/>
        <v>RX2ICS QUEENS PARK VILLAS</v>
      </c>
      <c r="BS3558" s="66" t="s">
        <v>10292</v>
      </c>
      <c r="BT3558" s="66" t="s">
        <v>2032</v>
      </c>
      <c r="BU3558" s="66" t="s">
        <v>10292</v>
      </c>
      <c r="BV3558" s="66" t="s">
        <v>2032</v>
      </c>
      <c r="BW3558" s="66" t="s">
        <v>10005</v>
      </c>
      <c r="BX3558" s="66"/>
      <c r="BY3558" s="12"/>
      <c r="BZ3558" t="s">
        <v>1702</v>
      </c>
      <c r="CA3558" s="13" t="s">
        <v>10293</v>
      </c>
    </row>
    <row r="3559" spans="70:79" s="1" customFormat="1" ht="15">
      <c r="BR3559" t="str">
        <f t="shared" si="189"/>
        <v>RX2IRIS WARD</v>
      </c>
      <c r="BS3559" s="66" t="s">
        <v>10294</v>
      </c>
      <c r="BT3559" s="66" t="s">
        <v>10295</v>
      </c>
      <c r="BU3559" s="66" t="s">
        <v>10294</v>
      </c>
      <c r="BV3559" s="66" t="s">
        <v>10295</v>
      </c>
      <c r="BW3559" s="66" t="s">
        <v>10005</v>
      </c>
      <c r="BX3559" s="66"/>
      <c r="BY3559" s="12"/>
      <c r="BZ3559" t="s">
        <v>1702</v>
      </c>
      <c r="CA3559" s="13" t="s">
        <v>4336</v>
      </c>
    </row>
    <row r="3560" spans="70:79" s="1" customFormat="1" ht="15">
      <c r="BR3560" t="str">
        <f t="shared" si="189"/>
        <v>RX2KENT AND CANTERBURY HOSPITAL</v>
      </c>
      <c r="BS3560" s="66" t="s">
        <v>10296</v>
      </c>
      <c r="BT3560" s="66" t="s">
        <v>4010</v>
      </c>
      <c r="BU3560" s="66" t="s">
        <v>10296</v>
      </c>
      <c r="BV3560" s="66" t="s">
        <v>4010</v>
      </c>
      <c r="BW3560" s="66" t="s">
        <v>10005</v>
      </c>
      <c r="BX3560" s="66"/>
      <c r="BY3560" s="12"/>
      <c r="BZ3560" t="s">
        <v>1715</v>
      </c>
      <c r="CA3560" s="13" t="s">
        <v>10297</v>
      </c>
    </row>
    <row r="3561" spans="70:79" s="1" customFormat="1" ht="15">
      <c r="BR3561" t="str">
        <f t="shared" si="189"/>
        <v>RX2LANGLEY GREEN HOSPITAL</v>
      </c>
      <c r="BS3561" s="66" t="s">
        <v>10298</v>
      </c>
      <c r="BT3561" s="66" t="s">
        <v>10299</v>
      </c>
      <c r="BU3561" s="66" t="s">
        <v>10298</v>
      </c>
      <c r="BV3561" s="66" t="s">
        <v>10299</v>
      </c>
      <c r="BW3561" s="66" t="s">
        <v>10005</v>
      </c>
      <c r="BX3561" s="66"/>
      <c r="BY3561" s="12"/>
      <c r="BZ3561" t="s">
        <v>3753</v>
      </c>
      <c r="CA3561" s="13" t="s">
        <v>3309</v>
      </c>
    </row>
    <row r="3562" spans="70:79" s="1" customFormat="1" ht="15">
      <c r="BR3562" t="str">
        <f t="shared" si="189"/>
        <v>RX2LARCHWOOD CHILDRENS UNIT</v>
      </c>
      <c r="BS3562" s="66" t="s">
        <v>10300</v>
      </c>
      <c r="BT3562" s="66" t="s">
        <v>10301</v>
      </c>
      <c r="BU3562" s="66" t="s">
        <v>10300</v>
      </c>
      <c r="BV3562" s="66" t="s">
        <v>10301</v>
      </c>
      <c r="BW3562" s="66" t="s">
        <v>10005</v>
      </c>
      <c r="BX3562" s="66"/>
      <c r="BY3562" s="12"/>
      <c r="BZ3562" t="s">
        <v>3753</v>
      </c>
      <c r="CA3562" s="13" t="s">
        <v>10302</v>
      </c>
    </row>
    <row r="3563" spans="70:79" s="1" customFormat="1" ht="15">
      <c r="BR3563" t="str">
        <f t="shared" si="189"/>
        <v>RX2LEWES &amp; WEALDEN LDS</v>
      </c>
      <c r="BS3563" s="66" t="s">
        <v>10303</v>
      </c>
      <c r="BT3563" s="66" t="s">
        <v>10304</v>
      </c>
      <c r="BU3563" s="66" t="s">
        <v>10303</v>
      </c>
      <c r="BV3563" s="66" t="s">
        <v>10304</v>
      </c>
      <c r="BW3563" s="66" t="s">
        <v>10005</v>
      </c>
      <c r="BX3563" s="66"/>
      <c r="BY3563" s="12"/>
      <c r="BZ3563" t="s">
        <v>3753</v>
      </c>
      <c r="CA3563" s="13" t="s">
        <v>10305</v>
      </c>
    </row>
    <row r="3564" spans="70:79" s="1" customFormat="1" ht="15">
      <c r="BR3564" t="str">
        <f t="shared" si="189"/>
        <v>RX2LEWES VICTORIA HOSPITAL</v>
      </c>
      <c r="BS3564" s="66" t="s">
        <v>10306</v>
      </c>
      <c r="BT3564" s="66" t="s">
        <v>10307</v>
      </c>
      <c r="BU3564" s="66" t="s">
        <v>10306</v>
      </c>
      <c r="BV3564" s="66" t="s">
        <v>10307</v>
      </c>
      <c r="BW3564" s="66" t="s">
        <v>10005</v>
      </c>
      <c r="BX3564" s="66"/>
      <c r="BY3564" s="12"/>
      <c r="BZ3564" t="s">
        <v>3753</v>
      </c>
      <c r="CA3564" s="13" t="s">
        <v>10308</v>
      </c>
    </row>
    <row r="3565" spans="70:79" s="1" customFormat="1" ht="15">
      <c r="BR3565" t="str">
        <f t="shared" si="189"/>
        <v>RX2LILAC WARD</v>
      </c>
      <c r="BS3565" s="66" t="s">
        <v>10309</v>
      </c>
      <c r="BT3565" s="66" t="s">
        <v>10310</v>
      </c>
      <c r="BU3565" s="66" t="s">
        <v>10309</v>
      </c>
      <c r="BV3565" s="66" t="s">
        <v>10310</v>
      </c>
      <c r="BW3565" s="66" t="s">
        <v>10005</v>
      </c>
      <c r="BX3565" s="66"/>
      <c r="BY3565" s="12"/>
      <c r="BZ3565" t="s">
        <v>3753</v>
      </c>
      <c r="CA3565" s="13" t="s">
        <v>10311</v>
      </c>
    </row>
    <row r="3566" spans="70:79" s="1" customFormat="1" ht="15">
      <c r="BR3566" t="str">
        <f t="shared" si="189"/>
        <v>RX2LINWOOD</v>
      </c>
      <c r="BS3566" s="66" t="s">
        <v>10312</v>
      </c>
      <c r="BT3566" s="66" t="s">
        <v>10313</v>
      </c>
      <c r="BU3566" s="66" t="s">
        <v>10312</v>
      </c>
      <c r="BV3566" s="66" t="s">
        <v>10313</v>
      </c>
      <c r="BW3566" s="66" t="s">
        <v>10005</v>
      </c>
      <c r="BX3566" s="66"/>
      <c r="BY3566" s="12"/>
      <c r="BZ3566" t="s">
        <v>3753</v>
      </c>
      <c r="CA3566" s="13" t="s">
        <v>10314</v>
      </c>
    </row>
    <row r="3567" spans="70:79" s="1" customFormat="1" ht="15">
      <c r="BR3567" t="str">
        <f t="shared" si="189"/>
        <v>RX2LITTLECOTE CHILDRENS HOME</v>
      </c>
      <c r="BS3567" s="66" t="s">
        <v>10315</v>
      </c>
      <c r="BT3567" s="66" t="s">
        <v>10316</v>
      </c>
      <c r="BU3567" s="66" t="s">
        <v>10315</v>
      </c>
      <c r="BV3567" s="66" t="s">
        <v>10316</v>
      </c>
      <c r="BW3567" s="66" t="s">
        <v>10005</v>
      </c>
      <c r="BX3567" s="66"/>
      <c r="BY3567" s="12"/>
      <c r="BZ3567" t="s">
        <v>3753</v>
      </c>
      <c r="CA3567" s="13" t="s">
        <v>10317</v>
      </c>
    </row>
    <row r="3568" spans="70:79" s="1" customFormat="1" ht="15">
      <c r="BR3568" t="str">
        <f t="shared" si="189"/>
        <v>RX2MARTINS FARM</v>
      </c>
      <c r="BS3568" s="66" t="s">
        <v>10318</v>
      </c>
      <c r="BT3568" s="66" t="s">
        <v>10319</v>
      </c>
      <c r="BU3568" s="66" t="s">
        <v>10318</v>
      </c>
      <c r="BV3568" s="66" t="s">
        <v>10319</v>
      </c>
      <c r="BW3568" s="66" t="s">
        <v>10005</v>
      </c>
      <c r="BX3568" s="66"/>
      <c r="BY3568" s="12"/>
      <c r="BZ3568" t="s">
        <v>3753</v>
      </c>
      <c r="CA3568" s="13" t="s">
        <v>10320</v>
      </c>
    </row>
    <row r="3569" spans="70:79" s="1" customFormat="1" ht="15">
      <c r="BR3569" t="str">
        <f t="shared" si="189"/>
        <v>RX2MAYFIELD PLACE</v>
      </c>
      <c r="BS3569" s="66" t="s">
        <v>10321</v>
      </c>
      <c r="BT3569" s="66" t="s">
        <v>10322</v>
      </c>
      <c r="BU3569" s="66" t="s">
        <v>10321</v>
      </c>
      <c r="BV3569" s="66" t="s">
        <v>10322</v>
      </c>
      <c r="BW3569" s="66" t="s">
        <v>10005</v>
      </c>
      <c r="BX3569" s="66"/>
      <c r="BY3569" s="12"/>
      <c r="BZ3569" t="s">
        <v>3753</v>
      </c>
      <c r="CA3569" s="13" t="s">
        <v>10323</v>
      </c>
    </row>
    <row r="3570" spans="70:79" s="1" customFormat="1" ht="15">
      <c r="BR3570" t="str">
        <f t="shared" si="189"/>
        <v>RX2MEADOWFIELD</v>
      </c>
      <c r="BS3570" s="66" t="s">
        <v>10324</v>
      </c>
      <c r="BT3570" s="66" t="s">
        <v>10325</v>
      </c>
      <c r="BU3570" s="66" t="s">
        <v>10324</v>
      </c>
      <c r="BV3570" s="66" t="s">
        <v>10325</v>
      </c>
      <c r="BW3570" s="66" t="s">
        <v>10005</v>
      </c>
      <c r="BX3570" s="66"/>
      <c r="BY3570" s="12"/>
      <c r="BZ3570" t="s">
        <v>3753</v>
      </c>
      <c r="CA3570" s="13" t="s">
        <v>10326</v>
      </c>
    </row>
    <row r="3571" spans="70:79" s="1" customFormat="1" ht="15">
      <c r="BR3571" t="str">
        <f t="shared" si="189"/>
        <v>RX2MENTAL HEALTH BLOCK, HORSHAM HOSPITAL</v>
      </c>
      <c r="BS3571" s="66" t="s">
        <v>10327</v>
      </c>
      <c r="BT3571" s="66" t="s">
        <v>10328</v>
      </c>
      <c r="BU3571" s="66" t="s">
        <v>10327</v>
      </c>
      <c r="BV3571" s="66" t="s">
        <v>10328</v>
      </c>
      <c r="BW3571" s="66" t="s">
        <v>10005</v>
      </c>
      <c r="BX3571" s="66"/>
      <c r="BY3571" s="12"/>
      <c r="BZ3571" t="s">
        <v>3753</v>
      </c>
      <c r="CA3571" s="13" t="s">
        <v>10329</v>
      </c>
    </row>
    <row r="3572" spans="70:79" s="1" customFormat="1" ht="15">
      <c r="BR3572" t="str">
        <f t="shared" si="189"/>
        <v>RX2MERIDIAN WARD</v>
      </c>
      <c r="BS3572" s="66" t="s">
        <v>10330</v>
      </c>
      <c r="BT3572" s="66" t="s">
        <v>10331</v>
      </c>
      <c r="BU3572" s="66" t="s">
        <v>10330</v>
      </c>
      <c r="BV3572" s="66" t="s">
        <v>10331</v>
      </c>
      <c r="BW3572" s="66" t="s">
        <v>10005</v>
      </c>
      <c r="BX3572" s="66"/>
      <c r="BY3572" s="12"/>
      <c r="BZ3572" t="s">
        <v>3753</v>
      </c>
      <c r="CA3572" s="13" t="s">
        <v>10332</v>
      </c>
    </row>
    <row r="3573" spans="70:79" s="1" customFormat="1" ht="15">
      <c r="BR3573" t="str">
        <f t="shared" si="189"/>
        <v>RX2MID SUSSEX - LWWDT</v>
      </c>
      <c r="BS3573" s="66" t="s">
        <v>10333</v>
      </c>
      <c r="BT3573" s="66" t="s">
        <v>10334</v>
      </c>
      <c r="BU3573" s="66" t="s">
        <v>10333</v>
      </c>
      <c r="BV3573" s="66" t="s">
        <v>10334</v>
      </c>
      <c r="BW3573" s="66" t="s">
        <v>10005</v>
      </c>
      <c r="BX3573" s="66"/>
      <c r="BY3573" s="12"/>
      <c r="BZ3573" t="s">
        <v>3753</v>
      </c>
      <c r="CA3573" s="13" t="s">
        <v>10335</v>
      </c>
    </row>
    <row r="3574" spans="70:79" s="1" customFormat="1" ht="15">
      <c r="BR3574" t="str">
        <f t="shared" si="189"/>
        <v>RX2MID SUSSEX ATC (PJ)</v>
      </c>
      <c r="BS3574" s="66" t="s">
        <v>10336</v>
      </c>
      <c r="BT3574" s="66" t="s">
        <v>10337</v>
      </c>
      <c r="BU3574" s="66" t="s">
        <v>10336</v>
      </c>
      <c r="BV3574" s="66" t="s">
        <v>10337</v>
      </c>
      <c r="BW3574" s="66" t="s">
        <v>10005</v>
      </c>
      <c r="BX3574" s="66"/>
      <c r="BY3574" s="12"/>
      <c r="BZ3574" t="s">
        <v>3753</v>
      </c>
      <c r="CA3574" s="13" t="s">
        <v>10338</v>
      </c>
    </row>
    <row r="3575" spans="70:79" s="1" customFormat="1" ht="15">
      <c r="BR3575" t="str">
        <f t="shared" si="189"/>
        <v>RX2MID SUSSEX ATC (SE)</v>
      </c>
      <c r="BS3575" s="66" t="s">
        <v>10339</v>
      </c>
      <c r="BT3575" s="66" t="s">
        <v>10340</v>
      </c>
      <c r="BU3575" s="66" t="s">
        <v>10339</v>
      </c>
      <c r="BV3575" s="66" t="s">
        <v>10340</v>
      </c>
      <c r="BW3575" s="66" t="s">
        <v>10005</v>
      </c>
      <c r="BX3575" s="66"/>
      <c r="BY3575" s="12"/>
      <c r="BZ3575" t="s">
        <v>3753</v>
      </c>
      <c r="CA3575" s="13" t="s">
        <v>10341</v>
      </c>
    </row>
    <row r="3576" spans="70:79" s="1" customFormat="1" ht="15">
      <c r="BR3576" t="str">
        <f t="shared" si="189"/>
        <v>RX2MIDHURST COMMUNITY HOSPITAL</v>
      </c>
      <c r="BS3576" s="66" t="s">
        <v>10342</v>
      </c>
      <c r="BT3576" s="66" t="s">
        <v>2044</v>
      </c>
      <c r="BU3576" s="66" t="s">
        <v>10342</v>
      </c>
      <c r="BV3576" s="66" t="s">
        <v>2044</v>
      </c>
      <c r="BW3576" s="66" t="s">
        <v>10005</v>
      </c>
      <c r="BX3576" s="66"/>
      <c r="BY3576" s="12"/>
      <c r="BZ3576" t="s">
        <v>3753</v>
      </c>
      <c r="CA3576" s="13" t="s">
        <v>10343</v>
      </c>
    </row>
    <row r="3577" spans="70:79" s="1" customFormat="1" ht="15">
      <c r="BR3577" t="str">
        <f t="shared" si="189"/>
        <v>RX2MILL VIEW HOSPITAL</v>
      </c>
      <c r="BS3577" s="66" t="s">
        <v>10344</v>
      </c>
      <c r="BT3577" s="66" t="s">
        <v>2047</v>
      </c>
      <c r="BU3577" s="66" t="s">
        <v>10344</v>
      </c>
      <c r="BV3577" s="66" t="s">
        <v>2047</v>
      </c>
      <c r="BW3577" s="66" t="s">
        <v>10005</v>
      </c>
      <c r="BX3577" s="66"/>
      <c r="BY3577" s="12"/>
      <c r="BZ3577" t="s">
        <v>3753</v>
      </c>
      <c r="CA3577" s="13" t="s">
        <v>10345</v>
      </c>
    </row>
    <row r="3578" spans="70:79" s="1" customFormat="1" ht="15">
      <c r="BR3578" t="str">
        <f t="shared" si="189"/>
        <v>RX2MILTON GRANGE</v>
      </c>
      <c r="BS3578" s="66" t="s">
        <v>10346</v>
      </c>
      <c r="BT3578" s="66" t="s">
        <v>10347</v>
      </c>
      <c r="BU3578" s="66" t="s">
        <v>10346</v>
      </c>
      <c r="BV3578" s="66" t="s">
        <v>10347</v>
      </c>
      <c r="BW3578" s="66" t="s">
        <v>10005</v>
      </c>
      <c r="BX3578" s="66"/>
      <c r="BY3578" s="12"/>
      <c r="BZ3578" t="s">
        <v>3753</v>
      </c>
      <c r="CA3578" s="13" t="s">
        <v>10348</v>
      </c>
    </row>
    <row r="3579" spans="70:79" s="1" customFormat="1" ht="15">
      <c r="BR3579" t="str">
        <f t="shared" si="189"/>
        <v>RX2MINSTRELS GALLERY</v>
      </c>
      <c r="BS3579" s="66" t="s">
        <v>10349</v>
      </c>
      <c r="BT3579" s="66" t="s">
        <v>10350</v>
      </c>
      <c r="BU3579" s="66" t="s">
        <v>10349</v>
      </c>
      <c r="BV3579" s="66" t="s">
        <v>10350</v>
      </c>
      <c r="BW3579" s="66" t="s">
        <v>10005</v>
      </c>
      <c r="BX3579" s="66"/>
      <c r="BY3579" s="12"/>
      <c r="BZ3579" t="s">
        <v>3753</v>
      </c>
      <c r="CA3579" s="13" t="s">
        <v>10351</v>
      </c>
    </row>
    <row r="3580" spans="70:79" s="1" customFormat="1" ht="15">
      <c r="BR3580" t="str">
        <f t="shared" si="189"/>
        <v>RX2MOAT CROFT</v>
      </c>
      <c r="BS3580" s="66" t="s">
        <v>10352</v>
      </c>
      <c r="BT3580" s="66" t="s">
        <v>10353</v>
      </c>
      <c r="BU3580" s="66" t="s">
        <v>10352</v>
      </c>
      <c r="BV3580" s="66" t="s">
        <v>10353</v>
      </c>
      <c r="BW3580" s="66" t="s">
        <v>10005</v>
      </c>
      <c r="BX3580" s="66"/>
      <c r="BY3580" s="12"/>
      <c r="BZ3580" t="s">
        <v>3757</v>
      </c>
      <c r="CA3580" s="13" t="s">
        <v>10354</v>
      </c>
    </row>
    <row r="3581" spans="70:79" s="1" customFormat="1" ht="15">
      <c r="BR3581" t="str">
        <f t="shared" si="189"/>
        <v>RX2MORTUARY</v>
      </c>
      <c r="BS3581" s="66" t="s">
        <v>10355</v>
      </c>
      <c r="BT3581" s="66" t="s">
        <v>10356</v>
      </c>
      <c r="BU3581" s="66" t="s">
        <v>10355</v>
      </c>
      <c r="BV3581" s="66" t="s">
        <v>10356</v>
      </c>
      <c r="BW3581" s="66" t="s">
        <v>10005</v>
      </c>
      <c r="BX3581" s="66"/>
      <c r="BY3581" s="12"/>
      <c r="BZ3581" t="s">
        <v>3757</v>
      </c>
      <c r="CA3581" s="13" t="s">
        <v>10357</v>
      </c>
    </row>
    <row r="3582" spans="70:79" s="1" customFormat="1" ht="15">
      <c r="BR3582" t="str">
        <f t="shared" si="189"/>
        <v>RX2MOUNT DENYS</v>
      </c>
      <c r="BS3582" s="66" t="s">
        <v>10358</v>
      </c>
      <c r="BT3582" s="66" t="s">
        <v>10359</v>
      </c>
      <c r="BU3582" s="66" t="s">
        <v>10358</v>
      </c>
      <c r="BV3582" s="66" t="s">
        <v>10359</v>
      </c>
      <c r="BW3582" s="66" t="s">
        <v>10005</v>
      </c>
      <c r="BX3582" s="66"/>
      <c r="BY3582" s="12"/>
      <c r="BZ3582" t="s">
        <v>3757</v>
      </c>
      <c r="CA3582" s="13" t="s">
        <v>10360</v>
      </c>
    </row>
    <row r="3583" spans="70:79" s="1" customFormat="1" ht="15">
      <c r="BR3583" t="str">
        <f t="shared" si="189"/>
        <v>RX2NEVILL HOSPITAL</v>
      </c>
      <c r="BS3583" s="66" t="s">
        <v>10361</v>
      </c>
      <c r="BT3583" s="66" t="s">
        <v>2052</v>
      </c>
      <c r="BU3583" s="66" t="s">
        <v>10361</v>
      </c>
      <c r="BV3583" s="66" t="s">
        <v>2052</v>
      </c>
      <c r="BW3583" s="66" t="s">
        <v>10005</v>
      </c>
      <c r="BX3583" s="66"/>
      <c r="BY3583" s="12"/>
      <c r="BZ3583" t="s">
        <v>3763</v>
      </c>
      <c r="CA3583" s="13" t="s">
        <v>10362</v>
      </c>
    </row>
    <row r="3584" spans="70:79" s="1" customFormat="1" ht="15">
      <c r="BR3584" t="str">
        <f t="shared" si="189"/>
        <v>RX2NEWHAVEN HILLRISE DAY HOSPITAL</v>
      </c>
      <c r="BS3584" s="66" t="s">
        <v>10363</v>
      </c>
      <c r="BT3584" s="66" t="s">
        <v>10364</v>
      </c>
      <c r="BU3584" s="66" t="s">
        <v>10363</v>
      </c>
      <c r="BV3584" s="66" t="s">
        <v>10364</v>
      </c>
      <c r="BW3584" s="66" t="s">
        <v>10005</v>
      </c>
      <c r="BX3584" s="66"/>
      <c r="BY3584" s="12"/>
      <c r="BZ3584" t="s">
        <v>3763</v>
      </c>
      <c r="CA3584" s="13" t="s">
        <v>10365</v>
      </c>
    </row>
    <row r="3585" spans="70:79" s="1" customFormat="1" ht="15">
      <c r="BR3585" t="str">
        <f t="shared" si="189"/>
        <v>RX2NORTH WEST SUSSEX AOT</v>
      </c>
      <c r="BS3585" s="66" t="s">
        <v>10366</v>
      </c>
      <c r="BT3585" s="66" t="s">
        <v>10367</v>
      </c>
      <c r="BU3585" s="66" t="s">
        <v>10366</v>
      </c>
      <c r="BV3585" s="66" t="s">
        <v>10367</v>
      </c>
      <c r="BW3585" s="66" t="s">
        <v>10005</v>
      </c>
      <c r="BX3585" s="66"/>
      <c r="BY3585" s="12"/>
      <c r="BZ3585" t="s">
        <v>3763</v>
      </c>
      <c r="CA3585" s="13" t="s">
        <v>10368</v>
      </c>
    </row>
    <row r="3586" spans="70:79" s="1" customFormat="1" ht="15">
      <c r="BR3586" t="str">
        <f t="shared" si="189"/>
        <v>RX2NORTH WEST SUSSEX MAS</v>
      </c>
      <c r="BS3586" s="66" t="s">
        <v>10369</v>
      </c>
      <c r="BT3586" s="66" t="s">
        <v>10370</v>
      </c>
      <c r="BU3586" s="66" t="s">
        <v>10369</v>
      </c>
      <c r="BV3586" s="66" t="s">
        <v>10370</v>
      </c>
      <c r="BW3586" s="66" t="s">
        <v>10005</v>
      </c>
      <c r="BX3586" s="66"/>
      <c r="BY3586" s="12"/>
      <c r="BZ3586" t="s">
        <v>3763</v>
      </c>
      <c r="CA3586" s="13" t="s">
        <v>10371</v>
      </c>
    </row>
    <row r="3587" spans="70:79" s="1" customFormat="1" ht="15">
      <c r="BR3587" t="str">
        <f t="shared" ref="BR3587:BR3650" si="190">CONCATENATE(LEFT(BS3587, 3),BT3587)</f>
        <v>RX2NORTH WESTERN LWWDT</v>
      </c>
      <c r="BS3587" s="66" t="s">
        <v>10372</v>
      </c>
      <c r="BT3587" s="66" t="s">
        <v>10373</v>
      </c>
      <c r="BU3587" s="66" t="s">
        <v>10372</v>
      </c>
      <c r="BV3587" s="66" t="s">
        <v>10373</v>
      </c>
      <c r="BW3587" s="66" t="s">
        <v>10005</v>
      </c>
      <c r="BX3587" s="66"/>
      <c r="BY3587" s="12"/>
      <c r="BZ3587" t="s">
        <v>3763</v>
      </c>
      <c r="CA3587" s="13" t="s">
        <v>10374</v>
      </c>
    </row>
    <row r="3588" spans="70:79" s="1" customFormat="1" ht="15">
      <c r="BR3588" t="str">
        <f t="shared" si="190"/>
        <v>RX2NORTHDOWN</v>
      </c>
      <c r="BS3588" s="66" t="s">
        <v>10375</v>
      </c>
      <c r="BT3588" s="66" t="s">
        <v>10376</v>
      </c>
      <c r="BU3588" s="66" t="s">
        <v>10375</v>
      </c>
      <c r="BV3588" s="66" t="s">
        <v>10376</v>
      </c>
      <c r="BW3588" s="66" t="s">
        <v>10005</v>
      </c>
      <c r="BX3588" s="66"/>
      <c r="BY3588" s="12"/>
      <c r="BZ3588" t="s">
        <v>3763</v>
      </c>
      <c r="CA3588" s="13" t="s">
        <v>10377</v>
      </c>
    </row>
    <row r="3589" spans="70:79" s="1" customFormat="1" ht="15">
      <c r="BR3589" t="str">
        <f t="shared" si="190"/>
        <v>RX2NWS.CRS &amp; HTT</v>
      </c>
      <c r="BS3589" s="66" t="s">
        <v>10378</v>
      </c>
      <c r="BT3589" s="66" t="s">
        <v>10379</v>
      </c>
      <c r="BU3589" s="66" t="s">
        <v>10378</v>
      </c>
      <c r="BV3589" s="66" t="s">
        <v>10379</v>
      </c>
      <c r="BW3589" s="66" t="s">
        <v>10005</v>
      </c>
      <c r="BX3589" s="66"/>
      <c r="BY3589" s="12"/>
      <c r="BZ3589" t="s">
        <v>3763</v>
      </c>
      <c r="CA3589" s="13" t="s">
        <v>10380</v>
      </c>
    </row>
    <row r="3590" spans="70:79" s="1" customFormat="1" ht="15">
      <c r="BR3590" t="str">
        <f t="shared" si="190"/>
        <v>RX2OAK PARK</v>
      </c>
      <c r="BS3590" s="66" t="s">
        <v>10381</v>
      </c>
      <c r="BT3590" s="66" t="s">
        <v>10382</v>
      </c>
      <c r="BU3590" s="66" t="s">
        <v>10381</v>
      </c>
      <c r="BV3590" s="66" t="s">
        <v>10382</v>
      </c>
      <c r="BW3590" s="66" t="s">
        <v>10005</v>
      </c>
      <c r="BX3590" s="66"/>
      <c r="BY3590" s="12"/>
      <c r="BZ3590" t="s">
        <v>3763</v>
      </c>
      <c r="CA3590" s="13" t="s">
        <v>10383</v>
      </c>
    </row>
    <row r="3591" spans="70:79" s="1" customFormat="1" ht="15">
      <c r="BR3591" t="str">
        <f t="shared" si="190"/>
        <v>RX2OAKLANDS WARD</v>
      </c>
      <c r="BS3591" s="66" t="s">
        <v>10384</v>
      </c>
      <c r="BT3591" s="66" t="s">
        <v>10385</v>
      </c>
      <c r="BU3591" s="66" t="s">
        <v>10384</v>
      </c>
      <c r="BV3591" s="66" t="s">
        <v>10385</v>
      </c>
      <c r="BW3591" s="66" t="s">
        <v>10005</v>
      </c>
      <c r="BX3591" s="66"/>
      <c r="BY3591" s="12"/>
      <c r="BZ3591" t="s">
        <v>3763</v>
      </c>
      <c r="CA3591" s="13" t="s">
        <v>10386</v>
      </c>
    </row>
    <row r="3592" spans="70:79" s="1" customFormat="1" ht="15">
      <c r="BR3592" t="str">
        <f t="shared" si="190"/>
        <v>RX2OLD MILL SQUARE</v>
      </c>
      <c r="BS3592" s="66" t="s">
        <v>10387</v>
      </c>
      <c r="BT3592" s="66" t="s">
        <v>10388</v>
      </c>
      <c r="BU3592" s="66" t="s">
        <v>10387</v>
      </c>
      <c r="BV3592" s="66" t="s">
        <v>10388</v>
      </c>
      <c r="BW3592" s="66" t="s">
        <v>10005</v>
      </c>
      <c r="BX3592" s="66"/>
      <c r="BY3592" s="12"/>
      <c r="BZ3592" t="s">
        <v>3763</v>
      </c>
      <c r="CA3592" s="13" t="s">
        <v>10389</v>
      </c>
    </row>
    <row r="3593" spans="70:79" s="1" customFormat="1" ht="15">
      <c r="BR3593" t="str">
        <f t="shared" si="190"/>
        <v>RX2OLD STEINE (YMCA)</v>
      </c>
      <c r="BS3593" s="66" t="s">
        <v>10390</v>
      </c>
      <c r="BT3593" s="66" t="s">
        <v>10391</v>
      </c>
      <c r="BU3593" s="66" t="s">
        <v>10390</v>
      </c>
      <c r="BV3593" s="66" t="s">
        <v>10391</v>
      </c>
      <c r="BW3593" s="66" t="s">
        <v>10005</v>
      </c>
      <c r="BX3593" s="66"/>
      <c r="BY3593" s="12"/>
      <c r="BZ3593" t="s">
        <v>3763</v>
      </c>
      <c r="CA3593" s="13" t="s">
        <v>10392</v>
      </c>
    </row>
    <row r="3594" spans="70:79" s="1" customFormat="1" ht="15">
      <c r="BR3594" t="str">
        <f t="shared" si="190"/>
        <v>RX2ORCHARD WARD</v>
      </c>
      <c r="BS3594" s="66" t="s">
        <v>10393</v>
      </c>
      <c r="BT3594" s="66" t="s">
        <v>10394</v>
      </c>
      <c r="BU3594" s="66" t="s">
        <v>10393</v>
      </c>
      <c r="BV3594" s="66" t="s">
        <v>10394</v>
      </c>
      <c r="BW3594" s="66" t="s">
        <v>10005</v>
      </c>
      <c r="BX3594" s="66"/>
      <c r="BY3594" s="12"/>
      <c r="BZ3594" t="s">
        <v>3763</v>
      </c>
      <c r="CA3594" s="13" t="s">
        <v>10395</v>
      </c>
    </row>
    <row r="3595" spans="70:79" s="1" customFormat="1" ht="15">
      <c r="BR3595" t="str">
        <f t="shared" si="190"/>
        <v>RX2PACK-IT (UNIT 17)</v>
      </c>
      <c r="BS3595" s="66" t="s">
        <v>10396</v>
      </c>
      <c r="BT3595" s="66" t="s">
        <v>10397</v>
      </c>
      <c r="BU3595" s="66" t="s">
        <v>10396</v>
      </c>
      <c r="BV3595" s="66" t="s">
        <v>10397</v>
      </c>
      <c r="BW3595" s="66" t="s">
        <v>10005</v>
      </c>
      <c r="BX3595" s="66"/>
      <c r="BY3595" s="12"/>
      <c r="BZ3595" t="s">
        <v>3763</v>
      </c>
      <c r="CA3595" s="13" t="s">
        <v>10398</v>
      </c>
    </row>
    <row r="3596" spans="70:79" s="1" customFormat="1" ht="15">
      <c r="BR3596" t="str">
        <f t="shared" si="190"/>
        <v>RX2PAVILLION WARD</v>
      </c>
      <c r="BS3596" s="66" t="s">
        <v>10399</v>
      </c>
      <c r="BT3596" s="66" t="s">
        <v>10400</v>
      </c>
      <c r="BU3596" s="66" t="s">
        <v>10399</v>
      </c>
      <c r="BV3596" s="66" t="s">
        <v>10400</v>
      </c>
      <c r="BW3596" s="66" t="s">
        <v>10005</v>
      </c>
      <c r="BX3596" s="66"/>
      <c r="BY3596" s="12"/>
      <c r="BZ3596" t="s">
        <v>3763</v>
      </c>
      <c r="CA3596" s="13" t="s">
        <v>10401</v>
      </c>
    </row>
    <row r="3597" spans="70:79" s="1" customFormat="1" ht="15">
      <c r="BR3597" t="str">
        <f t="shared" si="190"/>
        <v>RX2PRESTON HALL HOSPITAL</v>
      </c>
      <c r="BS3597" s="66" t="s">
        <v>10402</v>
      </c>
      <c r="BT3597" s="66" t="s">
        <v>9127</v>
      </c>
      <c r="BU3597" s="66" t="s">
        <v>10402</v>
      </c>
      <c r="BV3597" s="66" t="s">
        <v>9127</v>
      </c>
      <c r="BW3597" s="66" t="s">
        <v>10005</v>
      </c>
      <c r="BX3597" s="66"/>
      <c r="BY3597" s="12"/>
      <c r="BZ3597" t="s">
        <v>3763</v>
      </c>
      <c r="CA3597" s="13" t="s">
        <v>10403</v>
      </c>
    </row>
    <row r="3598" spans="70:79" s="1" customFormat="1" ht="15">
      <c r="BR3598" t="str">
        <f t="shared" si="190"/>
        <v>RX2PRESTON SKREENS</v>
      </c>
      <c r="BS3598" s="66" t="s">
        <v>10404</v>
      </c>
      <c r="BT3598" s="66" t="s">
        <v>10405</v>
      </c>
      <c r="BU3598" s="66" t="s">
        <v>10404</v>
      </c>
      <c r="BV3598" s="66" t="s">
        <v>10405</v>
      </c>
      <c r="BW3598" s="66" t="s">
        <v>10005</v>
      </c>
      <c r="BX3598" s="66"/>
      <c r="BY3598" s="12"/>
      <c r="BZ3598" t="s">
        <v>3763</v>
      </c>
      <c r="CA3598" s="13" t="s">
        <v>10406</v>
      </c>
    </row>
    <row r="3599" spans="70:79" s="1" customFormat="1" ht="15">
      <c r="BR3599" t="str">
        <f t="shared" si="190"/>
        <v>RX2PRIMROSE COTTAGES (1&amp;2)</v>
      </c>
      <c r="BS3599" s="66" t="s">
        <v>10407</v>
      </c>
      <c r="BT3599" s="66" t="s">
        <v>10408</v>
      </c>
      <c r="BU3599" s="66" t="s">
        <v>10407</v>
      </c>
      <c r="BV3599" s="66" t="s">
        <v>10408</v>
      </c>
      <c r="BW3599" s="66" t="s">
        <v>10005</v>
      </c>
      <c r="BX3599" s="66"/>
      <c r="BY3599" s="12"/>
      <c r="BZ3599" t="s">
        <v>3763</v>
      </c>
      <c r="CA3599" s="13" t="s">
        <v>10409</v>
      </c>
    </row>
    <row r="3600" spans="70:79" s="1" customFormat="1" ht="15">
      <c r="BR3600" t="str">
        <f t="shared" si="190"/>
        <v>RX2PRINCESS ROYAL HOSPITAL</v>
      </c>
      <c r="BS3600" s="66" t="s">
        <v>10410</v>
      </c>
      <c r="BT3600" s="66" t="s">
        <v>919</v>
      </c>
      <c r="BU3600" s="66" t="s">
        <v>10410</v>
      </c>
      <c r="BV3600" s="66" t="s">
        <v>919</v>
      </c>
      <c r="BW3600" s="66" t="s">
        <v>10005</v>
      </c>
      <c r="BX3600" s="66"/>
      <c r="BY3600" s="12"/>
      <c r="BZ3600" t="s">
        <v>10411</v>
      </c>
      <c r="CA3600" s="13" t="s">
        <v>10411</v>
      </c>
    </row>
    <row r="3601" spans="70:79" s="1" customFormat="1" ht="15">
      <c r="BR3601" t="str">
        <f t="shared" si="190"/>
        <v>RX2PRINTING REHABILITATION UNIT</v>
      </c>
      <c r="BS3601" s="66" t="s">
        <v>10412</v>
      </c>
      <c r="BT3601" s="66" t="s">
        <v>10413</v>
      </c>
      <c r="BU3601" s="66" t="s">
        <v>10412</v>
      </c>
      <c r="BV3601" s="66" t="s">
        <v>10413</v>
      </c>
      <c r="BW3601" s="66" t="s">
        <v>10005</v>
      </c>
      <c r="BX3601" s="66"/>
      <c r="BY3601" s="12"/>
      <c r="BZ3601" t="s">
        <v>10414</v>
      </c>
      <c r="CA3601" s="13" t="s">
        <v>10415</v>
      </c>
    </row>
    <row r="3602" spans="70:79" s="1" customFormat="1" ht="15">
      <c r="BR3602" t="str">
        <f t="shared" si="190"/>
        <v>RX2PROMENADE WARD</v>
      </c>
      <c r="BS3602" s="66" t="s">
        <v>10416</v>
      </c>
      <c r="BT3602" s="66" t="s">
        <v>10417</v>
      </c>
      <c r="BU3602" s="66" t="s">
        <v>10416</v>
      </c>
      <c r="BV3602" s="66" t="s">
        <v>10417</v>
      </c>
      <c r="BW3602" s="66" t="s">
        <v>10005</v>
      </c>
      <c r="BX3602" s="66"/>
      <c r="BY3602" s="12"/>
      <c r="BZ3602" t="s">
        <v>10414</v>
      </c>
      <c r="CA3602" s="13" t="s">
        <v>10418</v>
      </c>
    </row>
    <row r="3603" spans="70:79" s="1" customFormat="1" ht="15">
      <c r="BR3603" t="str">
        <f t="shared" si="190"/>
        <v>RX2QUEEN VICTORIA HOSPITAL</v>
      </c>
      <c r="BS3603" s="66" t="s">
        <v>10419</v>
      </c>
      <c r="BT3603" s="66" t="s">
        <v>2068</v>
      </c>
      <c r="BU3603" s="66" t="s">
        <v>10419</v>
      </c>
      <c r="BV3603" s="66" t="s">
        <v>2068</v>
      </c>
      <c r="BW3603" s="66" t="s">
        <v>10005</v>
      </c>
      <c r="BX3603" s="66"/>
      <c r="BY3603" s="12"/>
      <c r="BZ3603" t="s">
        <v>10420</v>
      </c>
      <c r="CA3603" s="13" t="s">
        <v>10420</v>
      </c>
    </row>
    <row r="3604" spans="70:79" s="1" customFormat="1" ht="15">
      <c r="BR3604" t="str">
        <f t="shared" si="190"/>
        <v>RX2REGENCY WARD</v>
      </c>
      <c r="BS3604" s="66" t="s">
        <v>10421</v>
      </c>
      <c r="BT3604" s="66" t="s">
        <v>10422</v>
      </c>
      <c r="BU3604" s="66" t="s">
        <v>10421</v>
      </c>
      <c r="BV3604" s="66" t="s">
        <v>10422</v>
      </c>
      <c r="BW3604" s="66" t="s">
        <v>10005</v>
      </c>
      <c r="BX3604" s="66"/>
      <c r="BY3604" s="12"/>
      <c r="BZ3604" t="s">
        <v>10423</v>
      </c>
      <c r="CA3604" s="13" t="s">
        <v>10424</v>
      </c>
    </row>
    <row r="3605" spans="70:79" s="1" customFormat="1" ht="15">
      <c r="BR3605" t="str">
        <f t="shared" si="190"/>
        <v>RX2REHABILITATION BRIGHTON</v>
      </c>
      <c r="BS3605" s="66" t="s">
        <v>10425</v>
      </c>
      <c r="BT3605" s="66" t="s">
        <v>10426</v>
      </c>
      <c r="BU3605" s="66" t="s">
        <v>10425</v>
      </c>
      <c r="BV3605" s="66" t="s">
        <v>10426</v>
      </c>
      <c r="BW3605" s="66" t="s">
        <v>10005</v>
      </c>
      <c r="BX3605" s="66"/>
      <c r="BY3605" s="12"/>
      <c r="BZ3605" t="s">
        <v>10423</v>
      </c>
      <c r="CA3605" s="13" t="s">
        <v>10427</v>
      </c>
    </row>
    <row r="3606" spans="70:79" s="1" customFormat="1" ht="15">
      <c r="BR3606" t="str">
        <f t="shared" si="190"/>
        <v>RX2ROBOROUGH DAY HOSPITAL</v>
      </c>
      <c r="BS3606" s="66" t="s">
        <v>10428</v>
      </c>
      <c r="BT3606" s="66" t="s">
        <v>10429</v>
      </c>
      <c r="BU3606" s="66" t="s">
        <v>10428</v>
      </c>
      <c r="BV3606" s="66" t="s">
        <v>10429</v>
      </c>
      <c r="BW3606" s="66" t="s">
        <v>10005</v>
      </c>
      <c r="BX3606" s="66"/>
      <c r="BY3606" s="12"/>
      <c r="BZ3606" t="s">
        <v>10423</v>
      </c>
      <c r="CA3606" s="13" t="s">
        <v>10430</v>
      </c>
    </row>
    <row r="3607" spans="70:79" s="1" customFormat="1" ht="15">
      <c r="BR3607" t="str">
        <f t="shared" si="190"/>
        <v>RX2ROSE WARD</v>
      </c>
      <c r="BS3607" s="66" t="s">
        <v>10431</v>
      </c>
      <c r="BT3607" s="66" t="s">
        <v>10432</v>
      </c>
      <c r="BU3607" s="66" t="s">
        <v>10431</v>
      </c>
      <c r="BV3607" s="66" t="s">
        <v>10432</v>
      </c>
      <c r="BW3607" s="66" t="s">
        <v>10005</v>
      </c>
      <c r="BX3607" s="66"/>
      <c r="BY3607" s="12"/>
      <c r="BZ3607" t="s">
        <v>10433</v>
      </c>
      <c r="CA3607" s="13" t="s">
        <v>10434</v>
      </c>
    </row>
    <row r="3608" spans="70:79" s="1" customFormat="1" ht="15">
      <c r="BR3608" t="str">
        <f t="shared" si="190"/>
        <v>RX2ROSEMARY PARK</v>
      </c>
      <c r="BS3608" s="66" t="s">
        <v>10435</v>
      </c>
      <c r="BT3608" s="66" t="s">
        <v>10436</v>
      </c>
      <c r="BU3608" s="66" t="s">
        <v>10435</v>
      </c>
      <c r="BV3608" s="66" t="s">
        <v>10436</v>
      </c>
      <c r="BW3608" s="66" t="s">
        <v>10005</v>
      </c>
      <c r="BX3608" s="66"/>
      <c r="BY3608" s="12"/>
      <c r="BZ3608" t="s">
        <v>10433</v>
      </c>
      <c r="CA3608" s="13" t="s">
        <v>10437</v>
      </c>
    </row>
    <row r="3609" spans="70:79" s="1" customFormat="1" ht="15">
      <c r="BR3609" t="str">
        <f t="shared" si="190"/>
        <v>RX2ROTHERFIELD MEWS (1&amp;2)</v>
      </c>
      <c r="BS3609" s="66" t="s">
        <v>10438</v>
      </c>
      <c r="BT3609" s="66" t="s">
        <v>10439</v>
      </c>
      <c r="BU3609" s="66" t="s">
        <v>10438</v>
      </c>
      <c r="BV3609" s="66" t="s">
        <v>10439</v>
      </c>
      <c r="BW3609" s="66" t="s">
        <v>10005</v>
      </c>
      <c r="BX3609" s="66"/>
      <c r="BY3609" s="12"/>
      <c r="BZ3609" t="s">
        <v>10433</v>
      </c>
      <c r="CA3609" s="13" t="s">
        <v>10440</v>
      </c>
    </row>
    <row r="3610" spans="70:79" s="1" customFormat="1" ht="15">
      <c r="BR3610" t="str">
        <f t="shared" si="190"/>
        <v>RX2ROYAL SUSSEX COUNTY HOSPITAL</v>
      </c>
      <c r="BS3610" s="66" t="s">
        <v>10441</v>
      </c>
      <c r="BT3610" s="66" t="s">
        <v>1993</v>
      </c>
      <c r="BU3610" s="66" t="s">
        <v>10441</v>
      </c>
      <c r="BV3610" s="66" t="s">
        <v>1993</v>
      </c>
      <c r="BW3610" s="66" t="s">
        <v>10005</v>
      </c>
      <c r="BX3610" s="66"/>
      <c r="BY3610" s="12"/>
      <c r="BZ3610" t="s">
        <v>10433</v>
      </c>
      <c r="CA3610" s="13" t="s">
        <v>10442</v>
      </c>
    </row>
    <row r="3611" spans="70:79" s="1" customFormat="1" ht="15">
      <c r="BR3611" t="str">
        <f t="shared" si="190"/>
        <v>RX2RYE MEMORIAL HOSPITAL</v>
      </c>
      <c r="BS3611" s="66" t="s">
        <v>10443</v>
      </c>
      <c r="BT3611" s="66" t="s">
        <v>10444</v>
      </c>
      <c r="BU3611" s="66" t="s">
        <v>10443</v>
      </c>
      <c r="BV3611" s="66" t="s">
        <v>10444</v>
      </c>
      <c r="BW3611" s="66" t="s">
        <v>10005</v>
      </c>
      <c r="BX3611" s="66"/>
      <c r="BY3611" s="12"/>
      <c r="BZ3611" t="s">
        <v>10433</v>
      </c>
      <c r="CA3611" s="13" t="s">
        <v>10445</v>
      </c>
    </row>
    <row r="3612" spans="70:79" s="1" customFormat="1" ht="15">
      <c r="BR3612" t="str">
        <f t="shared" si="190"/>
        <v>RX2RYE MEMORIAL HOSPITAL</v>
      </c>
      <c r="BS3612" s="66" t="s">
        <v>10446</v>
      </c>
      <c r="BT3612" s="66" t="s">
        <v>10444</v>
      </c>
      <c r="BU3612" s="66" t="s">
        <v>10446</v>
      </c>
      <c r="BV3612" s="66" t="s">
        <v>10444</v>
      </c>
      <c r="BW3612" s="66" t="s">
        <v>10005</v>
      </c>
      <c r="BX3612" s="66"/>
      <c r="BY3612" s="12"/>
      <c r="BZ3612" t="s">
        <v>10433</v>
      </c>
      <c r="CA3612" s="13" t="s">
        <v>10447</v>
      </c>
    </row>
    <row r="3613" spans="70:79" s="1" customFormat="1" ht="15">
      <c r="BR3613" t="str">
        <f t="shared" si="190"/>
        <v>RX2SEAFORD DAY HOSPITAL</v>
      </c>
      <c r="BS3613" s="66" t="s">
        <v>10448</v>
      </c>
      <c r="BT3613" s="66" t="s">
        <v>10449</v>
      </c>
      <c r="BU3613" s="66" t="s">
        <v>10448</v>
      </c>
      <c r="BV3613" s="66" t="s">
        <v>10449</v>
      </c>
      <c r="BW3613" s="66" t="s">
        <v>10005</v>
      </c>
      <c r="BX3613" s="66"/>
      <c r="BY3613" s="12"/>
      <c r="BZ3613" t="s">
        <v>10433</v>
      </c>
      <c r="CA3613" s="13" t="s">
        <v>10450</v>
      </c>
    </row>
    <row r="3614" spans="70:79" s="1" customFormat="1" ht="15">
      <c r="BR3614" t="str">
        <f t="shared" si="190"/>
        <v>RX2SEASIDE CHILDRENS HOME</v>
      </c>
      <c r="BS3614" s="66" t="s">
        <v>10451</v>
      </c>
      <c r="BT3614" s="66" t="s">
        <v>10452</v>
      </c>
      <c r="BU3614" s="66" t="s">
        <v>10451</v>
      </c>
      <c r="BV3614" s="66" t="s">
        <v>10452</v>
      </c>
      <c r="BW3614" s="66" t="s">
        <v>10005</v>
      </c>
      <c r="BX3614" s="66"/>
      <c r="BY3614" s="12"/>
      <c r="BZ3614" t="s">
        <v>10453</v>
      </c>
      <c r="CA3614" s="13" t="s">
        <v>10454</v>
      </c>
    </row>
    <row r="3615" spans="70:79" s="1" customFormat="1" ht="15">
      <c r="BR3615" t="str">
        <f t="shared" si="190"/>
        <v>RX2SMS E'BOURNE - BUXTED</v>
      </c>
      <c r="BS3615" s="66" t="s">
        <v>10455</v>
      </c>
      <c r="BT3615" s="66" t="s">
        <v>10456</v>
      </c>
      <c r="BU3615" s="66" t="s">
        <v>10455</v>
      </c>
      <c r="BV3615" s="66" t="s">
        <v>10456</v>
      </c>
      <c r="BW3615" s="66" t="s">
        <v>10005</v>
      </c>
      <c r="BX3615" s="66"/>
      <c r="BY3615" s="12"/>
      <c r="BZ3615" t="s">
        <v>10453</v>
      </c>
      <c r="CA3615" s="13" t="s">
        <v>10457</v>
      </c>
    </row>
    <row r="3616" spans="70:79" s="1" customFormat="1" ht="15">
      <c r="BR3616" t="str">
        <f t="shared" si="190"/>
        <v>RX2SMS E'BOURNE - CHAPEL ST</v>
      </c>
      <c r="BS3616" s="66" t="s">
        <v>10458</v>
      </c>
      <c r="BT3616" s="66" t="s">
        <v>10459</v>
      </c>
      <c r="BU3616" s="66" t="s">
        <v>10458</v>
      </c>
      <c r="BV3616" s="66" t="s">
        <v>10459</v>
      </c>
      <c r="BW3616" s="66" t="s">
        <v>10005</v>
      </c>
      <c r="BX3616" s="66"/>
      <c r="BY3616" s="12"/>
      <c r="BZ3616" t="s">
        <v>10453</v>
      </c>
      <c r="CA3616" s="13" t="s">
        <v>10460</v>
      </c>
    </row>
    <row r="3617" spans="70:79" s="1" customFormat="1" ht="15">
      <c r="BR3617" t="str">
        <f t="shared" si="190"/>
        <v>RX2SMS E'BOURNE - GREEN ST</v>
      </c>
      <c r="BS3617" s="66" t="s">
        <v>10461</v>
      </c>
      <c r="BT3617" s="66" t="s">
        <v>10462</v>
      </c>
      <c r="BU3617" s="66" t="s">
        <v>10461</v>
      </c>
      <c r="BV3617" s="66" t="s">
        <v>10462</v>
      </c>
      <c r="BW3617" s="66" t="s">
        <v>10005</v>
      </c>
      <c r="BX3617" s="66"/>
      <c r="BY3617" s="12"/>
      <c r="BZ3617" t="s">
        <v>10453</v>
      </c>
      <c r="CA3617" s="13" t="s">
        <v>10463</v>
      </c>
    </row>
    <row r="3618" spans="70:79" s="1" customFormat="1" ht="15">
      <c r="BR3618" t="str">
        <f t="shared" si="190"/>
        <v>RX2SMS E'BOURNE - SEASIDE</v>
      </c>
      <c r="BS3618" s="66" t="s">
        <v>10464</v>
      </c>
      <c r="BT3618" s="66" t="s">
        <v>10465</v>
      </c>
      <c r="BU3618" s="66" t="s">
        <v>10464</v>
      </c>
      <c r="BV3618" s="66" t="s">
        <v>10465</v>
      </c>
      <c r="BW3618" s="66" t="s">
        <v>10005</v>
      </c>
      <c r="BX3618" s="66"/>
      <c r="BY3618" s="12"/>
      <c r="BZ3618" t="s">
        <v>10466</v>
      </c>
      <c r="CA3618" s="13" t="s">
        <v>10467</v>
      </c>
    </row>
    <row r="3619" spans="70:79" s="1" customFormat="1" ht="15">
      <c r="BR3619" t="str">
        <f t="shared" si="190"/>
        <v>RX2SMS E'BOURNE - ST ANDREWS</v>
      </c>
      <c r="BS3619" s="66" t="s">
        <v>10468</v>
      </c>
      <c r="BT3619" s="66" t="s">
        <v>10469</v>
      </c>
      <c r="BU3619" s="66" t="s">
        <v>10468</v>
      </c>
      <c r="BV3619" s="66" t="s">
        <v>10469</v>
      </c>
      <c r="BW3619" s="66" t="s">
        <v>10005</v>
      </c>
      <c r="BX3619" s="66"/>
      <c r="BY3619" s="12"/>
      <c r="BZ3619" t="s">
        <v>10466</v>
      </c>
      <c r="CA3619" s="13" t="s">
        <v>10470</v>
      </c>
    </row>
    <row r="3620" spans="70:79" s="1" customFormat="1" ht="15">
      <c r="BR3620" t="str">
        <f t="shared" si="190"/>
        <v>RX2SMS HASTINGS - CARISBROOKE</v>
      </c>
      <c r="BS3620" s="66" t="s">
        <v>10471</v>
      </c>
      <c r="BT3620" s="66" t="s">
        <v>10472</v>
      </c>
      <c r="BU3620" s="66" t="s">
        <v>10471</v>
      </c>
      <c r="BV3620" s="66" t="s">
        <v>10472</v>
      </c>
      <c r="BW3620" s="66" t="s">
        <v>10005</v>
      </c>
      <c r="BX3620" s="66"/>
      <c r="BY3620" s="12"/>
      <c r="BZ3620" t="s">
        <v>10466</v>
      </c>
      <c r="CA3620" s="13" t="s">
        <v>10473</v>
      </c>
    </row>
    <row r="3621" spans="70:79" s="1" customFormat="1" ht="15">
      <c r="BR3621" t="str">
        <f t="shared" si="190"/>
        <v>RX2SMS HASTINGS - COLLINGTON</v>
      </c>
      <c r="BS3621" s="66" t="s">
        <v>10474</v>
      </c>
      <c r="BT3621" s="66" t="s">
        <v>10475</v>
      </c>
      <c r="BU3621" s="66" t="s">
        <v>10474</v>
      </c>
      <c r="BV3621" s="66" t="s">
        <v>10475</v>
      </c>
      <c r="BW3621" s="66" t="s">
        <v>10005</v>
      </c>
      <c r="BX3621" s="66"/>
      <c r="BY3621" s="12"/>
      <c r="BZ3621" t="s">
        <v>10476</v>
      </c>
      <c r="CA3621" s="13" t="s">
        <v>10477</v>
      </c>
    </row>
    <row r="3622" spans="70:79" s="1" customFormat="1" ht="15">
      <c r="BR3622" t="str">
        <f t="shared" si="190"/>
        <v>RX2SMS HASTINGS - CORNWALLIS</v>
      </c>
      <c r="BS3622" s="66" t="s">
        <v>10478</v>
      </c>
      <c r="BT3622" s="66" t="s">
        <v>10479</v>
      </c>
      <c r="BU3622" s="66" t="s">
        <v>10478</v>
      </c>
      <c r="BV3622" s="66" t="s">
        <v>10479</v>
      </c>
      <c r="BW3622" s="66" t="s">
        <v>10005</v>
      </c>
      <c r="BX3622" s="66"/>
      <c r="BY3622" s="12"/>
      <c r="BZ3622" t="s">
        <v>10476</v>
      </c>
      <c r="CA3622" s="13" t="s">
        <v>10480</v>
      </c>
    </row>
    <row r="3623" spans="70:79" s="1" customFormat="1" ht="15">
      <c r="BR3623" t="str">
        <f t="shared" si="190"/>
        <v>RX2SMS HASTINGS - HOLLINGTON</v>
      </c>
      <c r="BS3623" s="66" t="s">
        <v>10481</v>
      </c>
      <c r="BT3623" s="66" t="s">
        <v>10482</v>
      </c>
      <c r="BU3623" s="66" t="s">
        <v>10481</v>
      </c>
      <c r="BV3623" s="66" t="s">
        <v>10482</v>
      </c>
      <c r="BW3623" s="66" t="s">
        <v>10005</v>
      </c>
      <c r="BX3623" s="66"/>
      <c r="BY3623" s="12"/>
      <c r="BZ3623" t="s">
        <v>10476</v>
      </c>
      <c r="CA3623" s="13" t="s">
        <v>10483</v>
      </c>
    </row>
    <row r="3624" spans="70:79" s="1" customFormat="1" ht="15">
      <c r="BR3624" t="str">
        <f t="shared" si="190"/>
        <v>RX2SMS HASTINGS - SIDLEY</v>
      </c>
      <c r="BS3624" s="66" t="s">
        <v>10484</v>
      </c>
      <c r="BT3624" s="66" t="s">
        <v>10485</v>
      </c>
      <c r="BU3624" s="66" t="s">
        <v>10484</v>
      </c>
      <c r="BV3624" s="66" t="s">
        <v>10485</v>
      </c>
      <c r="BW3624" s="66" t="s">
        <v>10005</v>
      </c>
      <c r="BX3624" s="66"/>
      <c r="BY3624" s="12"/>
      <c r="BZ3624" t="s">
        <v>10476</v>
      </c>
      <c r="CA3624" s="13" t="s">
        <v>10486</v>
      </c>
    </row>
    <row r="3625" spans="70:79" s="1" customFormat="1" ht="15">
      <c r="BR3625" t="str">
        <f t="shared" si="190"/>
        <v>RX2SMS HASTINGS - SILVER</v>
      </c>
      <c r="BS3625" s="66" t="s">
        <v>10487</v>
      </c>
      <c r="BT3625" s="66" t="s">
        <v>10488</v>
      </c>
      <c r="BU3625" s="66" t="s">
        <v>10487</v>
      </c>
      <c r="BV3625" s="66" t="s">
        <v>10488</v>
      </c>
      <c r="BW3625" s="66" t="s">
        <v>10005</v>
      </c>
      <c r="BX3625" s="66"/>
      <c r="BY3625" s="12"/>
      <c r="BZ3625" t="s">
        <v>10476</v>
      </c>
      <c r="CA3625" s="13" t="s">
        <v>10489</v>
      </c>
    </row>
    <row r="3626" spans="70:79" s="1" customFormat="1" ht="15">
      <c r="BR3626" t="str">
        <f t="shared" si="190"/>
        <v>RX2SOUTHDOWN</v>
      </c>
      <c r="BS3626" s="66" t="s">
        <v>10490</v>
      </c>
      <c r="BT3626" s="66" t="s">
        <v>10491</v>
      </c>
      <c r="BU3626" s="66" t="s">
        <v>10490</v>
      </c>
      <c r="BV3626" s="66" t="s">
        <v>10491</v>
      </c>
      <c r="BW3626" s="66" t="s">
        <v>10005</v>
      </c>
      <c r="BX3626" s="66"/>
      <c r="BY3626" s="12"/>
      <c r="BZ3626" t="s">
        <v>10476</v>
      </c>
      <c r="CA3626" s="13" t="s">
        <v>10492</v>
      </c>
    </row>
    <row r="3627" spans="70:79" s="1" customFormat="1" ht="15">
      <c r="BR3627" t="str">
        <f t="shared" si="190"/>
        <v>RX2SOUTHLANDS HOSPITAL</v>
      </c>
      <c r="BS3627" s="66" t="s">
        <v>10493</v>
      </c>
      <c r="BT3627" s="66" t="s">
        <v>2084</v>
      </c>
      <c r="BU3627" s="66" t="s">
        <v>10493</v>
      </c>
      <c r="BV3627" s="66" t="s">
        <v>2084</v>
      </c>
      <c r="BW3627" s="66" t="s">
        <v>10005</v>
      </c>
      <c r="BX3627" s="66"/>
      <c r="BY3627" s="12"/>
      <c r="BZ3627" t="s">
        <v>10494</v>
      </c>
      <c r="CA3627" s="13" t="s">
        <v>10495</v>
      </c>
    </row>
    <row r="3628" spans="70:79" s="1" customFormat="1" ht="15">
      <c r="BR3628" t="str">
        <f t="shared" si="190"/>
        <v>RX2SPRINGVALE CMHC (EAST GRINSTEAD)</v>
      </c>
      <c r="BS3628" s="66" t="s">
        <v>10496</v>
      </c>
      <c r="BT3628" s="66" t="s">
        <v>10497</v>
      </c>
      <c r="BU3628" s="66" t="s">
        <v>10496</v>
      </c>
      <c r="BV3628" s="66" t="s">
        <v>10497</v>
      </c>
      <c r="BW3628" s="66" t="s">
        <v>10005</v>
      </c>
      <c r="BX3628" s="66"/>
      <c r="BY3628" s="12"/>
      <c r="BZ3628" t="s">
        <v>10498</v>
      </c>
      <c r="CA3628" s="13" t="s">
        <v>10498</v>
      </c>
    </row>
    <row r="3629" spans="70:79" s="1" customFormat="1" ht="15">
      <c r="BR3629" t="str">
        <f t="shared" si="190"/>
        <v>RX2ST PETERS PLACE</v>
      </c>
      <c r="BS3629" s="66" t="s">
        <v>10499</v>
      </c>
      <c r="BT3629" s="66" t="s">
        <v>10500</v>
      </c>
      <c r="BU3629" s="66" t="s">
        <v>10499</v>
      </c>
      <c r="BV3629" s="66" t="s">
        <v>10500</v>
      </c>
      <c r="BW3629" s="66" t="s">
        <v>10005</v>
      </c>
      <c r="BX3629" s="66"/>
      <c r="BY3629" s="12"/>
      <c r="BZ3629" t="s">
        <v>10501</v>
      </c>
      <c r="CA3629" s="13" t="s">
        <v>10502</v>
      </c>
    </row>
    <row r="3630" spans="70:79" s="1" customFormat="1" ht="15">
      <c r="BR3630" t="str">
        <f t="shared" si="190"/>
        <v>RX2ST RICHARDS HOSPITAL</v>
      </c>
      <c r="BS3630" s="66" t="s">
        <v>10503</v>
      </c>
      <c r="BT3630" s="66" t="s">
        <v>2090</v>
      </c>
      <c r="BU3630" s="66" t="s">
        <v>10503</v>
      </c>
      <c r="BV3630" s="66" t="s">
        <v>2090</v>
      </c>
      <c r="BW3630" s="66" t="s">
        <v>10005</v>
      </c>
      <c r="BX3630" s="66"/>
      <c r="BY3630" s="12"/>
      <c r="BZ3630" t="s">
        <v>10501</v>
      </c>
      <c r="CA3630" s="13" t="s">
        <v>10504</v>
      </c>
    </row>
    <row r="3631" spans="70:79" s="1" customFormat="1" ht="15">
      <c r="BR3631" t="str">
        <f t="shared" si="190"/>
        <v>RX2STOWFORD</v>
      </c>
      <c r="BS3631" s="66" t="s">
        <v>10505</v>
      </c>
      <c r="BT3631" s="66" t="s">
        <v>10506</v>
      </c>
      <c r="BU3631" s="66" t="s">
        <v>10505</v>
      </c>
      <c r="BV3631" s="66" t="s">
        <v>10506</v>
      </c>
      <c r="BW3631" s="66" t="s">
        <v>10005</v>
      </c>
      <c r="BX3631" s="66"/>
      <c r="BY3631" s="12"/>
      <c r="BZ3631" t="s">
        <v>10501</v>
      </c>
      <c r="CA3631" s="13" t="s">
        <v>10507</v>
      </c>
    </row>
    <row r="3632" spans="70:79" s="1" customFormat="1" ht="15">
      <c r="BR3632" t="str">
        <f t="shared" si="190"/>
        <v>RX2STURTON PLACE</v>
      </c>
      <c r="BS3632" s="66" t="s">
        <v>10508</v>
      </c>
      <c r="BT3632" s="66" t="s">
        <v>10509</v>
      </c>
      <c r="BU3632" s="66" t="s">
        <v>10508</v>
      </c>
      <c r="BV3632" s="66" t="s">
        <v>10509</v>
      </c>
      <c r="BW3632" s="66" t="s">
        <v>10005</v>
      </c>
      <c r="BX3632" s="66"/>
      <c r="BY3632" s="12"/>
      <c r="BZ3632" t="s">
        <v>10501</v>
      </c>
      <c r="CA3632" s="13" t="s">
        <v>10510</v>
      </c>
    </row>
    <row r="3633" spans="70:79" s="1" customFormat="1" ht="15">
      <c r="BR3633" t="str">
        <f t="shared" si="190"/>
        <v>RX2SUMMERFOLD CMHC (BURGESS HILL)</v>
      </c>
      <c r="BS3633" s="66" t="s">
        <v>10511</v>
      </c>
      <c r="BT3633" s="66" t="s">
        <v>10512</v>
      </c>
      <c r="BU3633" s="66" t="s">
        <v>10511</v>
      </c>
      <c r="BV3633" s="66" t="s">
        <v>10512</v>
      </c>
      <c r="BW3633" s="66" t="s">
        <v>10005</v>
      </c>
      <c r="BX3633" s="66"/>
      <c r="BY3633" s="12"/>
      <c r="BZ3633" t="s">
        <v>10501</v>
      </c>
      <c r="CA3633" s="13" t="s">
        <v>10513</v>
      </c>
    </row>
    <row r="3634" spans="70:79" s="1" customFormat="1" ht="15">
      <c r="BR3634" t="str">
        <f t="shared" si="190"/>
        <v>RX2SUSSEX BEACON</v>
      </c>
      <c r="BS3634" s="66" t="s">
        <v>10514</v>
      </c>
      <c r="BT3634" s="66" t="s">
        <v>10515</v>
      </c>
      <c r="BU3634" s="66" t="s">
        <v>10514</v>
      </c>
      <c r="BV3634" s="66" t="s">
        <v>10515</v>
      </c>
      <c r="BW3634" s="66" t="s">
        <v>10005</v>
      </c>
      <c r="BX3634" s="66"/>
      <c r="BY3634" s="12"/>
      <c r="BZ3634" t="s">
        <v>10501</v>
      </c>
      <c r="CA3634" s="13" t="s">
        <v>10516</v>
      </c>
    </row>
    <row r="3635" spans="70:79" s="1" customFormat="1" ht="15">
      <c r="BR3635" t="str">
        <f t="shared" si="190"/>
        <v>RX2SUSSEX CARE</v>
      </c>
      <c r="BS3635" s="66" t="s">
        <v>10517</v>
      </c>
      <c r="BT3635" s="66" t="s">
        <v>10518</v>
      </c>
      <c r="BU3635" s="66" t="s">
        <v>10517</v>
      </c>
      <c r="BV3635" s="66" t="s">
        <v>10518</v>
      </c>
      <c r="BW3635" s="66" t="s">
        <v>10005</v>
      </c>
      <c r="BX3635" s="66"/>
      <c r="BY3635" s="12"/>
      <c r="BZ3635" t="s">
        <v>10501</v>
      </c>
      <c r="CA3635" s="13" t="s">
        <v>10519</v>
      </c>
    </row>
    <row r="3636" spans="70:79" s="1" customFormat="1" ht="15">
      <c r="BR3636" t="str">
        <f t="shared" si="190"/>
        <v>RX2TAKE TWO</v>
      </c>
      <c r="BS3636" s="66" t="s">
        <v>10520</v>
      </c>
      <c r="BT3636" s="66" t="s">
        <v>10521</v>
      </c>
      <c r="BU3636" s="66" t="s">
        <v>10520</v>
      </c>
      <c r="BV3636" s="66" t="s">
        <v>10521</v>
      </c>
      <c r="BW3636" s="66" t="s">
        <v>10005</v>
      </c>
      <c r="BX3636" s="66"/>
      <c r="BY3636" s="12"/>
      <c r="BZ3636" t="s">
        <v>10501</v>
      </c>
      <c r="CA3636" s="13" t="s">
        <v>10522</v>
      </c>
    </row>
    <row r="3637" spans="70:79" s="1" customFormat="1" ht="15">
      <c r="BR3637" t="str">
        <f t="shared" si="190"/>
        <v>RX2TEASEL CHILDRENS HOME</v>
      </c>
      <c r="BS3637" s="66" t="s">
        <v>10523</v>
      </c>
      <c r="BT3637" s="66" t="s">
        <v>10524</v>
      </c>
      <c r="BU3637" s="66" t="s">
        <v>10523</v>
      </c>
      <c r="BV3637" s="66" t="s">
        <v>10524</v>
      </c>
      <c r="BW3637" s="66" t="s">
        <v>10005</v>
      </c>
      <c r="BX3637" s="66"/>
      <c r="BY3637" s="12"/>
      <c r="BZ3637" t="s">
        <v>10501</v>
      </c>
      <c r="CA3637" s="13" t="s">
        <v>10525</v>
      </c>
    </row>
    <row r="3638" spans="70:79" s="1" customFormat="1" ht="15">
      <c r="BR3638" t="str">
        <f t="shared" si="190"/>
        <v>RX2THE BOURNE</v>
      </c>
      <c r="BS3638" s="66" t="s">
        <v>10526</v>
      </c>
      <c r="BT3638" s="66" t="s">
        <v>10527</v>
      </c>
      <c r="BU3638" s="66" t="s">
        <v>10526</v>
      </c>
      <c r="BV3638" s="66" t="s">
        <v>10527</v>
      </c>
      <c r="BW3638" s="66" t="s">
        <v>10005</v>
      </c>
      <c r="BX3638" s="66"/>
      <c r="BY3638" s="12"/>
      <c r="BZ3638" t="s">
        <v>10528</v>
      </c>
      <c r="CA3638" s="13" t="s">
        <v>10529</v>
      </c>
    </row>
    <row r="3639" spans="70:79" s="1" customFormat="1" ht="15">
      <c r="BR3639" t="str">
        <f t="shared" si="190"/>
        <v>RX2THE BRIDGE</v>
      </c>
      <c r="BS3639" s="66" t="s">
        <v>10530</v>
      </c>
      <c r="BT3639" s="66" t="s">
        <v>2971</v>
      </c>
      <c r="BU3639" s="66" t="s">
        <v>10530</v>
      </c>
      <c r="BV3639" s="66" t="s">
        <v>2971</v>
      </c>
      <c r="BW3639" s="66" t="s">
        <v>10005</v>
      </c>
      <c r="BX3639" s="66"/>
      <c r="BY3639" s="12"/>
      <c r="BZ3639" t="s">
        <v>10528</v>
      </c>
      <c r="CA3639" s="13" t="s">
        <v>10531</v>
      </c>
    </row>
    <row r="3640" spans="70:79" s="1" customFormat="1" ht="15">
      <c r="BR3640" t="str">
        <f t="shared" si="190"/>
        <v>RX2THE CEDARS</v>
      </c>
      <c r="BS3640" s="66" t="s">
        <v>10532</v>
      </c>
      <c r="BT3640" s="66" t="s">
        <v>5909</v>
      </c>
      <c r="BU3640" s="66" t="s">
        <v>10532</v>
      </c>
      <c r="BV3640" s="66" t="s">
        <v>5909</v>
      </c>
      <c r="BW3640" s="66" t="s">
        <v>10005</v>
      </c>
      <c r="BX3640" s="66"/>
      <c r="BY3640" s="12"/>
      <c r="BZ3640" t="s">
        <v>10528</v>
      </c>
      <c r="CA3640" s="13" t="s">
        <v>10533</v>
      </c>
    </row>
    <row r="3641" spans="70:79" s="1" customFormat="1" ht="15">
      <c r="BR3641" t="str">
        <f t="shared" si="190"/>
        <v>RX2THE CHAPEL (HELLINGLY SITE)</v>
      </c>
      <c r="BS3641" s="66" t="s">
        <v>10534</v>
      </c>
      <c r="BT3641" s="66" t="s">
        <v>10535</v>
      </c>
      <c r="BU3641" s="66" t="s">
        <v>10534</v>
      </c>
      <c r="BV3641" s="66" t="s">
        <v>10535</v>
      </c>
      <c r="BW3641" s="66" t="s">
        <v>10005</v>
      </c>
      <c r="BX3641" s="66"/>
      <c r="BY3641" s="12"/>
      <c r="BZ3641" t="s">
        <v>10528</v>
      </c>
      <c r="CA3641" s="13" t="s">
        <v>10536</v>
      </c>
    </row>
    <row r="3642" spans="70:79" s="1" customFormat="1" ht="15">
      <c r="BR3642" t="str">
        <f t="shared" si="190"/>
        <v>RX2THE COTTAGE - HORSHAM HOSPITAL</v>
      </c>
      <c r="BS3642" s="66" t="s">
        <v>10537</v>
      </c>
      <c r="BT3642" s="66" t="s">
        <v>10538</v>
      </c>
      <c r="BU3642" s="66" t="s">
        <v>10537</v>
      </c>
      <c r="BV3642" s="66" t="s">
        <v>10538</v>
      </c>
      <c r="BW3642" s="66" t="s">
        <v>10005</v>
      </c>
      <c r="BX3642" s="66"/>
      <c r="BY3642" s="12"/>
      <c r="BZ3642" t="s">
        <v>10528</v>
      </c>
      <c r="CA3642" s="13" t="s">
        <v>10539</v>
      </c>
    </row>
    <row r="3643" spans="70:79" s="1" customFormat="1" ht="15">
      <c r="BR3643" t="str">
        <f t="shared" si="190"/>
        <v>RX2THE CRECHE</v>
      </c>
      <c r="BS3643" s="66" t="s">
        <v>10540</v>
      </c>
      <c r="BT3643" s="66" t="s">
        <v>10541</v>
      </c>
      <c r="BU3643" s="66" t="s">
        <v>10540</v>
      </c>
      <c r="BV3643" s="66" t="s">
        <v>10541</v>
      </c>
      <c r="BW3643" s="66" t="s">
        <v>10005</v>
      </c>
      <c r="BX3643" s="66"/>
      <c r="BY3643" s="12"/>
      <c r="BZ3643" t="s">
        <v>10528</v>
      </c>
      <c r="CA3643" s="13" t="s">
        <v>10542</v>
      </c>
    </row>
    <row r="3644" spans="70:79" s="1" customFormat="1" ht="15">
      <c r="BR3644" t="str">
        <f t="shared" si="190"/>
        <v>RX2THE CYGNETS NURSERY</v>
      </c>
      <c r="BS3644" s="66" t="s">
        <v>10543</v>
      </c>
      <c r="BT3644" s="66" t="s">
        <v>10544</v>
      </c>
      <c r="BU3644" s="66" t="s">
        <v>10543</v>
      </c>
      <c r="BV3644" s="66" t="s">
        <v>10544</v>
      </c>
      <c r="BW3644" s="66" t="s">
        <v>10005</v>
      </c>
      <c r="BX3644" s="66"/>
      <c r="BY3644" s="12"/>
      <c r="BZ3644" t="s">
        <v>10528</v>
      </c>
      <c r="CA3644" s="13" t="s">
        <v>10545</v>
      </c>
    </row>
    <row r="3645" spans="70:79" s="1" customFormat="1" ht="15">
      <c r="BR3645" t="str">
        <f t="shared" si="190"/>
        <v>RX2THE FIELDINGS</v>
      </c>
      <c r="BS3645" s="66" t="s">
        <v>10546</v>
      </c>
      <c r="BT3645" s="66" t="s">
        <v>10547</v>
      </c>
      <c r="BU3645" s="66" t="s">
        <v>10546</v>
      </c>
      <c r="BV3645" s="66" t="s">
        <v>10547</v>
      </c>
      <c r="BW3645" s="66" t="s">
        <v>10005</v>
      </c>
      <c r="BX3645" s="66"/>
      <c r="BY3645" s="12"/>
      <c r="BZ3645" t="s">
        <v>10548</v>
      </c>
      <c r="CA3645" s="13" t="s">
        <v>10549</v>
      </c>
    </row>
    <row r="3646" spans="70:79" s="1" customFormat="1" ht="15">
      <c r="BR3646" t="str">
        <f t="shared" si="190"/>
        <v>RX2THE FIRS</v>
      </c>
      <c r="BS3646" s="66" t="s">
        <v>10550</v>
      </c>
      <c r="BT3646" s="66" t="s">
        <v>6646</v>
      </c>
      <c r="BU3646" s="66" t="s">
        <v>10550</v>
      </c>
      <c r="BV3646" s="66" t="s">
        <v>6646</v>
      </c>
      <c r="BW3646" s="66" t="s">
        <v>10005</v>
      </c>
      <c r="BX3646" s="66"/>
      <c r="BY3646" s="12"/>
      <c r="BZ3646" t="s">
        <v>10548</v>
      </c>
      <c r="CA3646" s="13" t="s">
        <v>10551</v>
      </c>
    </row>
    <row r="3647" spans="70:79" s="1" customFormat="1" ht="15">
      <c r="BR3647" t="str">
        <f t="shared" si="190"/>
        <v>RX2THE GRANGE</v>
      </c>
      <c r="BS3647" s="66" t="s">
        <v>10552</v>
      </c>
      <c r="BT3647" s="66" t="s">
        <v>642</v>
      </c>
      <c r="BU3647" s="66" t="s">
        <v>10552</v>
      </c>
      <c r="BV3647" s="66" t="s">
        <v>642</v>
      </c>
      <c r="BW3647" s="66" t="s">
        <v>10005</v>
      </c>
      <c r="BX3647" s="66"/>
      <c r="BY3647" s="12"/>
      <c r="BZ3647" t="s">
        <v>10553</v>
      </c>
      <c r="CA3647" s="13" t="s">
        <v>10554</v>
      </c>
    </row>
    <row r="3648" spans="70:79" s="1" customFormat="1" ht="15">
      <c r="BR3648" t="str">
        <f t="shared" si="190"/>
        <v>RX2THE HAROLD KIDD UNIT</v>
      </c>
      <c r="BS3648" s="66" t="s">
        <v>10555</v>
      </c>
      <c r="BT3648" s="66" t="s">
        <v>10556</v>
      </c>
      <c r="BU3648" s="66" t="s">
        <v>10555</v>
      </c>
      <c r="BV3648" s="66" t="s">
        <v>10556</v>
      </c>
      <c r="BW3648" s="66" t="s">
        <v>10005</v>
      </c>
      <c r="BX3648" s="66"/>
      <c r="BY3648" s="12"/>
      <c r="BZ3648" t="s">
        <v>10553</v>
      </c>
      <c r="CA3648" s="13" t="s">
        <v>10557</v>
      </c>
    </row>
    <row r="3649" spans="70:79" s="1" customFormat="1" ht="15">
      <c r="BR3649" t="str">
        <f t="shared" si="190"/>
        <v>RX2THE LARCHES</v>
      </c>
      <c r="BS3649" s="66" t="s">
        <v>10558</v>
      </c>
      <c r="BT3649" s="66" t="s">
        <v>10559</v>
      </c>
      <c r="BU3649" s="66" t="s">
        <v>10558</v>
      </c>
      <c r="BV3649" s="66" t="s">
        <v>10559</v>
      </c>
      <c r="BW3649" s="66" t="s">
        <v>10005</v>
      </c>
      <c r="BX3649" s="66"/>
      <c r="BY3649" s="12"/>
      <c r="BZ3649" t="s">
        <v>10553</v>
      </c>
      <c r="CA3649" s="13" t="s">
        <v>10560</v>
      </c>
    </row>
    <row r="3650" spans="70:79" s="1" customFormat="1" ht="15">
      <c r="BR3650" t="str">
        <f t="shared" si="190"/>
        <v>RX2THE MERTON</v>
      </c>
      <c r="BS3650" s="66" t="s">
        <v>10561</v>
      </c>
      <c r="BT3650" s="66" t="s">
        <v>10562</v>
      </c>
      <c r="BU3650" s="66" t="s">
        <v>10561</v>
      </c>
      <c r="BV3650" s="66" t="s">
        <v>10562</v>
      </c>
      <c r="BW3650" s="66" t="s">
        <v>10005</v>
      </c>
      <c r="BX3650" s="66"/>
      <c r="BY3650" s="12"/>
      <c r="BZ3650" t="s">
        <v>10553</v>
      </c>
      <c r="CA3650" s="13" t="s">
        <v>10563</v>
      </c>
    </row>
    <row r="3651" spans="70:79" s="1" customFormat="1" ht="15">
      <c r="BR3651" t="str">
        <f t="shared" ref="BR3651:BR3714" si="191">CONCATENATE(LEFT(BS3651, 3),BT3651)</f>
        <v>RX2THE PEARSON UNIT, MIDHURST COMMUNITY HOSPITAL</v>
      </c>
      <c r="BS3651" s="66" t="s">
        <v>10564</v>
      </c>
      <c r="BT3651" s="66" t="s">
        <v>10565</v>
      </c>
      <c r="BU3651" s="66" t="s">
        <v>10564</v>
      </c>
      <c r="BV3651" s="66" t="s">
        <v>10565</v>
      </c>
      <c r="BW3651" s="66" t="s">
        <v>10005</v>
      </c>
      <c r="BX3651" s="66"/>
      <c r="BY3651" s="12"/>
      <c r="BZ3651" t="s">
        <v>6850</v>
      </c>
      <c r="CA3651" s="13" t="s">
        <v>10566</v>
      </c>
    </row>
    <row r="3652" spans="70:79" s="1" customFormat="1" ht="15">
      <c r="BR3652" t="str">
        <f t="shared" si="191"/>
        <v>RX2THE RICHARD HOTHAM UNIT</v>
      </c>
      <c r="BS3652" s="66" t="s">
        <v>10567</v>
      </c>
      <c r="BT3652" s="66" t="s">
        <v>10568</v>
      </c>
      <c r="BU3652" s="66" t="s">
        <v>10567</v>
      </c>
      <c r="BV3652" s="66" t="s">
        <v>10568</v>
      </c>
      <c r="BW3652" s="66" t="s">
        <v>10005</v>
      </c>
      <c r="BX3652" s="66"/>
      <c r="BY3652" s="12"/>
      <c r="BZ3652" t="s">
        <v>6857</v>
      </c>
      <c r="CA3652" s="13" t="s">
        <v>10569</v>
      </c>
    </row>
    <row r="3653" spans="70:79" s="1" customFormat="1" ht="15">
      <c r="BR3653" t="str">
        <f t="shared" si="191"/>
        <v>RX2THE SALTINGS</v>
      </c>
      <c r="BS3653" s="66" t="s">
        <v>10570</v>
      </c>
      <c r="BT3653" s="66" t="s">
        <v>10571</v>
      </c>
      <c r="BU3653" s="66" t="s">
        <v>10570</v>
      </c>
      <c r="BV3653" s="66" t="s">
        <v>10571</v>
      </c>
      <c r="BW3653" s="66" t="s">
        <v>10005</v>
      </c>
      <c r="BX3653" s="66"/>
      <c r="BY3653" s="12"/>
      <c r="BZ3653" t="s">
        <v>6860</v>
      </c>
      <c r="CA3653" s="13" t="s">
        <v>10572</v>
      </c>
    </row>
    <row r="3654" spans="70:79" s="1" customFormat="1" ht="15">
      <c r="BR3654" t="str">
        <f t="shared" si="191"/>
        <v>RX2THE SANCTUARY</v>
      </c>
      <c r="BS3654" s="66" t="s">
        <v>10573</v>
      </c>
      <c r="BT3654" s="66" t="s">
        <v>10574</v>
      </c>
      <c r="BU3654" s="66" t="s">
        <v>10573</v>
      </c>
      <c r="BV3654" s="66" t="s">
        <v>10574</v>
      </c>
      <c r="BW3654" s="66" t="s">
        <v>10005</v>
      </c>
      <c r="BX3654" s="66"/>
      <c r="BY3654" s="12"/>
      <c r="BZ3654" t="s">
        <v>6871</v>
      </c>
      <c r="CA3654" s="13" t="s">
        <v>10575</v>
      </c>
    </row>
    <row r="3655" spans="70:79" s="1" customFormat="1" ht="15">
      <c r="BR3655" t="str">
        <f t="shared" si="191"/>
        <v>RX2THE SCOTT UNIT &amp; PAEDIATRIC DEVELOPMENT UNIT</v>
      </c>
      <c r="BS3655" s="66" t="s">
        <v>10576</v>
      </c>
      <c r="BT3655" s="66" t="s">
        <v>10577</v>
      </c>
      <c r="BU3655" s="66" t="s">
        <v>10576</v>
      </c>
      <c r="BV3655" s="66" t="s">
        <v>10577</v>
      </c>
      <c r="BW3655" s="66" t="s">
        <v>10005</v>
      </c>
      <c r="BX3655" s="66"/>
      <c r="BY3655" s="12"/>
      <c r="BZ3655" t="s">
        <v>6880</v>
      </c>
      <c r="CA3655" s="13" t="s">
        <v>10578</v>
      </c>
    </row>
    <row r="3656" spans="70:79" s="1" customFormat="1" ht="15">
      <c r="BR3656" t="str">
        <f t="shared" si="191"/>
        <v>RX2THE SUMMIT</v>
      </c>
      <c r="BS3656" s="66" t="s">
        <v>10579</v>
      </c>
      <c r="BT3656" s="66" t="s">
        <v>10580</v>
      </c>
      <c r="BU3656" s="66" t="s">
        <v>10579</v>
      </c>
      <c r="BV3656" s="66" t="s">
        <v>10580</v>
      </c>
      <c r="BW3656" s="66" t="s">
        <v>10005</v>
      </c>
      <c r="BX3656" s="66"/>
      <c r="BY3656" s="12"/>
      <c r="BZ3656" t="s">
        <v>6880</v>
      </c>
      <c r="CA3656" s="13" t="s">
        <v>10581</v>
      </c>
    </row>
    <row r="3657" spans="70:79" s="1" customFormat="1" ht="15">
      <c r="BR3657" t="str">
        <f t="shared" si="191"/>
        <v>RX2THE WEALD DAY HOSPITAL</v>
      </c>
      <c r="BS3657" s="66" t="s">
        <v>10582</v>
      </c>
      <c r="BT3657" s="66" t="s">
        <v>10583</v>
      </c>
      <c r="BU3657" s="66" t="s">
        <v>10582</v>
      </c>
      <c r="BV3657" s="66" t="s">
        <v>10583</v>
      </c>
      <c r="BW3657" s="66" t="s">
        <v>10005</v>
      </c>
      <c r="BX3657" s="66"/>
      <c r="BY3657" s="12"/>
      <c r="BZ3657" t="s">
        <v>6880</v>
      </c>
      <c r="CA3657" s="13" t="s">
        <v>10584</v>
      </c>
    </row>
    <row r="3658" spans="70:79" s="1" customFormat="1" ht="15">
      <c r="BR3658" t="str">
        <f t="shared" si="191"/>
        <v>RX2TRIAGE BRIGHTON</v>
      </c>
      <c r="BS3658" s="66" t="s">
        <v>10585</v>
      </c>
      <c r="BT3658" s="66" t="s">
        <v>10586</v>
      </c>
      <c r="BU3658" s="66" t="s">
        <v>10585</v>
      </c>
      <c r="BV3658" s="66" t="s">
        <v>10586</v>
      </c>
      <c r="BW3658" s="66" t="s">
        <v>10005</v>
      </c>
      <c r="BX3658" s="66"/>
      <c r="BY3658" s="12"/>
      <c r="BZ3658" t="s">
        <v>6880</v>
      </c>
      <c r="CA3658" s="13" t="s">
        <v>10587</v>
      </c>
    </row>
    <row r="3659" spans="70:79" s="1" customFormat="1" ht="15">
      <c r="BR3659" t="str">
        <f t="shared" si="191"/>
        <v>RX2UNIT 5 CIGNETS</v>
      </c>
      <c r="BS3659" s="66" t="s">
        <v>10588</v>
      </c>
      <c r="BT3659" s="66" t="s">
        <v>10589</v>
      </c>
      <c r="BU3659" s="66" t="s">
        <v>10588</v>
      </c>
      <c r="BV3659" s="66" t="s">
        <v>10589</v>
      </c>
      <c r="BW3659" s="66" t="s">
        <v>10005</v>
      </c>
      <c r="BX3659" s="66"/>
      <c r="BY3659" s="12"/>
      <c r="BZ3659" t="s">
        <v>6889</v>
      </c>
      <c r="CA3659" s="13" t="s">
        <v>10590</v>
      </c>
    </row>
    <row r="3660" spans="70:79" s="1" customFormat="1" ht="15">
      <c r="BR3660" t="str">
        <f t="shared" si="191"/>
        <v>RX2VANTAGE POINT</v>
      </c>
      <c r="BS3660" s="66" t="s">
        <v>10591</v>
      </c>
      <c r="BT3660" s="66" t="s">
        <v>10592</v>
      </c>
      <c r="BU3660" s="66" t="s">
        <v>10591</v>
      </c>
      <c r="BV3660" s="66" t="s">
        <v>10592</v>
      </c>
      <c r="BW3660" s="66" t="s">
        <v>10005</v>
      </c>
      <c r="BX3660" s="66"/>
      <c r="BY3660" s="12"/>
      <c r="BZ3660" t="s">
        <v>6889</v>
      </c>
      <c r="CA3660" s="13" t="s">
        <v>10593</v>
      </c>
    </row>
    <row r="3661" spans="70:79" s="1" customFormat="1" ht="15">
      <c r="BR3661" t="str">
        <f t="shared" si="191"/>
        <v>RX2VILLA WARD &amp; DOWNSVIEW</v>
      </c>
      <c r="BS3661" s="66" t="s">
        <v>10594</v>
      </c>
      <c r="BT3661" s="66" t="s">
        <v>10595</v>
      </c>
      <c r="BU3661" s="66" t="s">
        <v>10594</v>
      </c>
      <c r="BV3661" s="66" t="s">
        <v>10595</v>
      </c>
      <c r="BW3661" s="66" t="s">
        <v>10005</v>
      </c>
      <c r="BX3661" s="66"/>
      <c r="BY3661" s="12"/>
      <c r="BZ3661" t="s">
        <v>6889</v>
      </c>
      <c r="CA3661" s="13" t="s">
        <v>10596</v>
      </c>
    </row>
    <row r="3662" spans="70:79" s="1" customFormat="1" ht="15">
      <c r="BR3662" t="str">
        <f t="shared" si="191"/>
        <v>RX2W. SUSSEX MAS SOUTH (GB)</v>
      </c>
      <c r="BS3662" s="66" t="s">
        <v>10597</v>
      </c>
      <c r="BT3662" s="66" t="s">
        <v>10598</v>
      </c>
      <c r="BU3662" s="66" t="s">
        <v>10597</v>
      </c>
      <c r="BV3662" s="66" t="s">
        <v>10598</v>
      </c>
      <c r="BW3662" s="66" t="s">
        <v>10005</v>
      </c>
      <c r="BX3662" s="66"/>
      <c r="BY3662" s="12"/>
      <c r="BZ3662" t="s">
        <v>6889</v>
      </c>
      <c r="CA3662" s="13" t="s">
        <v>10599</v>
      </c>
    </row>
    <row r="3663" spans="70:79" s="1" customFormat="1" ht="15">
      <c r="BR3663" t="str">
        <f t="shared" si="191"/>
        <v>RX2W. SX. YOUNG PERSONS SMT</v>
      </c>
      <c r="BS3663" s="66" t="s">
        <v>10600</v>
      </c>
      <c r="BT3663" s="66" t="s">
        <v>10601</v>
      </c>
      <c r="BU3663" s="66" t="s">
        <v>10600</v>
      </c>
      <c r="BV3663" s="66" t="s">
        <v>10601</v>
      </c>
      <c r="BW3663" s="66" t="s">
        <v>10005</v>
      </c>
      <c r="BX3663" s="66"/>
      <c r="BY3663" s="12"/>
      <c r="BZ3663" t="s">
        <v>6889</v>
      </c>
      <c r="CA3663" s="13" t="s">
        <v>10602</v>
      </c>
    </row>
    <row r="3664" spans="70:79" s="1" customFormat="1" ht="15">
      <c r="BR3664" t="str">
        <f t="shared" si="191"/>
        <v>RX2WARNINGLID DAY HOSPITAL</v>
      </c>
      <c r="BS3664" s="66" t="s">
        <v>10603</v>
      </c>
      <c r="BT3664" s="66" t="s">
        <v>10604</v>
      </c>
      <c r="BU3664" s="66" t="s">
        <v>10603</v>
      </c>
      <c r="BV3664" s="66" t="s">
        <v>10604</v>
      </c>
      <c r="BW3664" s="66" t="s">
        <v>10005</v>
      </c>
      <c r="BX3664" s="66"/>
      <c r="BY3664" s="12"/>
      <c r="BZ3664" t="s">
        <v>6889</v>
      </c>
      <c r="CA3664" s="13" t="s">
        <v>10605</v>
      </c>
    </row>
    <row r="3665" spans="70:79" s="1" customFormat="1" ht="15">
      <c r="BR3665" t="str">
        <f t="shared" si="191"/>
        <v>RX2WEST B&amp;H DEMENTIA ATS</v>
      </c>
      <c r="BS3665" s="66" t="s">
        <v>10606</v>
      </c>
      <c r="BT3665" s="66" t="s">
        <v>10607</v>
      </c>
      <c r="BU3665" s="66" t="s">
        <v>10606</v>
      </c>
      <c r="BV3665" s="66" t="s">
        <v>10607</v>
      </c>
      <c r="BW3665" s="66" t="s">
        <v>10005</v>
      </c>
      <c r="BX3665" s="66"/>
      <c r="BY3665" s="12"/>
      <c r="BZ3665" t="s">
        <v>6889</v>
      </c>
      <c r="CA3665" s="13" t="s">
        <v>10608</v>
      </c>
    </row>
    <row r="3666" spans="70:79" s="1" customFormat="1" ht="15">
      <c r="BR3666" t="str">
        <f t="shared" si="191"/>
        <v>RX2WEST SUSSEX DCS WEST</v>
      </c>
      <c r="BS3666" s="66" t="s">
        <v>10609</v>
      </c>
      <c r="BT3666" s="66" t="s">
        <v>10610</v>
      </c>
      <c r="BU3666" s="66" t="s">
        <v>10609</v>
      </c>
      <c r="BV3666" s="66" t="s">
        <v>10610</v>
      </c>
      <c r="BW3666" s="66" t="s">
        <v>10005</v>
      </c>
      <c r="BX3666" s="66"/>
      <c r="BY3666" s="12"/>
      <c r="BZ3666" t="s">
        <v>6889</v>
      </c>
      <c r="CA3666" s="13" t="s">
        <v>10611</v>
      </c>
    </row>
    <row r="3667" spans="70:79" s="1" customFormat="1" ht="15">
      <c r="BR3667" t="str">
        <f t="shared" si="191"/>
        <v>RX2WEST SUSSEX EIS NORTH</v>
      </c>
      <c r="BS3667" s="66" t="s">
        <v>10612</v>
      </c>
      <c r="BT3667" s="66" t="s">
        <v>10613</v>
      </c>
      <c r="BU3667" s="66" t="s">
        <v>10612</v>
      </c>
      <c r="BV3667" s="66" t="s">
        <v>10613</v>
      </c>
      <c r="BW3667" s="66" t="s">
        <v>10005</v>
      </c>
      <c r="BX3667" s="66"/>
      <c r="BY3667" s="12"/>
      <c r="BZ3667" t="s">
        <v>6889</v>
      </c>
      <c r="CA3667" s="13" t="s">
        <v>10614</v>
      </c>
    </row>
    <row r="3668" spans="70:79" s="1" customFormat="1" ht="15">
      <c r="BR3668" t="str">
        <f t="shared" si="191"/>
        <v>RX2WEST SUSSEX EIS WEST</v>
      </c>
      <c r="BS3668" s="66" t="s">
        <v>10615</v>
      </c>
      <c r="BT3668" s="66" t="s">
        <v>10616</v>
      </c>
      <c r="BU3668" s="66" t="s">
        <v>10615</v>
      </c>
      <c r="BV3668" s="66" t="s">
        <v>10616</v>
      </c>
      <c r="BW3668" s="66" t="s">
        <v>10005</v>
      </c>
      <c r="BX3668" s="66"/>
      <c r="BY3668" s="12"/>
      <c r="BZ3668" t="s">
        <v>6889</v>
      </c>
      <c r="CA3668" s="13" t="s">
        <v>10617</v>
      </c>
    </row>
    <row r="3669" spans="70:79" s="1" customFormat="1" ht="15">
      <c r="BR3669" t="str">
        <f t="shared" si="191"/>
        <v>RX2WEST SUSSEX MAS SOUTH</v>
      </c>
      <c r="BS3669" s="66" t="s">
        <v>10618</v>
      </c>
      <c r="BT3669" s="66" t="s">
        <v>10619</v>
      </c>
      <c r="BU3669" s="66" t="s">
        <v>10618</v>
      </c>
      <c r="BV3669" s="66" t="s">
        <v>10619</v>
      </c>
      <c r="BW3669" s="66" t="s">
        <v>10005</v>
      </c>
      <c r="BX3669" s="66"/>
      <c r="BY3669" s="12"/>
      <c r="BZ3669" t="s">
        <v>6889</v>
      </c>
      <c r="CA3669" s="13" t="s">
        <v>10620</v>
      </c>
    </row>
    <row r="3670" spans="70:79" s="1" customFormat="1" ht="15">
      <c r="BR3670" t="str">
        <f t="shared" si="191"/>
        <v>RX2WEST SUSSEX MAS WEST</v>
      </c>
      <c r="BS3670" s="66" t="s">
        <v>10621</v>
      </c>
      <c r="BT3670" s="66" t="s">
        <v>10622</v>
      </c>
      <c r="BU3670" s="66" t="s">
        <v>10621</v>
      </c>
      <c r="BV3670" s="66" t="s">
        <v>10622</v>
      </c>
      <c r="BW3670" s="66" t="s">
        <v>10005</v>
      </c>
      <c r="BX3670" s="66"/>
      <c r="BY3670" s="12"/>
      <c r="BZ3670" t="s">
        <v>6897</v>
      </c>
      <c r="CA3670" s="13" t="s">
        <v>10623</v>
      </c>
    </row>
    <row r="3671" spans="70:79" s="1" customFormat="1" ht="15">
      <c r="BR3671" t="str">
        <f t="shared" si="191"/>
        <v>RX2WESTERN SUSSEX ATS (AC)</v>
      </c>
      <c r="BS3671" s="66" t="s">
        <v>10624</v>
      </c>
      <c r="BT3671" s="66" t="s">
        <v>10625</v>
      </c>
      <c r="BU3671" s="66" t="s">
        <v>10624</v>
      </c>
      <c r="BV3671" s="66" t="s">
        <v>10625</v>
      </c>
      <c r="BW3671" s="66" t="s">
        <v>10005</v>
      </c>
      <c r="BX3671" s="66"/>
      <c r="BY3671" s="12"/>
      <c r="BZ3671" t="s">
        <v>6897</v>
      </c>
      <c r="CA3671" s="13" t="s">
        <v>10626</v>
      </c>
    </row>
    <row r="3672" spans="70:79" s="1" customFormat="1" ht="15">
      <c r="BR3672" t="str">
        <f t="shared" si="191"/>
        <v>RX2WESTERN SUSSEX ATS (AW)</v>
      </c>
      <c r="BS3672" s="66" t="s">
        <v>10627</v>
      </c>
      <c r="BT3672" s="66" t="s">
        <v>10628</v>
      </c>
      <c r="BU3672" s="66" t="s">
        <v>10627</v>
      </c>
      <c r="BV3672" s="66" t="s">
        <v>10628</v>
      </c>
      <c r="BW3672" s="66" t="s">
        <v>10005</v>
      </c>
      <c r="BX3672" s="66"/>
      <c r="BY3672" s="12"/>
      <c r="BZ3672" t="s">
        <v>6897</v>
      </c>
      <c r="CA3672" s="13" t="s">
        <v>10629</v>
      </c>
    </row>
    <row r="3673" spans="70:79" s="1" customFormat="1" ht="15">
      <c r="BR3673" t="str">
        <f t="shared" si="191"/>
        <v>RX2WESTERN SUSSEX ATS (BQ)</v>
      </c>
      <c r="BS3673" s="66" t="s">
        <v>10630</v>
      </c>
      <c r="BT3673" s="66" t="s">
        <v>10631</v>
      </c>
      <c r="BU3673" s="66" t="s">
        <v>10630</v>
      </c>
      <c r="BV3673" s="66" t="s">
        <v>10631</v>
      </c>
      <c r="BW3673" s="66" t="s">
        <v>10005</v>
      </c>
      <c r="BX3673" s="66"/>
      <c r="BY3673" s="12"/>
      <c r="BZ3673" t="s">
        <v>6897</v>
      </c>
      <c r="CA3673" s="13" t="s">
        <v>10632</v>
      </c>
    </row>
    <row r="3674" spans="70:79" s="1" customFormat="1" ht="15">
      <c r="BR3674" t="str">
        <f t="shared" si="191"/>
        <v>RX2WESTERN SUSSEX ATS (GK)</v>
      </c>
      <c r="BS3674" s="66" t="s">
        <v>10633</v>
      </c>
      <c r="BT3674" s="66" t="s">
        <v>10634</v>
      </c>
      <c r="BU3674" s="66" t="s">
        <v>10633</v>
      </c>
      <c r="BV3674" s="66" t="s">
        <v>10634</v>
      </c>
      <c r="BW3674" s="66" t="s">
        <v>10005</v>
      </c>
      <c r="BX3674" s="66"/>
      <c r="BY3674" s="12"/>
      <c r="BZ3674" t="s">
        <v>6897</v>
      </c>
      <c r="CA3674" s="13" t="s">
        <v>10635</v>
      </c>
    </row>
    <row r="3675" spans="70:79" s="1" customFormat="1" ht="15">
      <c r="BR3675" t="str">
        <f t="shared" si="191"/>
        <v>RX2WESTERN SUSSEX ATS (JS)</v>
      </c>
      <c r="BS3675" s="66" t="s">
        <v>10636</v>
      </c>
      <c r="BT3675" s="66" t="s">
        <v>10637</v>
      </c>
      <c r="BU3675" s="66" t="s">
        <v>10636</v>
      </c>
      <c r="BV3675" s="66" t="s">
        <v>10637</v>
      </c>
      <c r="BW3675" s="66" t="s">
        <v>10005</v>
      </c>
      <c r="BX3675" s="66"/>
      <c r="BY3675" s="12"/>
      <c r="BZ3675" t="s">
        <v>6897</v>
      </c>
      <c r="CA3675" s="13" t="s">
        <v>10638</v>
      </c>
    </row>
    <row r="3676" spans="70:79" s="1" customFormat="1" ht="15">
      <c r="BR3676" t="str">
        <f t="shared" si="191"/>
        <v>RX2WESTERN SUSSEX ATS (MB)</v>
      </c>
      <c r="BS3676" s="66" t="s">
        <v>10639</v>
      </c>
      <c r="BT3676" s="66" t="s">
        <v>10640</v>
      </c>
      <c r="BU3676" s="66" t="s">
        <v>10639</v>
      </c>
      <c r="BV3676" s="66" t="s">
        <v>10640</v>
      </c>
      <c r="BW3676" s="66" t="s">
        <v>10005</v>
      </c>
      <c r="BX3676" s="66"/>
      <c r="BY3676" s="12"/>
      <c r="BZ3676" t="s">
        <v>6897</v>
      </c>
      <c r="CA3676" s="13" t="s">
        <v>10641</v>
      </c>
    </row>
    <row r="3677" spans="70:79" s="1" customFormat="1" ht="15">
      <c r="BR3677" t="str">
        <f t="shared" si="191"/>
        <v>RX2WESTERN SUSSEX ATS (SA)</v>
      </c>
      <c r="BS3677" s="66" t="s">
        <v>10642</v>
      </c>
      <c r="BT3677" s="66" t="s">
        <v>10643</v>
      </c>
      <c r="BU3677" s="66" t="s">
        <v>10642</v>
      </c>
      <c r="BV3677" s="66" t="s">
        <v>10643</v>
      </c>
      <c r="BW3677" s="66" t="s">
        <v>10005</v>
      </c>
      <c r="BX3677" s="66"/>
      <c r="BY3677" s="12"/>
      <c r="BZ3677" t="s">
        <v>6897</v>
      </c>
      <c r="CA3677" s="13" t="s">
        <v>10644</v>
      </c>
    </row>
    <row r="3678" spans="70:79" s="1" customFormat="1" ht="15">
      <c r="BR3678" t="str">
        <f t="shared" si="191"/>
        <v>RX2WESTERN SUSSEX LWWD (AC)</v>
      </c>
      <c r="BS3678" s="66" t="s">
        <v>10645</v>
      </c>
      <c r="BT3678" s="66" t="s">
        <v>10646</v>
      </c>
      <c r="BU3678" s="66" t="s">
        <v>10645</v>
      </c>
      <c r="BV3678" s="66" t="s">
        <v>10646</v>
      </c>
      <c r="BW3678" s="66" t="s">
        <v>10005</v>
      </c>
      <c r="BX3678" s="66"/>
      <c r="BY3678" s="12"/>
      <c r="BZ3678" t="s">
        <v>6897</v>
      </c>
      <c r="CA3678" s="13" t="s">
        <v>10647</v>
      </c>
    </row>
    <row r="3679" spans="70:79" s="1" customFormat="1" ht="15">
      <c r="BR3679" t="str">
        <f t="shared" si="191"/>
        <v>RX2WESTERN SUSSEX LWWD (TC)</v>
      </c>
      <c r="BS3679" s="66" t="s">
        <v>10648</v>
      </c>
      <c r="BT3679" s="66" t="s">
        <v>10649</v>
      </c>
      <c r="BU3679" s="66" t="s">
        <v>10648</v>
      </c>
      <c r="BV3679" s="66" t="s">
        <v>10649</v>
      </c>
      <c r="BW3679" s="66" t="s">
        <v>10005</v>
      </c>
      <c r="BX3679" s="66"/>
      <c r="BY3679" s="12"/>
      <c r="BZ3679" t="s">
        <v>6897</v>
      </c>
      <c r="CA3679" s="13" t="s">
        <v>10650</v>
      </c>
    </row>
    <row r="3680" spans="70:79" s="1" customFormat="1" ht="15">
      <c r="BR3680" t="str">
        <f t="shared" si="191"/>
        <v>RX2WOODLANDS</v>
      </c>
      <c r="BS3680" s="66" t="s">
        <v>10651</v>
      </c>
      <c r="BT3680" s="66" t="s">
        <v>3007</v>
      </c>
      <c r="BU3680" s="66" t="s">
        <v>10651</v>
      </c>
      <c r="BV3680" s="66" t="s">
        <v>3007</v>
      </c>
      <c r="BW3680" s="66" t="s">
        <v>10005</v>
      </c>
      <c r="BX3680" s="66"/>
      <c r="BY3680" s="12"/>
      <c r="BZ3680" t="s">
        <v>6897</v>
      </c>
      <c r="CA3680" s="13" t="s">
        <v>10652</v>
      </c>
    </row>
    <row r="3681" spans="70:79" s="1" customFormat="1" ht="15">
      <c r="BR3681" t="str">
        <f t="shared" si="191"/>
        <v>RX2WOODLANDS WARD</v>
      </c>
      <c r="BS3681" s="66" t="s">
        <v>10653</v>
      </c>
      <c r="BT3681" s="66" t="s">
        <v>10654</v>
      </c>
      <c r="BU3681" s="66" t="s">
        <v>10653</v>
      </c>
      <c r="BV3681" s="66" t="s">
        <v>10654</v>
      </c>
      <c r="BW3681" s="66" t="s">
        <v>10005</v>
      </c>
      <c r="BX3681" s="66"/>
      <c r="BY3681" s="12"/>
      <c r="BZ3681" t="s">
        <v>6897</v>
      </c>
      <c r="CA3681" s="13" t="s">
        <v>10655</v>
      </c>
    </row>
    <row r="3682" spans="70:79" s="1" customFormat="1" ht="15">
      <c r="BR3682" t="str">
        <f t="shared" si="191"/>
        <v>RX2WOODSIDE</v>
      </c>
      <c r="BS3682" s="66" t="s">
        <v>10656</v>
      </c>
      <c r="BT3682" s="66" t="s">
        <v>693</v>
      </c>
      <c r="BU3682" s="66" t="s">
        <v>10656</v>
      </c>
      <c r="BV3682" s="66" t="s">
        <v>693</v>
      </c>
      <c r="BW3682" s="66" t="s">
        <v>10005</v>
      </c>
      <c r="BX3682" s="66"/>
      <c r="BY3682" s="12"/>
      <c r="BZ3682" t="s">
        <v>6897</v>
      </c>
      <c r="CA3682" s="13" t="s">
        <v>10657</v>
      </c>
    </row>
    <row r="3683" spans="70:79" s="1" customFormat="1" ht="15">
      <c r="BR3683" t="str">
        <f t="shared" si="191"/>
        <v>RX2WOODSIDE ANNEXE</v>
      </c>
      <c r="BS3683" s="66" t="s">
        <v>10658</v>
      </c>
      <c r="BT3683" s="66" t="s">
        <v>10659</v>
      </c>
      <c r="BU3683" s="66" t="s">
        <v>10658</v>
      </c>
      <c r="BV3683" s="66" t="s">
        <v>10659</v>
      </c>
      <c r="BW3683" s="66" t="s">
        <v>10005</v>
      </c>
      <c r="BX3683" s="66"/>
      <c r="BY3683" s="12"/>
      <c r="BZ3683" t="s">
        <v>6920</v>
      </c>
      <c r="CA3683" s="13" t="s">
        <v>10660</v>
      </c>
    </row>
    <row r="3684" spans="70:79" s="1" customFormat="1" ht="15">
      <c r="BR3684" t="str">
        <f t="shared" si="191"/>
        <v>RX2WORTHING HOSPITAL</v>
      </c>
      <c r="BS3684" s="66" t="s">
        <v>10661</v>
      </c>
      <c r="BT3684" s="66" t="s">
        <v>2120</v>
      </c>
      <c r="BU3684" s="66" t="s">
        <v>10661</v>
      </c>
      <c r="BV3684" s="66" t="s">
        <v>2120</v>
      </c>
      <c r="BW3684" s="66" t="s">
        <v>10005</v>
      </c>
      <c r="BX3684" s="66"/>
      <c r="BY3684" s="12"/>
      <c r="BZ3684" t="s">
        <v>6920</v>
      </c>
      <c r="CA3684" s="13" t="s">
        <v>10662</v>
      </c>
    </row>
    <row r="3685" spans="70:79" s="1" customFormat="1" ht="15">
      <c r="BR3685" t="str">
        <f t="shared" si="191"/>
        <v>RX2YASMIN BYSIDE COMFORT</v>
      </c>
      <c r="BS3685" s="66" t="s">
        <v>10663</v>
      </c>
      <c r="BT3685" s="66" t="s">
        <v>10664</v>
      </c>
      <c r="BU3685" s="66" t="s">
        <v>10663</v>
      </c>
      <c r="BV3685" s="66" t="s">
        <v>10664</v>
      </c>
      <c r="BW3685" s="66" t="s">
        <v>10005</v>
      </c>
      <c r="BX3685" s="66"/>
      <c r="BY3685" s="12"/>
      <c r="BZ3685" t="s">
        <v>6920</v>
      </c>
      <c r="CA3685" s="13" t="s">
        <v>10665</v>
      </c>
    </row>
    <row r="3686" spans="70:79" s="1" customFormat="1" ht="15">
      <c r="BR3686" t="str">
        <f t="shared" si="191"/>
        <v>RX2ZACHARY MERTON HOSPITAL</v>
      </c>
      <c r="BS3686" s="66" t="s">
        <v>10666</v>
      </c>
      <c r="BT3686" s="66" t="s">
        <v>2123</v>
      </c>
      <c r="BU3686" s="66" t="s">
        <v>10666</v>
      </c>
      <c r="BV3686" s="66" t="s">
        <v>2123</v>
      </c>
      <c r="BW3686" s="66" t="s">
        <v>10005</v>
      </c>
      <c r="BX3686" s="66"/>
      <c r="BY3686" s="12"/>
      <c r="BZ3686" t="s">
        <v>6920</v>
      </c>
      <c r="CA3686" s="13" t="s">
        <v>10667</v>
      </c>
    </row>
    <row r="3687" spans="70:79" s="1" customFormat="1" ht="15">
      <c r="BR3687" t="str">
        <f t="shared" si="191"/>
        <v>RX3ABDALE HOUSE - COMMUNITY UNIT</v>
      </c>
      <c r="BS3687" s="66" t="s">
        <v>10668</v>
      </c>
      <c r="BT3687" s="66" t="s">
        <v>10669</v>
      </c>
      <c r="BU3687" s="66" t="s">
        <v>10668</v>
      </c>
      <c r="BV3687" s="66" t="s">
        <v>10669</v>
      </c>
      <c r="BW3687" s="66" t="s">
        <v>10670</v>
      </c>
      <c r="BX3687" s="66"/>
      <c r="BY3687" s="12"/>
      <c r="BZ3687" t="s">
        <v>6920</v>
      </c>
      <c r="CA3687" s="13" t="s">
        <v>10671</v>
      </c>
    </row>
    <row r="3688" spans="70:79" s="1" customFormat="1" ht="15">
      <c r="BR3688" t="str">
        <f t="shared" si="191"/>
        <v>RX3ACOMB GABLES (ACOMB GARTH)</v>
      </c>
      <c r="BS3688" s="66" t="s">
        <v>10672</v>
      </c>
      <c r="BT3688" s="66" t="s">
        <v>10673</v>
      </c>
      <c r="BU3688" s="66" t="s">
        <v>10672</v>
      </c>
      <c r="BV3688" s="66" t="s">
        <v>10673</v>
      </c>
      <c r="BW3688" s="66" t="s">
        <v>10670</v>
      </c>
      <c r="BX3688" s="66"/>
      <c r="BY3688" s="12"/>
      <c r="BZ3688" t="s">
        <v>6920</v>
      </c>
      <c r="CA3688" s="13" t="s">
        <v>10674</v>
      </c>
    </row>
    <row r="3689" spans="70:79" s="1" customFormat="1" ht="15">
      <c r="BR3689" t="str">
        <f t="shared" si="191"/>
        <v>RX3ADT NORTH</v>
      </c>
      <c r="BS3689" s="66" t="s">
        <v>10675</v>
      </c>
      <c r="BT3689" s="66" t="s">
        <v>10676</v>
      </c>
      <c r="BU3689" s="66" t="s">
        <v>10675</v>
      </c>
      <c r="BV3689" s="66" t="s">
        <v>10676</v>
      </c>
      <c r="BW3689" s="66" t="s">
        <v>10670</v>
      </c>
      <c r="BX3689" s="66"/>
      <c r="BY3689" s="12"/>
      <c r="BZ3689" t="s">
        <v>6920</v>
      </c>
      <c r="CA3689" s="13" t="s">
        <v>10677</v>
      </c>
    </row>
    <row r="3690" spans="70:79" s="1" customFormat="1" ht="15">
      <c r="BR3690" t="str">
        <f t="shared" si="191"/>
        <v>RX3AFFECTIVE - FOXRUSH</v>
      </c>
      <c r="BS3690" s="66" t="s">
        <v>10678</v>
      </c>
      <c r="BT3690" s="66" t="s">
        <v>10679</v>
      </c>
      <c r="BU3690" s="66" t="s">
        <v>10678</v>
      </c>
      <c r="BV3690" s="66" t="s">
        <v>10679</v>
      </c>
      <c r="BW3690" s="66" t="s">
        <v>10670</v>
      </c>
      <c r="BX3690" s="66"/>
      <c r="BY3690" s="12"/>
      <c r="BZ3690" t="s">
        <v>6920</v>
      </c>
      <c r="CA3690" s="13" t="s">
        <v>10680</v>
      </c>
    </row>
    <row r="3691" spans="70:79" s="1" customFormat="1" ht="15">
      <c r="BR3691" t="str">
        <f t="shared" si="191"/>
        <v>RX3ASTBURY</v>
      </c>
      <c r="BS3691" s="66" t="s">
        <v>10681</v>
      </c>
      <c r="BT3691" s="66" t="s">
        <v>10682</v>
      </c>
      <c r="BU3691" s="66" t="s">
        <v>10681</v>
      </c>
      <c r="BV3691" s="66" t="s">
        <v>10682</v>
      </c>
      <c r="BW3691" s="66" t="s">
        <v>10670</v>
      </c>
      <c r="BX3691" s="66"/>
      <c r="BY3691" s="12"/>
      <c r="BZ3691" t="s">
        <v>6920</v>
      </c>
      <c r="CA3691" s="13" t="s">
        <v>10683</v>
      </c>
    </row>
    <row r="3692" spans="70:79" s="1" customFormat="1" ht="15">
      <c r="BR3692" t="str">
        <f t="shared" si="191"/>
        <v>RX3AUCKLAND PARK HOSPITAL</v>
      </c>
      <c r="BS3692" s="66" t="s">
        <v>10684</v>
      </c>
      <c r="BT3692" s="66" t="s">
        <v>10685</v>
      </c>
      <c r="BU3692" s="66" t="s">
        <v>10684</v>
      </c>
      <c r="BV3692" s="66" t="s">
        <v>10685</v>
      </c>
      <c r="BW3692" s="66" t="s">
        <v>10670</v>
      </c>
      <c r="BX3692" s="66"/>
      <c r="BY3692" s="12"/>
      <c r="BZ3692" t="s">
        <v>6920</v>
      </c>
      <c r="CA3692" s="13" t="s">
        <v>10686</v>
      </c>
    </row>
    <row r="3693" spans="70:79" s="1" customFormat="1" ht="15">
      <c r="BR3693" t="str">
        <f t="shared" si="191"/>
        <v>RX3AYSGARTH</v>
      </c>
      <c r="BS3693" s="66" t="s">
        <v>10687</v>
      </c>
      <c r="BT3693" s="66" t="s">
        <v>10688</v>
      </c>
      <c r="BU3693" s="66" t="s">
        <v>10687</v>
      </c>
      <c r="BV3693" s="66" t="s">
        <v>10688</v>
      </c>
      <c r="BW3693" s="66" t="s">
        <v>10670</v>
      </c>
      <c r="BX3693" s="66"/>
      <c r="BY3693" s="12"/>
      <c r="BZ3693" t="s">
        <v>9998</v>
      </c>
      <c r="CA3693" s="13" t="s">
        <v>10689</v>
      </c>
    </row>
    <row r="3694" spans="70:79" s="1" customFormat="1" ht="15">
      <c r="BR3694" t="str">
        <f t="shared" si="191"/>
        <v>RX3BANKFIELDS COURT ADMIN UNIT</v>
      </c>
      <c r="BS3694" s="66" t="s">
        <v>10690</v>
      </c>
      <c r="BT3694" s="66" t="s">
        <v>10691</v>
      </c>
      <c r="BU3694" s="66" t="s">
        <v>10690</v>
      </c>
      <c r="BV3694" s="66" t="s">
        <v>10691</v>
      </c>
      <c r="BW3694" s="66" t="s">
        <v>10670</v>
      </c>
      <c r="BX3694" s="66"/>
      <c r="BY3694" s="12"/>
      <c r="BZ3694" t="s">
        <v>9998</v>
      </c>
      <c r="CA3694" s="13" t="s">
        <v>10692</v>
      </c>
    </row>
    <row r="3695" spans="70:79" s="1" customFormat="1" ht="15">
      <c r="BR3695" t="str">
        <f t="shared" si="191"/>
        <v>RX3BANKFIELDS COURT THE LODGE</v>
      </c>
      <c r="BS3695" s="66" t="s">
        <v>10693</v>
      </c>
      <c r="BT3695" s="66" t="s">
        <v>10694</v>
      </c>
      <c r="BU3695" s="66" t="s">
        <v>10693</v>
      </c>
      <c r="BV3695" s="66" t="s">
        <v>10694</v>
      </c>
      <c r="BW3695" s="66" t="s">
        <v>10670</v>
      </c>
      <c r="BX3695" s="66"/>
      <c r="BY3695" s="12"/>
      <c r="BZ3695" t="s">
        <v>9998</v>
      </c>
      <c r="CA3695" s="13" t="s">
        <v>10695</v>
      </c>
    </row>
    <row r="3696" spans="70:79" s="1" customFormat="1" ht="15">
      <c r="BR3696" t="str">
        <f t="shared" si="191"/>
        <v>RX3BANKFIELDS COURT UNIT 1</v>
      </c>
      <c r="BS3696" s="66" t="s">
        <v>10696</v>
      </c>
      <c r="BT3696" s="66" t="s">
        <v>10697</v>
      </c>
      <c r="BU3696" s="66" t="s">
        <v>10696</v>
      </c>
      <c r="BV3696" s="66" t="s">
        <v>10697</v>
      </c>
      <c r="BW3696" s="66" t="s">
        <v>10670</v>
      </c>
      <c r="BX3696" s="66"/>
      <c r="BY3696" s="12"/>
      <c r="BZ3696" t="s">
        <v>9998</v>
      </c>
      <c r="CA3696" s="13" t="s">
        <v>10698</v>
      </c>
    </row>
    <row r="3697" spans="70:79" s="1" customFormat="1" ht="15">
      <c r="BR3697" t="str">
        <f t="shared" si="191"/>
        <v>RX3BANKFIELDS COURT UNIT 2</v>
      </c>
      <c r="BS3697" s="66" t="s">
        <v>10699</v>
      </c>
      <c r="BT3697" s="66" t="s">
        <v>10700</v>
      </c>
      <c r="BU3697" s="66" t="s">
        <v>10699</v>
      </c>
      <c r="BV3697" s="66" t="s">
        <v>10700</v>
      </c>
      <c r="BW3697" s="66" t="s">
        <v>10670</v>
      </c>
      <c r="BX3697" s="66"/>
      <c r="BY3697" s="12"/>
      <c r="BZ3697" t="s">
        <v>9998</v>
      </c>
      <c r="CA3697" s="13" t="s">
        <v>10701</v>
      </c>
    </row>
    <row r="3698" spans="70:79" s="1" customFormat="1" ht="15">
      <c r="BR3698" t="str">
        <f t="shared" si="191"/>
        <v>RX3BANKFIELDS COURT UNIT 3</v>
      </c>
      <c r="BS3698" s="66" t="s">
        <v>10702</v>
      </c>
      <c r="BT3698" s="66" t="s">
        <v>10703</v>
      </c>
      <c r="BU3698" s="66" t="s">
        <v>10702</v>
      </c>
      <c r="BV3698" s="66" t="s">
        <v>10703</v>
      </c>
      <c r="BW3698" s="66" t="s">
        <v>10670</v>
      </c>
      <c r="BX3698" s="66"/>
      <c r="BY3698" s="12"/>
      <c r="BZ3698" t="s">
        <v>9998</v>
      </c>
      <c r="CA3698" s="13" t="s">
        <v>10704</v>
      </c>
    </row>
    <row r="3699" spans="70:79" s="1" customFormat="1" ht="15">
      <c r="BR3699" t="str">
        <f t="shared" si="191"/>
        <v>RX3BANKFIELDS COURT UNIT 4</v>
      </c>
      <c r="BS3699" s="66" t="s">
        <v>10705</v>
      </c>
      <c r="BT3699" s="66" t="s">
        <v>10706</v>
      </c>
      <c r="BU3699" s="66" t="s">
        <v>10705</v>
      </c>
      <c r="BV3699" s="66" t="s">
        <v>10706</v>
      </c>
      <c r="BW3699" s="66" t="s">
        <v>10670</v>
      </c>
      <c r="BX3699" s="66"/>
      <c r="BY3699" s="12"/>
      <c r="BZ3699" t="s">
        <v>9998</v>
      </c>
      <c r="CA3699" s="13" t="s">
        <v>10707</v>
      </c>
    </row>
    <row r="3700" spans="70:79" s="1" customFormat="1" ht="15">
      <c r="BR3700" t="str">
        <f t="shared" si="191"/>
        <v>RX3C &amp; YPS 1</v>
      </c>
      <c r="BS3700" s="66" t="s">
        <v>10708</v>
      </c>
      <c r="BT3700" s="66" t="s">
        <v>10709</v>
      </c>
      <c r="BU3700" s="66" t="s">
        <v>10708</v>
      </c>
      <c r="BV3700" s="66" t="s">
        <v>10709</v>
      </c>
      <c r="BW3700" s="66" t="s">
        <v>10670</v>
      </c>
      <c r="BX3700" s="66"/>
      <c r="BY3700" s="12"/>
      <c r="BZ3700" t="s">
        <v>9998</v>
      </c>
      <c r="CA3700" s="13" t="s">
        <v>2754</v>
      </c>
    </row>
    <row r="3701" spans="70:79" s="1" customFormat="1" ht="15">
      <c r="BR3701" t="str">
        <f t="shared" si="191"/>
        <v>RX3C &amp; YPS 2</v>
      </c>
      <c r="BS3701" s="66" t="s">
        <v>10710</v>
      </c>
      <c r="BT3701" s="66" t="s">
        <v>10711</v>
      </c>
      <c r="BU3701" s="66" t="s">
        <v>10710</v>
      </c>
      <c r="BV3701" s="66" t="s">
        <v>10711</v>
      </c>
      <c r="BW3701" s="66" t="s">
        <v>10670</v>
      </c>
      <c r="BX3701" s="66"/>
      <c r="BY3701" s="12"/>
      <c r="BZ3701" t="s">
        <v>9998</v>
      </c>
      <c r="CA3701" s="13" t="s">
        <v>10712</v>
      </c>
    </row>
    <row r="3702" spans="70:79" s="1" customFormat="1" ht="15">
      <c r="BR3702" t="str">
        <f t="shared" si="191"/>
        <v>RX3C &amp; YPS CLS</v>
      </c>
      <c r="BS3702" s="66" t="s">
        <v>10713</v>
      </c>
      <c r="BT3702" s="66" t="s">
        <v>10714</v>
      </c>
      <c r="BU3702" s="66" t="s">
        <v>10713</v>
      </c>
      <c r="BV3702" s="66" t="s">
        <v>10714</v>
      </c>
      <c r="BW3702" s="66" t="s">
        <v>10670</v>
      </c>
      <c r="BX3702" s="66"/>
      <c r="BY3702" s="12"/>
      <c r="BZ3702" t="s">
        <v>9998</v>
      </c>
      <c r="CA3702" s="13" t="s">
        <v>10715</v>
      </c>
    </row>
    <row r="3703" spans="70:79" s="1" customFormat="1" ht="15">
      <c r="BR3703" t="str">
        <f t="shared" si="191"/>
        <v>RX3CAMPHILL VILLAGE TRUST</v>
      </c>
      <c r="BS3703" s="66" t="s">
        <v>10716</v>
      </c>
      <c r="BT3703" s="66" t="s">
        <v>10717</v>
      </c>
      <c r="BU3703" s="66" t="s">
        <v>10716</v>
      </c>
      <c r="BV3703" s="66" t="s">
        <v>10717</v>
      </c>
      <c r="BW3703" s="66" t="s">
        <v>10670</v>
      </c>
      <c r="BX3703" s="66"/>
      <c r="BY3703" s="12"/>
      <c r="BZ3703" t="s">
        <v>9998</v>
      </c>
      <c r="CA3703" s="13" t="s">
        <v>10718</v>
      </c>
    </row>
    <row r="3704" spans="70:79" s="1" customFormat="1" ht="15">
      <c r="BR3704" t="str">
        <f t="shared" si="191"/>
        <v>RX3CENTENARY SUITE</v>
      </c>
      <c r="BS3704" s="66" t="s">
        <v>10719</v>
      </c>
      <c r="BT3704" s="66" t="s">
        <v>10720</v>
      </c>
      <c r="BU3704" s="66" t="s">
        <v>10719</v>
      </c>
      <c r="BV3704" s="66" t="s">
        <v>10720</v>
      </c>
      <c r="BW3704" s="66" t="s">
        <v>10670</v>
      </c>
      <c r="BX3704" s="66"/>
      <c r="BY3704" s="12"/>
      <c r="BZ3704" t="s">
        <v>9998</v>
      </c>
      <c r="CA3704" s="13" t="s">
        <v>10721</v>
      </c>
    </row>
    <row r="3705" spans="70:79" s="1" customFormat="1" ht="15">
      <c r="BR3705" t="str">
        <f t="shared" si="191"/>
        <v>RX3CHERRY TREE HOUSE COMMUNITY</v>
      </c>
      <c r="BS3705" s="66" t="s">
        <v>10722</v>
      </c>
      <c r="BT3705" s="66" t="s">
        <v>10723</v>
      </c>
      <c r="BU3705" s="66" t="s">
        <v>10722</v>
      </c>
      <c r="BV3705" s="66" t="s">
        <v>10723</v>
      </c>
      <c r="BW3705" s="66" t="s">
        <v>10670</v>
      </c>
      <c r="BX3705" s="66"/>
      <c r="BY3705" s="12"/>
      <c r="BZ3705" t="s">
        <v>9998</v>
      </c>
      <c r="CA3705" s="13" t="s">
        <v>10724</v>
      </c>
    </row>
    <row r="3706" spans="70:79" s="1" customFormat="1" ht="15">
      <c r="BR3706" t="str">
        <f t="shared" si="191"/>
        <v>RX3CHILDRENS &amp; YOUNG PEOPLES(2)</v>
      </c>
      <c r="BS3706" s="66" t="s">
        <v>10725</v>
      </c>
      <c r="BT3706" s="66" t="s">
        <v>10726</v>
      </c>
      <c r="BU3706" s="66" t="s">
        <v>10725</v>
      </c>
      <c r="BV3706" s="66" t="s">
        <v>10726</v>
      </c>
      <c r="BW3706" s="66" t="s">
        <v>10670</v>
      </c>
      <c r="BX3706" s="66"/>
      <c r="BY3706" s="12"/>
      <c r="BZ3706" t="s">
        <v>9998</v>
      </c>
      <c r="CA3706" s="13" t="s">
        <v>10727</v>
      </c>
    </row>
    <row r="3707" spans="70:79" s="1" customFormat="1" ht="15">
      <c r="BR3707" t="str">
        <f t="shared" si="191"/>
        <v>RX3CHILDRENS &amp; YOUNG PEOPLES(3)</v>
      </c>
      <c r="BS3707" s="66" t="s">
        <v>10728</v>
      </c>
      <c r="BT3707" s="66" t="s">
        <v>10729</v>
      </c>
      <c r="BU3707" s="66" t="s">
        <v>10728</v>
      </c>
      <c r="BV3707" s="66" t="s">
        <v>10729</v>
      </c>
      <c r="BW3707" s="66" t="s">
        <v>10670</v>
      </c>
      <c r="BX3707" s="66"/>
      <c r="BY3707" s="12"/>
      <c r="BZ3707" t="s">
        <v>9998</v>
      </c>
      <c r="CA3707" s="13" t="s">
        <v>10730</v>
      </c>
    </row>
    <row r="3708" spans="70:79" s="1" customFormat="1" ht="15">
      <c r="BR3708" t="str">
        <f t="shared" si="191"/>
        <v>RX3COATHAM MEMORIAL HALL</v>
      </c>
      <c r="BS3708" s="66" t="s">
        <v>10731</v>
      </c>
      <c r="BT3708" s="66" t="s">
        <v>10732</v>
      </c>
      <c r="BU3708" s="66" t="s">
        <v>10731</v>
      </c>
      <c r="BV3708" s="66" t="s">
        <v>10732</v>
      </c>
      <c r="BW3708" s="66" t="s">
        <v>10670</v>
      </c>
      <c r="BX3708" s="66"/>
      <c r="BY3708" s="12"/>
      <c r="BZ3708" t="s">
        <v>9998</v>
      </c>
      <c r="CA3708" s="13" t="s">
        <v>2998</v>
      </c>
    </row>
    <row r="3709" spans="70:79" s="1" customFormat="1" ht="15">
      <c r="BR3709" t="str">
        <f t="shared" si="191"/>
        <v>RX3CROSS LANE HOSPITAL AYCKBOURN</v>
      </c>
      <c r="BS3709" s="66" t="s">
        <v>10733</v>
      </c>
      <c r="BT3709" s="66" t="s">
        <v>10734</v>
      </c>
      <c r="BU3709" s="66" t="s">
        <v>10733</v>
      </c>
      <c r="BV3709" s="66" t="s">
        <v>10734</v>
      </c>
      <c r="BW3709" s="66" t="s">
        <v>10670</v>
      </c>
      <c r="BX3709" s="66"/>
      <c r="BY3709" s="12"/>
      <c r="BZ3709" t="s">
        <v>9998</v>
      </c>
      <c r="CA3709" s="13" t="s">
        <v>10735</v>
      </c>
    </row>
    <row r="3710" spans="70:79" s="1" customFormat="1" ht="15">
      <c r="BR3710" t="str">
        <f t="shared" si="191"/>
        <v>RX3CROSS LANE HOSPITAL ROWAN LEA</v>
      </c>
      <c r="BS3710" s="66" t="s">
        <v>10736</v>
      </c>
      <c r="BT3710" s="66" t="s">
        <v>10737</v>
      </c>
      <c r="BU3710" s="66" t="s">
        <v>10736</v>
      </c>
      <c r="BV3710" s="66" t="s">
        <v>10737</v>
      </c>
      <c r="BW3710" s="66" t="s">
        <v>10670</v>
      </c>
      <c r="BX3710" s="66"/>
      <c r="BY3710" s="12"/>
      <c r="BZ3710" t="s">
        <v>9998</v>
      </c>
      <c r="CA3710" s="13" t="s">
        <v>10738</v>
      </c>
    </row>
    <row r="3711" spans="70:79" s="1" customFormat="1" ht="15">
      <c r="BR3711" t="str">
        <f t="shared" si="191"/>
        <v>RX3CYPS - NORTH YORKSHIRE 1</v>
      </c>
      <c r="BS3711" s="66" t="s">
        <v>10739</v>
      </c>
      <c r="BT3711" s="66" t="s">
        <v>10740</v>
      </c>
      <c r="BU3711" s="66" t="s">
        <v>10739</v>
      </c>
      <c r="BV3711" s="66" t="s">
        <v>10740</v>
      </c>
      <c r="BW3711" s="66" t="s">
        <v>10670</v>
      </c>
      <c r="BX3711" s="66"/>
      <c r="BY3711" s="12"/>
      <c r="BZ3711" t="s">
        <v>9998</v>
      </c>
      <c r="CA3711" s="13" t="s">
        <v>10741</v>
      </c>
    </row>
    <row r="3712" spans="70:79" s="1" customFormat="1" ht="15">
      <c r="BR3712" t="str">
        <f t="shared" si="191"/>
        <v>RX3CYPS - NORTH YORKSHIRE 2</v>
      </c>
      <c r="BS3712" s="66" t="s">
        <v>10742</v>
      </c>
      <c r="BT3712" s="66" t="s">
        <v>10743</v>
      </c>
      <c r="BU3712" s="66" t="s">
        <v>10742</v>
      </c>
      <c r="BV3712" s="66" t="s">
        <v>10743</v>
      </c>
      <c r="BW3712" s="66" t="s">
        <v>10670</v>
      </c>
      <c r="BX3712" s="66"/>
      <c r="BY3712" s="12"/>
      <c r="BZ3712" t="s">
        <v>9998</v>
      </c>
      <c r="CA3712" s="13" t="s">
        <v>10744</v>
      </c>
    </row>
    <row r="3713" spans="70:79" s="1" customFormat="1" ht="15">
      <c r="BR3713" t="str">
        <f t="shared" si="191"/>
        <v>RX3DARLINGTON MEMORIAL ROWAN BUILDING</v>
      </c>
      <c r="BS3713" s="66" t="s">
        <v>10745</v>
      </c>
      <c r="BT3713" s="66" t="s">
        <v>10746</v>
      </c>
      <c r="BU3713" s="66" t="s">
        <v>10745</v>
      </c>
      <c r="BV3713" s="66" t="s">
        <v>10746</v>
      </c>
      <c r="BW3713" s="66" t="s">
        <v>10670</v>
      </c>
      <c r="BX3713" s="66"/>
      <c r="BY3713" s="12"/>
      <c r="BZ3713" t="s">
        <v>9998</v>
      </c>
      <c r="CA3713" s="13" t="s">
        <v>10747</v>
      </c>
    </row>
    <row r="3714" spans="70:79" s="1" customFormat="1" ht="15">
      <c r="BR3714" t="str">
        <f t="shared" si="191"/>
        <v>RX3EARLSTON HOUSE</v>
      </c>
      <c r="BS3714" s="66" t="s">
        <v>10748</v>
      </c>
      <c r="BT3714" s="66" t="s">
        <v>10749</v>
      </c>
      <c r="BU3714" s="66" t="s">
        <v>10748</v>
      </c>
      <c r="BV3714" s="66" t="s">
        <v>10749</v>
      </c>
      <c r="BW3714" s="66" t="s">
        <v>10670</v>
      </c>
      <c r="BX3714" s="66"/>
      <c r="BY3714" s="12"/>
      <c r="BZ3714" t="s">
        <v>9998</v>
      </c>
      <c r="CA3714" s="13" t="s">
        <v>10750</v>
      </c>
    </row>
    <row r="3715" spans="70:79" s="1" customFormat="1" ht="15">
      <c r="BR3715" t="str">
        <f t="shared" ref="BR3715:BR3778" si="192">CONCATENATE(LEFT(BS3715, 3),BT3715)</f>
        <v>RX3EAST CLEVELAND HOSPITAL</v>
      </c>
      <c r="BS3715" s="66" t="s">
        <v>10751</v>
      </c>
      <c r="BT3715" s="66" t="s">
        <v>7308</v>
      </c>
      <c r="BU3715" s="66" t="s">
        <v>10751</v>
      </c>
      <c r="BV3715" s="66" t="s">
        <v>7308</v>
      </c>
      <c r="BW3715" s="66" t="s">
        <v>10670</v>
      </c>
      <c r="BX3715" s="66"/>
      <c r="BY3715" s="12"/>
      <c r="BZ3715" t="s">
        <v>9998</v>
      </c>
      <c r="CA3715" s="13" t="s">
        <v>10752</v>
      </c>
    </row>
    <row r="3716" spans="70:79" s="1" customFormat="1" ht="15">
      <c r="BR3716" t="str">
        <f t="shared" si="192"/>
        <v>RX3EATING DISORDERS OP</v>
      </c>
      <c r="BS3716" s="66" t="s">
        <v>10753</v>
      </c>
      <c r="BT3716" s="66" t="s">
        <v>10754</v>
      </c>
      <c r="BU3716" s="66" t="s">
        <v>10753</v>
      </c>
      <c r="BV3716" s="66" t="s">
        <v>10754</v>
      </c>
      <c r="BW3716" s="66" t="s">
        <v>10670</v>
      </c>
      <c r="BX3716" s="66"/>
      <c r="BY3716" s="12"/>
      <c r="BZ3716" t="s">
        <v>9998</v>
      </c>
      <c r="CA3716" s="13" t="s">
        <v>10755</v>
      </c>
    </row>
    <row r="3717" spans="70:79" s="1" customFormat="1" ht="15">
      <c r="BR3717" t="str">
        <f t="shared" si="192"/>
        <v>RX3EDEN HILL</v>
      </c>
      <c r="BS3717" s="66" t="s">
        <v>10756</v>
      </c>
      <c r="BT3717" s="66" t="s">
        <v>10757</v>
      </c>
      <c r="BU3717" s="66" t="s">
        <v>10756</v>
      </c>
      <c r="BV3717" s="66" t="s">
        <v>10757</v>
      </c>
      <c r="BW3717" s="66" t="s">
        <v>10670</v>
      </c>
      <c r="BX3717" s="66"/>
      <c r="BY3717" s="12"/>
      <c r="BZ3717" t="s">
        <v>9998</v>
      </c>
      <c r="CA3717" s="13" t="s">
        <v>8822</v>
      </c>
    </row>
    <row r="3718" spans="70:79" s="1" customFormat="1" ht="15">
      <c r="BR3718" t="str">
        <f t="shared" si="192"/>
        <v>RX3EIP (NP)</v>
      </c>
      <c r="BS3718" s="66" t="s">
        <v>10758</v>
      </c>
      <c r="BT3718" s="66" t="s">
        <v>10759</v>
      </c>
      <c r="BU3718" s="66" t="s">
        <v>10758</v>
      </c>
      <c r="BV3718" s="66" t="s">
        <v>10759</v>
      </c>
      <c r="BW3718" s="66" t="s">
        <v>10670</v>
      </c>
      <c r="BX3718" s="66"/>
      <c r="BY3718" s="12"/>
      <c r="BZ3718" t="s">
        <v>9998</v>
      </c>
      <c r="CA3718" s="13" t="s">
        <v>10760</v>
      </c>
    </row>
    <row r="3719" spans="70:79" s="1" customFormat="1" ht="15">
      <c r="BR3719" t="str">
        <f t="shared" si="192"/>
        <v>RX3ESTON &amp; EAST CLEVELAND OLD AGE PSYCH</v>
      </c>
      <c r="BS3719" s="66" t="s">
        <v>10761</v>
      </c>
      <c r="BT3719" s="66" t="s">
        <v>10762</v>
      </c>
      <c r="BU3719" s="66" t="s">
        <v>10761</v>
      </c>
      <c r="BV3719" s="66" t="s">
        <v>10762</v>
      </c>
      <c r="BW3719" s="66" t="s">
        <v>10670</v>
      </c>
      <c r="BX3719" s="66"/>
      <c r="BY3719" s="12"/>
      <c r="BZ3719" t="s">
        <v>9998</v>
      </c>
      <c r="CA3719" s="13" t="s">
        <v>10763</v>
      </c>
    </row>
    <row r="3720" spans="70:79" s="1" customFormat="1" ht="15">
      <c r="BR3720" t="str">
        <f t="shared" si="192"/>
        <v>RX3FORENSIC LD</v>
      </c>
      <c r="BS3720" s="66" t="s">
        <v>10764</v>
      </c>
      <c r="BT3720" s="66" t="s">
        <v>10765</v>
      </c>
      <c r="BU3720" s="66" t="s">
        <v>10764</v>
      </c>
      <c r="BV3720" s="66" t="s">
        <v>10765</v>
      </c>
      <c r="BW3720" s="66" t="s">
        <v>10670</v>
      </c>
      <c r="BX3720" s="66"/>
      <c r="BY3720" s="12"/>
      <c r="BZ3720" t="s">
        <v>9998</v>
      </c>
      <c r="CA3720" s="13" t="s">
        <v>8941</v>
      </c>
    </row>
    <row r="3721" spans="70:79" s="1" customFormat="1" ht="15">
      <c r="BR3721" t="str">
        <f t="shared" si="192"/>
        <v>RX3FOXRUSH AFFECTIVE DISORDER</v>
      </c>
      <c r="BS3721" s="66" t="s">
        <v>10766</v>
      </c>
      <c r="BT3721" s="66" t="s">
        <v>10767</v>
      </c>
      <c r="BU3721" s="66" t="s">
        <v>10766</v>
      </c>
      <c r="BV3721" s="66" t="s">
        <v>10767</v>
      </c>
      <c r="BW3721" s="66" t="s">
        <v>10670</v>
      </c>
      <c r="BX3721" s="66"/>
      <c r="BY3721" s="12"/>
      <c r="BZ3721" t="s">
        <v>9998</v>
      </c>
      <c r="CA3721" s="13" t="s">
        <v>10768</v>
      </c>
    </row>
    <row r="3722" spans="70:79" s="1" customFormat="1" ht="15">
      <c r="BR3722" t="str">
        <f t="shared" si="192"/>
        <v>RX3FOXRUSH AFFECTIVE DISORDER</v>
      </c>
      <c r="BS3722" s="66" t="s">
        <v>10769</v>
      </c>
      <c r="BT3722" s="66" t="s">
        <v>10767</v>
      </c>
      <c r="BU3722" s="66" t="s">
        <v>10769</v>
      </c>
      <c r="BV3722" s="66" t="s">
        <v>10767</v>
      </c>
      <c r="BW3722" s="66" t="s">
        <v>10670</v>
      </c>
      <c r="BX3722" s="66"/>
      <c r="BY3722" s="12"/>
      <c r="BZ3722" t="s">
        <v>9998</v>
      </c>
      <c r="CA3722" s="13" t="s">
        <v>10770</v>
      </c>
    </row>
    <row r="3723" spans="70:79" s="1" customFormat="1" ht="15">
      <c r="BR3723" t="str">
        <f t="shared" si="192"/>
        <v>RX3GEORGE HARDWICK FOUNDATION</v>
      </c>
      <c r="BS3723" s="66" t="s">
        <v>10771</v>
      </c>
      <c r="BT3723" s="66" t="s">
        <v>10772</v>
      </c>
      <c r="BU3723" s="66" t="s">
        <v>10771</v>
      </c>
      <c r="BV3723" s="66" t="s">
        <v>10772</v>
      </c>
      <c r="BW3723" s="66" t="s">
        <v>10670</v>
      </c>
      <c r="BX3723" s="66"/>
      <c r="BY3723" s="12"/>
      <c r="BZ3723" t="s">
        <v>9998</v>
      </c>
      <c r="CA3723" s="13" t="s">
        <v>10773</v>
      </c>
    </row>
    <row r="3724" spans="70:79" s="1" customFormat="1" ht="15">
      <c r="BR3724" t="str">
        <f t="shared" si="192"/>
        <v>RX3GOODALL (NP)</v>
      </c>
      <c r="BS3724" s="66" t="s">
        <v>10774</v>
      </c>
      <c r="BT3724" s="66" t="s">
        <v>10775</v>
      </c>
      <c r="BU3724" s="66" t="s">
        <v>10774</v>
      </c>
      <c r="BV3724" s="66" t="s">
        <v>10775</v>
      </c>
      <c r="BW3724" s="66" t="s">
        <v>10670</v>
      </c>
      <c r="BX3724" s="66"/>
      <c r="BY3724" s="12"/>
      <c r="BZ3724" t="s">
        <v>9998</v>
      </c>
      <c r="CA3724" s="13" t="s">
        <v>10776</v>
      </c>
    </row>
    <row r="3725" spans="70:79" s="1" customFormat="1" ht="15">
      <c r="BR3725" t="str">
        <f t="shared" si="192"/>
        <v>RX3GROUND FLOOR</v>
      </c>
      <c r="BS3725" s="66" t="s">
        <v>10777</v>
      </c>
      <c r="BT3725" s="66" t="s">
        <v>10778</v>
      </c>
      <c r="BU3725" s="66" t="s">
        <v>10777</v>
      </c>
      <c r="BV3725" s="66" t="s">
        <v>10778</v>
      </c>
      <c r="BW3725" s="66" t="s">
        <v>10670</v>
      </c>
      <c r="BX3725" s="66"/>
      <c r="BY3725" s="12"/>
      <c r="BZ3725" t="s">
        <v>9998</v>
      </c>
      <c r="CA3725" s="13" t="s">
        <v>10779</v>
      </c>
    </row>
    <row r="3726" spans="70:79" s="1" customFormat="1" ht="15">
      <c r="BR3726" t="str">
        <f t="shared" si="192"/>
        <v>RX3GUISBOROUGH GENERAL HOSPITAL</v>
      </c>
      <c r="BS3726" s="66" t="s">
        <v>10780</v>
      </c>
      <c r="BT3726" s="66" t="s">
        <v>10781</v>
      </c>
      <c r="BU3726" s="66" t="s">
        <v>10780</v>
      </c>
      <c r="BV3726" s="66" t="s">
        <v>10781</v>
      </c>
      <c r="BW3726" s="66" t="s">
        <v>10670</v>
      </c>
      <c r="BX3726" s="66"/>
      <c r="BY3726" s="12"/>
      <c r="BZ3726" t="s">
        <v>9998</v>
      </c>
      <c r="CA3726" s="13" t="s">
        <v>10782</v>
      </c>
    </row>
    <row r="3727" spans="70:79" s="1" customFormat="1" ht="15">
      <c r="BR3727" t="str">
        <f t="shared" si="192"/>
        <v>RX3H/POOL LD CHILDRENS SERV</v>
      </c>
      <c r="BS3727" s="66" t="s">
        <v>10783</v>
      </c>
      <c r="BT3727" s="66" t="s">
        <v>10784</v>
      </c>
      <c r="BU3727" s="66" t="s">
        <v>10783</v>
      </c>
      <c r="BV3727" s="66" t="s">
        <v>10784</v>
      </c>
      <c r="BW3727" s="66" t="s">
        <v>10670</v>
      </c>
      <c r="BX3727" s="66"/>
      <c r="BY3727" s="12"/>
      <c r="BZ3727" t="s">
        <v>9998</v>
      </c>
      <c r="CA3727" s="13" t="s">
        <v>10785</v>
      </c>
    </row>
    <row r="3728" spans="70:79" s="1" customFormat="1" ht="15">
      <c r="BR3728" t="str">
        <f t="shared" si="192"/>
        <v>RX3HARROGATE IHTT</v>
      </c>
      <c r="BS3728" s="66" t="s">
        <v>10786</v>
      </c>
      <c r="BT3728" s="66" t="s">
        <v>10787</v>
      </c>
      <c r="BU3728" s="66" t="s">
        <v>10786</v>
      </c>
      <c r="BV3728" s="66" t="s">
        <v>10787</v>
      </c>
      <c r="BW3728" s="66" t="s">
        <v>10670</v>
      </c>
      <c r="BX3728" s="66"/>
      <c r="BY3728" s="12"/>
      <c r="BZ3728" t="s">
        <v>9998</v>
      </c>
      <c r="CA3728" s="13" t="s">
        <v>10788</v>
      </c>
    </row>
    <row r="3729" spans="70:79" s="1" customFormat="1" ht="15">
      <c r="BR3729" t="str">
        <f t="shared" si="192"/>
        <v>RX3HARTLEPOOL CARERS ASSOCIATION</v>
      </c>
      <c r="BS3729" s="66" t="s">
        <v>10789</v>
      </c>
      <c r="BT3729" s="66" t="s">
        <v>10790</v>
      </c>
      <c r="BU3729" s="66" t="s">
        <v>10789</v>
      </c>
      <c r="BV3729" s="66" t="s">
        <v>10790</v>
      </c>
      <c r="BW3729" s="66" t="s">
        <v>10670</v>
      </c>
      <c r="BX3729" s="66"/>
      <c r="BY3729" s="12"/>
      <c r="BZ3729" t="s">
        <v>9998</v>
      </c>
      <c r="CA3729" s="13" t="s">
        <v>10791</v>
      </c>
    </row>
    <row r="3730" spans="70:79" s="1" customFormat="1" ht="15">
      <c r="BR3730" t="str">
        <f t="shared" si="192"/>
        <v>RX3KILTON VIEW</v>
      </c>
      <c r="BS3730" s="66" t="s">
        <v>10792</v>
      </c>
      <c r="BT3730" s="66" t="s">
        <v>10793</v>
      </c>
      <c r="BU3730" s="66" t="s">
        <v>10792</v>
      </c>
      <c r="BV3730" s="66" t="s">
        <v>10793</v>
      </c>
      <c r="BW3730" s="66" t="s">
        <v>10670</v>
      </c>
      <c r="BX3730" s="66"/>
      <c r="BY3730" s="12"/>
      <c r="BZ3730" t="s">
        <v>9998</v>
      </c>
      <c r="CA3730" s="13" t="s">
        <v>10794</v>
      </c>
    </row>
    <row r="3731" spans="70:79" s="1" customFormat="1" ht="15">
      <c r="BR3731" t="str">
        <f t="shared" si="192"/>
        <v>RX3LANCHESTER ROAD HOSPITAL</v>
      </c>
      <c r="BS3731" s="66" t="s">
        <v>10795</v>
      </c>
      <c r="BT3731" s="66" t="s">
        <v>10796</v>
      </c>
      <c r="BU3731" s="66" t="s">
        <v>10795</v>
      </c>
      <c r="BV3731" s="66" t="s">
        <v>10796</v>
      </c>
      <c r="BW3731" s="66" t="s">
        <v>10670</v>
      </c>
      <c r="BX3731" s="66"/>
      <c r="BY3731" s="12"/>
      <c r="BZ3731" t="s">
        <v>9998</v>
      </c>
      <c r="CA3731" s="13" t="s">
        <v>10797</v>
      </c>
    </row>
    <row r="3732" spans="70:79" s="1" customFormat="1" ht="15">
      <c r="BR3732" t="str">
        <f t="shared" si="192"/>
        <v>RX3LD - NORTH</v>
      </c>
      <c r="BS3732" s="66" t="s">
        <v>10798</v>
      </c>
      <c r="BT3732" s="66" t="s">
        <v>10799</v>
      </c>
      <c r="BU3732" s="66" t="s">
        <v>10798</v>
      </c>
      <c r="BV3732" s="66" t="s">
        <v>10799</v>
      </c>
      <c r="BW3732" s="66" t="s">
        <v>10670</v>
      </c>
      <c r="BX3732" s="66"/>
      <c r="BY3732" s="12"/>
      <c r="BZ3732" t="s">
        <v>10001</v>
      </c>
      <c r="CA3732" s="13" t="s">
        <v>10800</v>
      </c>
    </row>
    <row r="3733" spans="70:79" s="1" customFormat="1" ht="15">
      <c r="BR3733" t="str">
        <f t="shared" si="192"/>
        <v>RX3LD - SOUTH</v>
      </c>
      <c r="BS3733" s="66" t="s">
        <v>10801</v>
      </c>
      <c r="BT3733" s="66" t="s">
        <v>10802</v>
      </c>
      <c r="BU3733" s="66" t="s">
        <v>10801</v>
      </c>
      <c r="BV3733" s="66" t="s">
        <v>10802</v>
      </c>
      <c r="BW3733" s="66" t="s">
        <v>10670</v>
      </c>
      <c r="BX3733" s="66"/>
      <c r="BY3733" s="12"/>
      <c r="BZ3733" t="s">
        <v>10001</v>
      </c>
      <c r="CA3733" s="13" t="s">
        <v>10803</v>
      </c>
    </row>
    <row r="3734" spans="70:79" s="1" customFormat="1" ht="15">
      <c r="BR3734" t="str">
        <f t="shared" si="192"/>
        <v>RX3LD NORTH (1)</v>
      </c>
      <c r="BS3734" s="66" t="s">
        <v>10804</v>
      </c>
      <c r="BT3734" s="66" t="s">
        <v>10805</v>
      </c>
      <c r="BU3734" s="66" t="s">
        <v>10804</v>
      </c>
      <c r="BV3734" s="66" t="s">
        <v>10805</v>
      </c>
      <c r="BW3734" s="66" t="s">
        <v>10670</v>
      </c>
      <c r="BX3734" s="66"/>
      <c r="BY3734" s="12"/>
      <c r="BZ3734" t="s">
        <v>10001</v>
      </c>
      <c r="CA3734" s="13" t="s">
        <v>10806</v>
      </c>
    </row>
    <row r="3735" spans="70:79" s="1" customFormat="1" ht="15">
      <c r="BR3735" t="str">
        <f t="shared" si="192"/>
        <v>RX3LD NORTH (2)</v>
      </c>
      <c r="BS3735" s="66" t="s">
        <v>10807</v>
      </c>
      <c r="BT3735" s="66" t="s">
        <v>10808</v>
      </c>
      <c r="BU3735" s="66" t="s">
        <v>10807</v>
      </c>
      <c r="BV3735" s="66" t="s">
        <v>10808</v>
      </c>
      <c r="BW3735" s="66" t="s">
        <v>10670</v>
      </c>
      <c r="BX3735" s="66"/>
      <c r="BY3735" s="12"/>
      <c r="BZ3735" t="s">
        <v>10001</v>
      </c>
      <c r="CA3735" s="13" t="s">
        <v>10809</v>
      </c>
    </row>
    <row r="3736" spans="70:79" s="1" customFormat="1" ht="15">
      <c r="BR3736" t="str">
        <f t="shared" si="192"/>
        <v>RX3LD NORTH (3)</v>
      </c>
      <c r="BS3736" s="66" t="s">
        <v>10810</v>
      </c>
      <c r="BT3736" s="66" t="s">
        <v>10811</v>
      </c>
      <c r="BU3736" s="66" t="s">
        <v>10810</v>
      </c>
      <c r="BV3736" s="66" t="s">
        <v>10811</v>
      </c>
      <c r="BW3736" s="66" t="s">
        <v>10670</v>
      </c>
      <c r="BX3736" s="66"/>
      <c r="BY3736" s="12"/>
      <c r="BZ3736" t="s">
        <v>10001</v>
      </c>
      <c r="CA3736" s="13" t="s">
        <v>10812</v>
      </c>
    </row>
    <row r="3737" spans="70:79" s="1" customFormat="1" ht="15">
      <c r="BR3737" t="str">
        <f t="shared" si="192"/>
        <v>RX3LD SOUTH 2</v>
      </c>
      <c r="BS3737" s="66" t="s">
        <v>10813</v>
      </c>
      <c r="BT3737" s="66" t="s">
        <v>10814</v>
      </c>
      <c r="BU3737" s="66" t="s">
        <v>10813</v>
      </c>
      <c r="BV3737" s="66" t="s">
        <v>10814</v>
      </c>
      <c r="BW3737" s="66" t="s">
        <v>10670</v>
      </c>
      <c r="BX3737" s="66"/>
      <c r="BY3737" s="12"/>
      <c r="BZ3737" t="s">
        <v>10001</v>
      </c>
      <c r="CA3737" s="13" t="s">
        <v>10815</v>
      </c>
    </row>
    <row r="3738" spans="70:79" s="1" customFormat="1" ht="15">
      <c r="BR3738" t="str">
        <f t="shared" si="192"/>
        <v>RX3LUNEDALE</v>
      </c>
      <c r="BS3738" s="66" t="s">
        <v>10816</v>
      </c>
      <c r="BT3738" s="66" t="s">
        <v>10817</v>
      </c>
      <c r="BU3738" s="66" t="s">
        <v>10816</v>
      </c>
      <c r="BV3738" s="66" t="s">
        <v>10817</v>
      </c>
      <c r="BW3738" s="66" t="s">
        <v>10670</v>
      </c>
      <c r="BX3738" s="66"/>
      <c r="BY3738" s="12"/>
      <c r="BZ3738" t="s">
        <v>10001</v>
      </c>
      <c r="CA3738" s="13" t="s">
        <v>10818</v>
      </c>
    </row>
    <row r="3739" spans="70:79" s="1" customFormat="1" ht="15">
      <c r="BR3739" t="str">
        <f t="shared" si="192"/>
        <v>RX3LUSTRUM VALE</v>
      </c>
      <c r="BS3739" s="66" t="s">
        <v>10819</v>
      </c>
      <c r="BT3739" s="66" t="s">
        <v>10820</v>
      </c>
      <c r="BU3739" s="66" t="s">
        <v>10819</v>
      </c>
      <c r="BV3739" s="66" t="s">
        <v>10820</v>
      </c>
      <c r="BW3739" s="66" t="s">
        <v>10670</v>
      </c>
      <c r="BX3739" s="66"/>
      <c r="BY3739" s="12"/>
      <c r="BZ3739" t="s">
        <v>10001</v>
      </c>
      <c r="CA3739" s="13" t="s">
        <v>10821</v>
      </c>
    </row>
    <row r="3740" spans="70:79" s="1" customFormat="1" ht="15">
      <c r="BR3740" t="str">
        <f t="shared" si="192"/>
        <v>RX3LUSTRUM VALE MHSOP NMP</v>
      </c>
      <c r="BS3740" s="66" t="s">
        <v>10822</v>
      </c>
      <c r="BT3740" s="66" t="s">
        <v>10823</v>
      </c>
      <c r="BU3740" s="66" t="s">
        <v>10822</v>
      </c>
      <c r="BV3740" s="66" t="s">
        <v>10823</v>
      </c>
      <c r="BW3740" s="66" t="s">
        <v>10670</v>
      </c>
      <c r="BX3740" s="66"/>
      <c r="BY3740" s="12"/>
      <c r="BZ3740" t="s">
        <v>10001</v>
      </c>
      <c r="CA3740" s="13" t="s">
        <v>10824</v>
      </c>
    </row>
    <row r="3741" spans="70:79" s="1" customFormat="1" ht="15">
      <c r="BR3741" t="str">
        <f t="shared" si="192"/>
        <v>RX3M'BRO MHSOP 3 NMP</v>
      </c>
      <c r="BS3741" s="66" t="s">
        <v>10825</v>
      </c>
      <c r="BT3741" s="66" t="s">
        <v>10826</v>
      </c>
      <c r="BU3741" s="66" t="s">
        <v>10825</v>
      </c>
      <c r="BV3741" s="66" t="s">
        <v>10826</v>
      </c>
      <c r="BW3741" s="66" t="s">
        <v>10670</v>
      </c>
      <c r="BX3741" s="66"/>
      <c r="BY3741" s="12"/>
      <c r="BZ3741" t="s">
        <v>10001</v>
      </c>
      <c r="CA3741" s="13" t="s">
        <v>6180</v>
      </c>
    </row>
    <row r="3742" spans="70:79" s="1" customFormat="1" ht="15">
      <c r="BR3742" t="str">
        <f t="shared" si="192"/>
        <v>RX3M'BRO MHSOP SECTOR 2</v>
      </c>
      <c r="BS3742" s="66" t="s">
        <v>10827</v>
      </c>
      <c r="BT3742" s="66" t="s">
        <v>10828</v>
      </c>
      <c r="BU3742" s="66" t="s">
        <v>10827</v>
      </c>
      <c r="BV3742" s="66" t="s">
        <v>10828</v>
      </c>
      <c r="BW3742" s="66" t="s">
        <v>10670</v>
      </c>
      <c r="BX3742" s="66"/>
      <c r="BY3742" s="12"/>
      <c r="BZ3742" t="s">
        <v>10001</v>
      </c>
      <c r="CA3742" s="13" t="s">
        <v>6183</v>
      </c>
    </row>
    <row r="3743" spans="70:79" s="1" customFormat="1" ht="15">
      <c r="BR3743" t="str">
        <f t="shared" si="192"/>
        <v>RX3MEADOWFIELDS COMMUNITY UNIT - AKA NELSON COURT CUE</v>
      </c>
      <c r="BS3743" s="66" t="s">
        <v>10829</v>
      </c>
      <c r="BT3743" s="66" t="s">
        <v>10830</v>
      </c>
      <c r="BU3743" s="66" t="s">
        <v>10829</v>
      </c>
      <c r="BV3743" s="66" t="s">
        <v>10830</v>
      </c>
      <c r="BW3743" s="66" t="s">
        <v>10670</v>
      </c>
      <c r="BX3743" s="66"/>
      <c r="BY3743" s="12"/>
      <c r="BZ3743" t="s">
        <v>10001</v>
      </c>
      <c r="CA3743" s="13" t="s">
        <v>6186</v>
      </c>
    </row>
    <row r="3744" spans="70:79" s="1" customFormat="1" ht="15">
      <c r="BR3744" t="str">
        <f t="shared" si="192"/>
        <v>RX3MENTAL HEALTH UNIT - FRIARAGE HOSPITAL</v>
      </c>
      <c r="BS3744" s="66" t="s">
        <v>10831</v>
      </c>
      <c r="BT3744" s="66" t="s">
        <v>10832</v>
      </c>
      <c r="BU3744" s="66" t="s">
        <v>10831</v>
      </c>
      <c r="BV3744" s="66" t="s">
        <v>10832</v>
      </c>
      <c r="BW3744" s="66" t="s">
        <v>10670</v>
      </c>
      <c r="BX3744" s="66"/>
      <c r="BY3744" s="12"/>
      <c r="BZ3744" t="s">
        <v>10001</v>
      </c>
      <c r="CA3744" s="13" t="s">
        <v>2306</v>
      </c>
    </row>
    <row r="3745" spans="70:79" s="1" customFormat="1" ht="15">
      <c r="BR3745" t="str">
        <f t="shared" si="192"/>
        <v>RX3MHSOP - APK NP 2</v>
      </c>
      <c r="BS3745" s="66" t="s">
        <v>10833</v>
      </c>
      <c r="BT3745" s="66" t="s">
        <v>10834</v>
      </c>
      <c r="BU3745" s="66" t="s">
        <v>10833</v>
      </c>
      <c r="BV3745" s="66" t="s">
        <v>10834</v>
      </c>
      <c r="BW3745" s="66" t="s">
        <v>10670</v>
      </c>
      <c r="BX3745" s="66"/>
      <c r="BY3745" s="12"/>
      <c r="BZ3745" t="s">
        <v>10001</v>
      </c>
      <c r="CA3745" s="13" t="s">
        <v>2309</v>
      </c>
    </row>
    <row r="3746" spans="70:79" s="1" customFormat="1" ht="15">
      <c r="BR3746" t="str">
        <f t="shared" si="192"/>
        <v>RX3MHSOP - NORTH YORKSHIRE 1</v>
      </c>
      <c r="BS3746" s="66" t="s">
        <v>10835</v>
      </c>
      <c r="BT3746" s="66" t="s">
        <v>10836</v>
      </c>
      <c r="BU3746" s="66" t="s">
        <v>10835</v>
      </c>
      <c r="BV3746" s="66" t="s">
        <v>10836</v>
      </c>
      <c r="BW3746" s="66" t="s">
        <v>10670</v>
      </c>
      <c r="BX3746" s="66"/>
      <c r="BY3746" s="12"/>
      <c r="BZ3746" t="s">
        <v>10001</v>
      </c>
      <c r="CA3746" s="13" t="s">
        <v>10837</v>
      </c>
    </row>
    <row r="3747" spans="70:79" s="1" customFormat="1" ht="15">
      <c r="BR3747" t="str">
        <f t="shared" si="192"/>
        <v>RX3MHSOP - NORTH YORKSHIRE 2</v>
      </c>
      <c r="BS3747" s="66" t="s">
        <v>10838</v>
      </c>
      <c r="BT3747" s="66" t="s">
        <v>10839</v>
      </c>
      <c r="BU3747" s="66" t="s">
        <v>10838</v>
      </c>
      <c r="BV3747" s="66" t="s">
        <v>10839</v>
      </c>
      <c r="BW3747" s="66" t="s">
        <v>10670</v>
      </c>
      <c r="BX3747" s="66"/>
      <c r="BY3747" s="12"/>
      <c r="BZ3747" t="s">
        <v>10001</v>
      </c>
      <c r="CA3747" s="13" t="s">
        <v>10840</v>
      </c>
    </row>
    <row r="3748" spans="70:79" s="1" customFormat="1" ht="15">
      <c r="BR3748" t="str">
        <f t="shared" si="192"/>
        <v>RX3MHSOP - NORTH YORKSHIRE 3</v>
      </c>
      <c r="BS3748" s="66" t="s">
        <v>10841</v>
      </c>
      <c r="BT3748" s="66" t="s">
        <v>10842</v>
      </c>
      <c r="BU3748" s="66" t="s">
        <v>10841</v>
      </c>
      <c r="BV3748" s="66" t="s">
        <v>10842</v>
      </c>
      <c r="BW3748" s="66" t="s">
        <v>10670</v>
      </c>
      <c r="BX3748" s="66"/>
      <c r="BY3748" s="12"/>
      <c r="BZ3748" t="s">
        <v>10001</v>
      </c>
      <c r="CA3748" s="13" t="s">
        <v>10843</v>
      </c>
    </row>
    <row r="3749" spans="70:79" s="1" customFormat="1" ht="15">
      <c r="BR3749" t="str">
        <f t="shared" si="192"/>
        <v>RX3MHSOP AP NP</v>
      </c>
      <c r="BS3749" s="66" t="s">
        <v>10844</v>
      </c>
      <c r="BT3749" s="66" t="s">
        <v>10845</v>
      </c>
      <c r="BU3749" s="66" t="s">
        <v>10844</v>
      </c>
      <c r="BV3749" s="66" t="s">
        <v>10845</v>
      </c>
      <c r="BW3749" s="66" t="s">
        <v>10670</v>
      </c>
      <c r="BX3749" s="66"/>
      <c r="BY3749" s="12"/>
      <c r="BZ3749" t="s">
        <v>10001</v>
      </c>
      <c r="CA3749" s="13" t="s">
        <v>10846</v>
      </c>
    </row>
    <row r="3750" spans="70:79" s="1" customFormat="1" ht="15">
      <c r="BR3750" t="str">
        <f t="shared" si="192"/>
        <v>RX3MHSOP APK NP</v>
      </c>
      <c r="BS3750" s="66" t="s">
        <v>10847</v>
      </c>
      <c r="BT3750" s="66" t="s">
        <v>10848</v>
      </c>
      <c r="BU3750" s="66" t="s">
        <v>10847</v>
      </c>
      <c r="BV3750" s="66" t="s">
        <v>10848</v>
      </c>
      <c r="BW3750" s="66" t="s">
        <v>10670</v>
      </c>
      <c r="BX3750" s="66"/>
      <c r="BY3750" s="12"/>
      <c r="BZ3750" t="s">
        <v>10001</v>
      </c>
      <c r="CA3750" s="13" t="s">
        <v>2312</v>
      </c>
    </row>
    <row r="3751" spans="70:79" s="1" customFormat="1" ht="15">
      <c r="BR3751" t="str">
        <f t="shared" si="192"/>
        <v>RX3MHSOP LR (NP)</v>
      </c>
      <c r="BS3751" s="66" t="s">
        <v>10849</v>
      </c>
      <c r="BT3751" s="66" t="s">
        <v>10850</v>
      </c>
      <c r="BU3751" s="66" t="s">
        <v>10849</v>
      </c>
      <c r="BV3751" s="66" t="s">
        <v>10850</v>
      </c>
      <c r="BW3751" s="66" t="s">
        <v>10670</v>
      </c>
      <c r="BX3751" s="66"/>
      <c r="BY3751" s="12"/>
      <c r="BZ3751" t="s">
        <v>10001</v>
      </c>
      <c r="CA3751" s="13" t="s">
        <v>10851</v>
      </c>
    </row>
    <row r="3752" spans="70:79" s="1" customFormat="1" ht="15">
      <c r="BR3752" t="str">
        <f t="shared" si="192"/>
        <v>RX3MHSOP M'BRO 1 NMP</v>
      </c>
      <c r="BS3752" s="66" t="s">
        <v>10852</v>
      </c>
      <c r="BT3752" s="66" t="s">
        <v>10853</v>
      </c>
      <c r="BU3752" s="66" t="s">
        <v>10852</v>
      </c>
      <c r="BV3752" s="66" t="s">
        <v>10853</v>
      </c>
      <c r="BW3752" s="66" t="s">
        <v>10670</v>
      </c>
      <c r="BX3752" s="66"/>
      <c r="BY3752" s="12"/>
      <c r="BZ3752" t="s">
        <v>10001</v>
      </c>
      <c r="CA3752" s="13" t="s">
        <v>2330</v>
      </c>
    </row>
    <row r="3753" spans="70:79" s="1" customFormat="1" ht="15">
      <c r="BR3753" t="str">
        <f t="shared" si="192"/>
        <v>RX3MHSOP M'BRO 2 NMP</v>
      </c>
      <c r="BS3753" s="66" t="s">
        <v>10854</v>
      </c>
      <c r="BT3753" s="66" t="s">
        <v>10855</v>
      </c>
      <c r="BU3753" s="66" t="s">
        <v>10854</v>
      </c>
      <c r="BV3753" s="66" t="s">
        <v>10855</v>
      </c>
      <c r="BW3753" s="66" t="s">
        <v>10670</v>
      </c>
      <c r="BX3753" s="66"/>
      <c r="BY3753" s="12"/>
      <c r="BZ3753" t="s">
        <v>10001</v>
      </c>
      <c r="CA3753" s="13" t="s">
        <v>10856</v>
      </c>
    </row>
    <row r="3754" spans="70:79" s="1" customFormat="1" ht="15">
      <c r="BR3754" t="str">
        <f t="shared" si="192"/>
        <v>RX3MHSOP NP</v>
      </c>
      <c r="BS3754" s="66" t="s">
        <v>10857</v>
      </c>
      <c r="BT3754" s="66" t="s">
        <v>10858</v>
      </c>
      <c r="BU3754" s="66" t="s">
        <v>10857</v>
      </c>
      <c r="BV3754" s="66" t="s">
        <v>10858</v>
      </c>
      <c r="BW3754" s="66" t="s">
        <v>10670</v>
      </c>
      <c r="BX3754" s="66"/>
      <c r="BY3754" s="12"/>
      <c r="BZ3754" t="s">
        <v>10001</v>
      </c>
      <c r="CA3754" s="13" t="s">
        <v>10859</v>
      </c>
    </row>
    <row r="3755" spans="70:79" s="1" customFormat="1" ht="15">
      <c r="BR3755" t="str">
        <f t="shared" si="192"/>
        <v>RX3MHSOP SB (NP)</v>
      </c>
      <c r="BS3755" s="66" t="s">
        <v>10860</v>
      </c>
      <c r="BT3755" s="66" t="s">
        <v>10861</v>
      </c>
      <c r="BU3755" s="66" t="s">
        <v>10860</v>
      </c>
      <c r="BV3755" s="66" t="s">
        <v>10861</v>
      </c>
      <c r="BW3755" s="66" t="s">
        <v>10670</v>
      </c>
      <c r="BX3755" s="66"/>
      <c r="BY3755" s="12"/>
      <c r="BZ3755" t="s">
        <v>10001</v>
      </c>
      <c r="CA3755" s="13" t="s">
        <v>10862</v>
      </c>
    </row>
    <row r="3756" spans="70:79" s="1" customFormat="1" ht="15">
      <c r="BR3756" t="str">
        <f t="shared" si="192"/>
        <v>RX3NMP - FOXRUSH</v>
      </c>
      <c r="BS3756" s="66" t="s">
        <v>10863</v>
      </c>
      <c r="BT3756" s="66" t="s">
        <v>10864</v>
      </c>
      <c r="BU3756" s="66" t="s">
        <v>10863</v>
      </c>
      <c r="BV3756" s="66" t="s">
        <v>10864</v>
      </c>
      <c r="BW3756" s="66" t="s">
        <v>10670</v>
      </c>
      <c r="BX3756" s="66"/>
      <c r="BY3756" s="12"/>
      <c r="BZ3756" t="s">
        <v>10001</v>
      </c>
      <c r="CA3756" s="13" t="s">
        <v>10865</v>
      </c>
    </row>
    <row r="3757" spans="70:79" s="1" customFormat="1" ht="15">
      <c r="BR3757" t="str">
        <f t="shared" si="192"/>
        <v>RX3NMP - H'POOL AFF &amp; PSYCH</v>
      </c>
      <c r="BS3757" s="66" t="s">
        <v>10866</v>
      </c>
      <c r="BT3757" s="66" t="s">
        <v>10867</v>
      </c>
      <c r="BU3757" s="66" t="s">
        <v>10866</v>
      </c>
      <c r="BV3757" s="66" t="s">
        <v>10867</v>
      </c>
      <c r="BW3757" s="66" t="s">
        <v>10670</v>
      </c>
      <c r="BX3757" s="66"/>
      <c r="BY3757" s="12"/>
      <c r="BZ3757" t="s">
        <v>10001</v>
      </c>
      <c r="CA3757" s="13" t="s">
        <v>10868</v>
      </c>
    </row>
    <row r="3758" spans="70:79" s="1" customFormat="1" ht="15">
      <c r="BR3758" t="str">
        <f t="shared" si="192"/>
        <v>RX3NMP - LD H'GATE</v>
      </c>
      <c r="BS3758" s="66" t="s">
        <v>10869</v>
      </c>
      <c r="BT3758" s="66" t="s">
        <v>10870</v>
      </c>
      <c r="BU3758" s="66" t="s">
        <v>10869</v>
      </c>
      <c r="BV3758" s="66" t="s">
        <v>10870</v>
      </c>
      <c r="BW3758" s="66" t="s">
        <v>10670</v>
      </c>
      <c r="BX3758" s="66"/>
      <c r="BY3758" s="12"/>
      <c r="BZ3758" t="s">
        <v>10001</v>
      </c>
      <c r="CA3758" s="13" t="s">
        <v>10871</v>
      </c>
    </row>
    <row r="3759" spans="70:79" s="1" customFormat="1" ht="15">
      <c r="BR3759" t="str">
        <f t="shared" si="192"/>
        <v>RX3NMP - MHSOP H'GATE</v>
      </c>
      <c r="BS3759" s="66" t="s">
        <v>10872</v>
      </c>
      <c r="BT3759" s="66" t="s">
        <v>10873</v>
      </c>
      <c r="BU3759" s="66" t="s">
        <v>10872</v>
      </c>
      <c r="BV3759" s="66" t="s">
        <v>10873</v>
      </c>
      <c r="BW3759" s="66" t="s">
        <v>10670</v>
      </c>
      <c r="BX3759" s="66"/>
      <c r="BY3759" s="12"/>
      <c r="BZ3759" t="s">
        <v>10001</v>
      </c>
      <c r="CA3759" s="13" t="s">
        <v>10874</v>
      </c>
    </row>
    <row r="3760" spans="70:79" s="1" customFormat="1" ht="15">
      <c r="BR3760" t="str">
        <f t="shared" si="192"/>
        <v>RX3NMP - MHSOP STOCKTON</v>
      </c>
      <c r="BS3760" s="66" t="s">
        <v>10875</v>
      </c>
      <c r="BT3760" s="66" t="s">
        <v>10876</v>
      </c>
      <c r="BU3760" s="66" t="s">
        <v>10875</v>
      </c>
      <c r="BV3760" s="66" t="s">
        <v>10876</v>
      </c>
      <c r="BW3760" s="66" t="s">
        <v>10670</v>
      </c>
      <c r="BX3760" s="66"/>
      <c r="BY3760" s="12"/>
      <c r="BZ3760" t="s">
        <v>10001</v>
      </c>
      <c r="CA3760" s="13" t="s">
        <v>2348</v>
      </c>
    </row>
    <row r="3761" spans="70:79" s="1" customFormat="1" ht="15">
      <c r="BR3761" t="str">
        <f t="shared" si="192"/>
        <v>RX3NMP EASINGTON</v>
      </c>
      <c r="BS3761" s="66" t="s">
        <v>10877</v>
      </c>
      <c r="BT3761" s="66" t="s">
        <v>10878</v>
      </c>
      <c r="BU3761" s="66" t="s">
        <v>10877</v>
      </c>
      <c r="BV3761" s="66" t="s">
        <v>10878</v>
      </c>
      <c r="BW3761" s="66" t="s">
        <v>10670</v>
      </c>
      <c r="BX3761" s="66"/>
      <c r="BY3761" s="12"/>
      <c r="BZ3761" t="s">
        <v>10001</v>
      </c>
      <c r="CA3761" s="13" t="s">
        <v>10879</v>
      </c>
    </row>
    <row r="3762" spans="70:79" s="1" customFormat="1" ht="15">
      <c r="BR3762" t="str">
        <f t="shared" si="192"/>
        <v>RX3NMP LAKESIDE AFF DIS</v>
      </c>
      <c r="BS3762" s="66" t="s">
        <v>10880</v>
      </c>
      <c r="BT3762" s="66" t="s">
        <v>10881</v>
      </c>
      <c r="BU3762" s="66" t="s">
        <v>10880</v>
      </c>
      <c r="BV3762" s="66" t="s">
        <v>10881</v>
      </c>
      <c r="BW3762" s="66" t="s">
        <v>10670</v>
      </c>
      <c r="BX3762" s="66"/>
      <c r="BY3762" s="12"/>
      <c r="BZ3762" t="s">
        <v>10001</v>
      </c>
      <c r="CA3762" s="13" t="s">
        <v>10882</v>
      </c>
    </row>
    <row r="3763" spans="70:79" s="1" customFormat="1" ht="15">
      <c r="BR3763" t="str">
        <f t="shared" si="192"/>
        <v>RX3NMP MHSOP HARTLEPOOL</v>
      </c>
      <c r="BS3763" s="66" t="s">
        <v>10883</v>
      </c>
      <c r="BT3763" s="66" t="s">
        <v>10884</v>
      </c>
      <c r="BU3763" s="66" t="s">
        <v>10883</v>
      </c>
      <c r="BV3763" s="66" t="s">
        <v>10884</v>
      </c>
      <c r="BW3763" s="66" t="s">
        <v>10670</v>
      </c>
      <c r="BX3763" s="66"/>
      <c r="BY3763" s="12"/>
      <c r="BZ3763" t="s">
        <v>10001</v>
      </c>
      <c r="CA3763" s="13" t="s">
        <v>10885</v>
      </c>
    </row>
    <row r="3764" spans="70:79" s="1" customFormat="1" ht="15">
      <c r="BR3764" t="str">
        <f t="shared" si="192"/>
        <v>RX3NMP PARKSIDE PSYCHOSIS</v>
      </c>
      <c r="BS3764" s="66" t="s">
        <v>10886</v>
      </c>
      <c r="BT3764" s="66" t="s">
        <v>10887</v>
      </c>
      <c r="BU3764" s="66" t="s">
        <v>10886</v>
      </c>
      <c r="BV3764" s="66" t="s">
        <v>10887</v>
      </c>
      <c r="BW3764" s="66" t="s">
        <v>10670</v>
      </c>
      <c r="BX3764" s="66"/>
      <c r="BY3764" s="12"/>
      <c r="BZ3764" t="s">
        <v>10001</v>
      </c>
      <c r="CA3764" s="13" t="s">
        <v>10888</v>
      </c>
    </row>
    <row r="3765" spans="70:79" s="1" customFormat="1" ht="15">
      <c r="BR3765" t="str">
        <f t="shared" si="192"/>
        <v>RX3NMP STOCKTON AFFECTIVE DISORDERS</v>
      </c>
      <c r="BS3765" s="66" t="s">
        <v>10889</v>
      </c>
      <c r="BT3765" s="66" t="s">
        <v>10890</v>
      </c>
      <c r="BU3765" s="66" t="s">
        <v>10889</v>
      </c>
      <c r="BV3765" s="66" t="s">
        <v>10890</v>
      </c>
      <c r="BW3765" s="66" t="s">
        <v>10670</v>
      </c>
      <c r="BX3765" s="66"/>
      <c r="BY3765" s="12"/>
      <c r="BZ3765" t="s">
        <v>10001</v>
      </c>
      <c r="CA3765" s="13" t="s">
        <v>10891</v>
      </c>
    </row>
    <row r="3766" spans="70:79" s="1" customFormat="1" ht="15">
      <c r="BR3766" t="str">
        <f t="shared" si="192"/>
        <v>RX3NORTH END NP</v>
      </c>
      <c r="BS3766" s="66" t="s">
        <v>10892</v>
      </c>
      <c r="BT3766" s="66" t="s">
        <v>10893</v>
      </c>
      <c r="BU3766" s="66" t="s">
        <v>10892</v>
      </c>
      <c r="BV3766" s="66" t="s">
        <v>10893</v>
      </c>
      <c r="BW3766" s="66" t="s">
        <v>10670</v>
      </c>
      <c r="BX3766" s="66"/>
      <c r="BY3766" s="12"/>
      <c r="BZ3766" t="s">
        <v>10001</v>
      </c>
      <c r="CA3766" s="13" t="s">
        <v>10894</v>
      </c>
    </row>
    <row r="3767" spans="70:79" s="1" customFormat="1" ht="15">
      <c r="BR3767" t="str">
        <f t="shared" si="192"/>
        <v>RX3NP PETERLEE HC</v>
      </c>
      <c r="BS3767" s="66" t="s">
        <v>10895</v>
      </c>
      <c r="BT3767" s="66" t="s">
        <v>10896</v>
      </c>
      <c r="BU3767" s="66" t="s">
        <v>10895</v>
      </c>
      <c r="BV3767" s="66" t="s">
        <v>10896</v>
      </c>
      <c r="BW3767" s="66" t="s">
        <v>10670</v>
      </c>
      <c r="BX3767" s="66"/>
      <c r="BY3767" s="12"/>
      <c r="BZ3767" t="s">
        <v>10001</v>
      </c>
      <c r="CA3767" s="13" t="s">
        <v>10897</v>
      </c>
    </row>
    <row r="3768" spans="70:79" s="1" customFormat="1" ht="15">
      <c r="BR3768" t="str">
        <f t="shared" si="192"/>
        <v>RX3OAK RISE</v>
      </c>
      <c r="BS3768" s="66" t="s">
        <v>10898</v>
      </c>
      <c r="BT3768" s="66" t="s">
        <v>2739</v>
      </c>
      <c r="BU3768" s="66" t="s">
        <v>10898</v>
      </c>
      <c r="BV3768" s="66" t="s">
        <v>2739</v>
      </c>
      <c r="BW3768" s="66" t="s">
        <v>10670</v>
      </c>
      <c r="BX3768" s="66"/>
      <c r="BY3768" s="12"/>
      <c r="BZ3768" t="s">
        <v>10001</v>
      </c>
      <c r="CA3768" s="13" t="s">
        <v>10899</v>
      </c>
    </row>
    <row r="3769" spans="70:79" s="1" customFormat="1" ht="15">
      <c r="BR3769" t="str">
        <f t="shared" si="192"/>
        <v>RX3OAKWOOD UNIT</v>
      </c>
      <c r="BS3769" s="66" t="s">
        <v>10900</v>
      </c>
      <c r="BT3769" s="66" t="s">
        <v>10901</v>
      </c>
      <c r="BU3769" s="66" t="s">
        <v>10900</v>
      </c>
      <c r="BV3769" s="66" t="s">
        <v>10901</v>
      </c>
      <c r="BW3769" s="66" t="s">
        <v>10670</v>
      </c>
      <c r="BX3769" s="66"/>
      <c r="BY3769" s="12"/>
      <c r="BZ3769" t="s">
        <v>10001</v>
      </c>
      <c r="CA3769" s="13" t="s">
        <v>10902</v>
      </c>
    </row>
    <row r="3770" spans="70:79" s="1" customFormat="1" ht="15">
      <c r="BR3770" t="str">
        <f t="shared" si="192"/>
        <v>RX3OLD AGE PSYCH</v>
      </c>
      <c r="BS3770" s="66" t="s">
        <v>10903</v>
      </c>
      <c r="BT3770" s="66" t="s">
        <v>10904</v>
      </c>
      <c r="BU3770" s="66" t="s">
        <v>10903</v>
      </c>
      <c r="BV3770" s="66" t="s">
        <v>10904</v>
      </c>
      <c r="BW3770" s="66" t="s">
        <v>10670</v>
      </c>
      <c r="BX3770" s="66"/>
      <c r="BY3770" s="12"/>
      <c r="BZ3770" t="s">
        <v>10001</v>
      </c>
      <c r="CA3770" s="13" t="s">
        <v>10905</v>
      </c>
    </row>
    <row r="3771" spans="70:79" s="1" customFormat="1" ht="15">
      <c r="BR3771" t="str">
        <f t="shared" si="192"/>
        <v>RX3PARK HOUSE</v>
      </c>
      <c r="BS3771" s="66" t="s">
        <v>10906</v>
      </c>
      <c r="BT3771" s="66" t="s">
        <v>10907</v>
      </c>
      <c r="BU3771" s="66" t="s">
        <v>10906</v>
      </c>
      <c r="BV3771" s="66" t="s">
        <v>10907</v>
      </c>
      <c r="BW3771" s="66" t="s">
        <v>10670</v>
      </c>
      <c r="BX3771" s="66"/>
      <c r="BY3771" s="12"/>
      <c r="BZ3771" t="s">
        <v>10001</v>
      </c>
      <c r="CA3771" s="13" t="s">
        <v>10908</v>
      </c>
    </row>
    <row r="3772" spans="70:79" s="1" customFormat="1" ht="15">
      <c r="BR3772" t="str">
        <f t="shared" si="192"/>
        <v>RX3PARK VIEW</v>
      </c>
      <c r="BS3772" s="66" t="s">
        <v>10909</v>
      </c>
      <c r="BT3772" s="66" t="s">
        <v>10910</v>
      </c>
      <c r="BU3772" s="66" t="s">
        <v>10909</v>
      </c>
      <c r="BV3772" s="66" t="s">
        <v>10910</v>
      </c>
      <c r="BW3772" s="66" t="s">
        <v>10670</v>
      </c>
      <c r="BX3772" s="66"/>
      <c r="BY3772" s="12"/>
      <c r="BZ3772" t="s">
        <v>10001</v>
      </c>
      <c r="CA3772" s="13" t="s">
        <v>10911</v>
      </c>
    </row>
    <row r="3773" spans="70:79" s="1" customFormat="1" ht="15">
      <c r="BR3773" t="str">
        <f t="shared" si="192"/>
        <v>RX3PARKSIDE BILLINGHAM</v>
      </c>
      <c r="BS3773" s="66" t="s">
        <v>10912</v>
      </c>
      <c r="BT3773" s="66" t="s">
        <v>10913</v>
      </c>
      <c r="BU3773" s="66" t="s">
        <v>10912</v>
      </c>
      <c r="BV3773" s="66" t="s">
        <v>10913</v>
      </c>
      <c r="BW3773" s="66" t="s">
        <v>10670</v>
      </c>
      <c r="BX3773" s="66"/>
      <c r="BY3773" s="12"/>
      <c r="BZ3773" t="s">
        <v>10001</v>
      </c>
      <c r="CA3773" s="13" t="s">
        <v>10914</v>
      </c>
    </row>
    <row r="3774" spans="70:79" s="1" customFormat="1" ht="15">
      <c r="BR3774" t="str">
        <f t="shared" si="192"/>
        <v>RX3PARKSIDE MIDDLESBROUGH</v>
      </c>
      <c r="BS3774" s="66" t="s">
        <v>10915</v>
      </c>
      <c r="BT3774" s="66" t="s">
        <v>10916</v>
      </c>
      <c r="BU3774" s="66" t="s">
        <v>10915</v>
      </c>
      <c r="BV3774" s="66" t="s">
        <v>10916</v>
      </c>
      <c r="BW3774" s="66" t="s">
        <v>10670</v>
      </c>
      <c r="BX3774" s="66"/>
      <c r="BY3774" s="12"/>
      <c r="BZ3774" t="s">
        <v>10001</v>
      </c>
      <c r="CA3774" s="13" t="s">
        <v>10917</v>
      </c>
    </row>
    <row r="3775" spans="70:79" s="1" customFormat="1" ht="15">
      <c r="BR3775" t="str">
        <f t="shared" si="192"/>
        <v>RX3PARKSIDE PSYCHOSIS NMP</v>
      </c>
      <c r="BS3775" s="66" t="s">
        <v>10918</v>
      </c>
      <c r="BT3775" s="66" t="s">
        <v>10919</v>
      </c>
      <c r="BU3775" s="66" t="s">
        <v>10918</v>
      </c>
      <c r="BV3775" s="66" t="s">
        <v>10919</v>
      </c>
      <c r="BW3775" s="66" t="s">
        <v>10670</v>
      </c>
      <c r="BX3775" s="66"/>
      <c r="BY3775" s="12"/>
      <c r="BZ3775" t="s">
        <v>10001</v>
      </c>
      <c r="CA3775" s="13" t="s">
        <v>10920</v>
      </c>
    </row>
    <row r="3776" spans="70:79" s="1" customFormat="1" ht="15">
      <c r="BR3776" t="str">
        <f t="shared" si="192"/>
        <v>RX3PEPPERMILL COURT COMMUNITY UNIT</v>
      </c>
      <c r="BS3776" s="66" t="s">
        <v>10921</v>
      </c>
      <c r="BT3776" s="66" t="s">
        <v>10922</v>
      </c>
      <c r="BU3776" s="66" t="s">
        <v>10921</v>
      </c>
      <c r="BV3776" s="66" t="s">
        <v>10922</v>
      </c>
      <c r="BW3776" s="66" t="s">
        <v>10670</v>
      </c>
      <c r="BX3776" s="66"/>
      <c r="BY3776" s="12"/>
      <c r="BZ3776" t="s">
        <v>10001</v>
      </c>
      <c r="CA3776" s="13" t="s">
        <v>10923</v>
      </c>
    </row>
    <row r="3777" spans="70:79" s="1" customFormat="1" ht="15">
      <c r="BR3777" t="str">
        <f t="shared" si="192"/>
        <v>RX3PETERLEE COMMUNITY HOSPITAL</v>
      </c>
      <c r="BS3777" s="66" t="s">
        <v>10924</v>
      </c>
      <c r="BT3777" s="66" t="s">
        <v>8236</v>
      </c>
      <c r="BU3777" s="66" t="s">
        <v>10924</v>
      </c>
      <c r="BV3777" s="66" t="s">
        <v>8236</v>
      </c>
      <c r="BW3777" s="66" t="s">
        <v>10670</v>
      </c>
      <c r="BX3777" s="66"/>
      <c r="BY3777" s="12"/>
      <c r="BZ3777" t="s">
        <v>3048</v>
      </c>
      <c r="CA3777" s="13" t="s">
        <v>10925</v>
      </c>
    </row>
    <row r="3778" spans="70:79" s="1" customFormat="1" ht="15">
      <c r="BR3778" t="str">
        <f t="shared" si="192"/>
        <v>RX3POA</v>
      </c>
      <c r="BS3778" s="66" t="s">
        <v>10926</v>
      </c>
      <c r="BT3778" s="66" t="s">
        <v>10927</v>
      </c>
      <c r="BU3778" s="66" t="s">
        <v>10926</v>
      </c>
      <c r="BV3778" s="66" t="s">
        <v>10927</v>
      </c>
      <c r="BW3778" s="66" t="s">
        <v>10670</v>
      </c>
      <c r="BX3778" s="66"/>
      <c r="BY3778" s="12"/>
      <c r="BZ3778" t="s">
        <v>3048</v>
      </c>
      <c r="CA3778" s="13" t="s">
        <v>10103</v>
      </c>
    </row>
    <row r="3779" spans="70:79" s="1" customFormat="1" ht="15">
      <c r="BR3779" t="str">
        <f t="shared" ref="BR3779:BR3842" si="193">CONCATENATE(LEFT(BS3779, 3),BT3779)</f>
        <v>RX3POA - CLS BL UNIT</v>
      </c>
      <c r="BS3779" s="66" t="s">
        <v>10928</v>
      </c>
      <c r="BT3779" s="66" t="s">
        <v>10929</v>
      </c>
      <c r="BU3779" s="66" t="s">
        <v>10928</v>
      </c>
      <c r="BV3779" s="66" t="s">
        <v>10929</v>
      </c>
      <c r="BW3779" s="66" t="s">
        <v>10670</v>
      </c>
      <c r="BX3779" s="66"/>
      <c r="BY3779" s="12"/>
      <c r="BZ3779" t="s">
        <v>3048</v>
      </c>
      <c r="CA3779" s="13" t="s">
        <v>10930</v>
      </c>
    </row>
    <row r="3780" spans="70:79" s="1" customFormat="1" ht="15">
      <c r="BR3780" t="str">
        <f t="shared" si="193"/>
        <v>RX3POA - DARLINGTON WEST PARK 1</v>
      </c>
      <c r="BS3780" s="66" t="s">
        <v>10931</v>
      </c>
      <c r="BT3780" s="66" t="s">
        <v>10932</v>
      </c>
      <c r="BU3780" s="66" t="s">
        <v>10931</v>
      </c>
      <c r="BV3780" s="66" t="s">
        <v>10932</v>
      </c>
      <c r="BW3780" s="66" t="s">
        <v>10670</v>
      </c>
      <c r="BX3780" s="66"/>
      <c r="BY3780" s="12"/>
      <c r="BZ3780" t="s">
        <v>3048</v>
      </c>
      <c r="CA3780" s="13" t="s">
        <v>3768</v>
      </c>
    </row>
    <row r="3781" spans="70:79" s="1" customFormat="1" ht="15">
      <c r="BR3781" t="str">
        <f t="shared" si="193"/>
        <v>RX3POA - DARLINGTON WEST PARK 2</v>
      </c>
      <c r="BS3781" s="66" t="s">
        <v>10933</v>
      </c>
      <c r="BT3781" s="66" t="s">
        <v>10934</v>
      </c>
      <c r="BU3781" s="66" t="s">
        <v>10933</v>
      </c>
      <c r="BV3781" s="66" t="s">
        <v>10934</v>
      </c>
      <c r="BW3781" s="66" t="s">
        <v>10670</v>
      </c>
      <c r="BX3781" s="66"/>
      <c r="BY3781" s="12"/>
      <c r="BZ3781" t="s">
        <v>3048</v>
      </c>
      <c r="CA3781" s="13" t="s">
        <v>8023</v>
      </c>
    </row>
    <row r="3782" spans="70:79" s="1" customFormat="1" ht="15">
      <c r="BR3782" t="str">
        <f t="shared" si="193"/>
        <v>RX3POA - DDALES APARK 1</v>
      </c>
      <c r="BS3782" s="66" t="s">
        <v>10935</v>
      </c>
      <c r="BT3782" s="66" t="s">
        <v>10936</v>
      </c>
      <c r="BU3782" s="66" t="s">
        <v>10935</v>
      </c>
      <c r="BV3782" s="66" t="s">
        <v>10936</v>
      </c>
      <c r="BW3782" s="66" t="s">
        <v>10670</v>
      </c>
      <c r="BX3782" s="66"/>
      <c r="BY3782" s="12"/>
      <c r="BZ3782" t="s">
        <v>3048</v>
      </c>
      <c r="CA3782" s="13" t="s">
        <v>10937</v>
      </c>
    </row>
    <row r="3783" spans="70:79" s="1" customFormat="1" ht="15">
      <c r="BR3783" t="str">
        <f t="shared" si="193"/>
        <v>RX3POA - DDALES APARK 2</v>
      </c>
      <c r="BS3783" s="66" t="s">
        <v>10938</v>
      </c>
      <c r="BT3783" s="66" t="s">
        <v>10939</v>
      </c>
      <c r="BU3783" s="66" t="s">
        <v>10938</v>
      </c>
      <c r="BV3783" s="66" t="s">
        <v>10939</v>
      </c>
      <c r="BW3783" s="66" t="s">
        <v>10670</v>
      </c>
      <c r="BX3783" s="66"/>
      <c r="BY3783" s="12"/>
      <c r="BZ3783" t="s">
        <v>3048</v>
      </c>
      <c r="CA3783" s="13" t="s">
        <v>10940</v>
      </c>
    </row>
    <row r="3784" spans="70:79" s="1" customFormat="1" ht="15">
      <c r="BR3784" t="str">
        <f t="shared" si="193"/>
        <v>RX3POA - DERWENTSIDE CH 1</v>
      </c>
      <c r="BS3784" s="66" t="s">
        <v>10941</v>
      </c>
      <c r="BT3784" s="66" t="s">
        <v>10942</v>
      </c>
      <c r="BU3784" s="66" t="s">
        <v>10941</v>
      </c>
      <c r="BV3784" s="66" t="s">
        <v>10942</v>
      </c>
      <c r="BW3784" s="66" t="s">
        <v>10670</v>
      </c>
      <c r="BX3784" s="66"/>
      <c r="BY3784" s="12"/>
      <c r="BZ3784" t="s">
        <v>3062</v>
      </c>
      <c r="CA3784" s="13" t="s">
        <v>3062</v>
      </c>
    </row>
    <row r="3785" spans="70:79" s="1" customFormat="1" ht="15">
      <c r="BR3785" t="str">
        <f t="shared" si="193"/>
        <v>RX3POA - DERWENTSIDE CH 2</v>
      </c>
      <c r="BS3785" s="66" t="s">
        <v>10943</v>
      </c>
      <c r="BT3785" s="66" t="s">
        <v>10944</v>
      </c>
      <c r="BU3785" s="66" t="s">
        <v>10943</v>
      </c>
      <c r="BV3785" s="66" t="s">
        <v>10944</v>
      </c>
      <c r="BW3785" s="66" t="s">
        <v>10670</v>
      </c>
      <c r="BX3785" s="66"/>
      <c r="BY3785" s="12"/>
      <c r="BZ3785" t="s">
        <v>3065</v>
      </c>
      <c r="CA3785" s="13" t="s">
        <v>10945</v>
      </c>
    </row>
    <row r="3786" spans="70:79" s="1" customFormat="1" ht="15">
      <c r="BR3786" t="str">
        <f t="shared" si="193"/>
        <v>RX3POA - DURHAM BL UNIT</v>
      </c>
      <c r="BS3786" s="66" t="s">
        <v>10946</v>
      </c>
      <c r="BT3786" s="66" t="s">
        <v>10947</v>
      </c>
      <c r="BU3786" s="66" t="s">
        <v>10946</v>
      </c>
      <c r="BV3786" s="66" t="s">
        <v>10947</v>
      </c>
      <c r="BW3786" s="66" t="s">
        <v>10670</v>
      </c>
      <c r="BX3786" s="66"/>
      <c r="BY3786" s="12"/>
      <c r="BZ3786" t="s">
        <v>3065</v>
      </c>
      <c r="CA3786" s="13" t="s">
        <v>10305</v>
      </c>
    </row>
    <row r="3787" spans="70:79" s="1" customFormat="1" ht="15">
      <c r="BR3787" t="str">
        <f t="shared" si="193"/>
        <v>RX3POA - SEDGEFIELD</v>
      </c>
      <c r="BS3787" s="66" t="s">
        <v>10948</v>
      </c>
      <c r="BT3787" s="66" t="s">
        <v>10949</v>
      </c>
      <c r="BU3787" s="66" t="s">
        <v>10948</v>
      </c>
      <c r="BV3787" s="66" t="s">
        <v>10949</v>
      </c>
      <c r="BW3787" s="66" t="s">
        <v>10670</v>
      </c>
      <c r="BX3787" s="66"/>
      <c r="BY3787" s="12"/>
      <c r="BZ3787" t="s">
        <v>3138</v>
      </c>
      <c r="CA3787" s="13" t="s">
        <v>452</v>
      </c>
    </row>
    <row r="3788" spans="70:79" s="1" customFormat="1" ht="15">
      <c r="BR3788" t="str">
        <f t="shared" si="193"/>
        <v>RX3PRECRIBING MIDDLESBROUGH OLD AGE PSYCH</v>
      </c>
      <c r="BS3788" s="66" t="s">
        <v>10950</v>
      </c>
      <c r="BT3788" s="66" t="s">
        <v>10951</v>
      </c>
      <c r="BU3788" s="66" t="s">
        <v>10950</v>
      </c>
      <c r="BV3788" s="66" t="s">
        <v>10951</v>
      </c>
      <c r="BW3788" s="66" t="s">
        <v>10670</v>
      </c>
      <c r="BX3788" s="66"/>
      <c r="BY3788" s="12"/>
      <c r="BZ3788" t="s">
        <v>3138</v>
      </c>
      <c r="CA3788" s="13" t="s">
        <v>10952</v>
      </c>
    </row>
    <row r="3789" spans="70:79" s="1" customFormat="1" ht="15">
      <c r="BR3789" t="str">
        <f t="shared" si="193"/>
        <v>RX3PRIMROSE LODGE</v>
      </c>
      <c r="BS3789" s="66" t="s">
        <v>10953</v>
      </c>
      <c r="BT3789" s="66" t="s">
        <v>10954</v>
      </c>
      <c r="BU3789" s="66" t="s">
        <v>10953</v>
      </c>
      <c r="BV3789" s="66" t="s">
        <v>10954</v>
      </c>
      <c r="BW3789" s="66" t="s">
        <v>10670</v>
      </c>
      <c r="BX3789" s="66"/>
      <c r="BY3789" s="12"/>
      <c r="BZ3789" t="s">
        <v>3138</v>
      </c>
      <c r="CA3789" s="13" t="s">
        <v>10955</v>
      </c>
    </row>
    <row r="3790" spans="70:79" s="1" customFormat="1" ht="15">
      <c r="BR3790" t="str">
        <f t="shared" si="193"/>
        <v>RX3REDCAR AND CLEVELAND PSYCHOSIS NMP</v>
      </c>
      <c r="BS3790" s="66" t="s">
        <v>10956</v>
      </c>
      <c r="BT3790" s="66" t="s">
        <v>10957</v>
      </c>
      <c r="BU3790" s="66" t="s">
        <v>10956</v>
      </c>
      <c r="BV3790" s="66" t="s">
        <v>10957</v>
      </c>
      <c r="BW3790" s="66" t="s">
        <v>10670</v>
      </c>
      <c r="BX3790" s="66"/>
      <c r="BY3790" s="12"/>
      <c r="BZ3790" t="s">
        <v>3138</v>
      </c>
      <c r="CA3790" s="13" t="s">
        <v>10958</v>
      </c>
    </row>
    <row r="3791" spans="70:79" s="1" customFormat="1" ht="15">
      <c r="BR3791" t="str">
        <f t="shared" si="193"/>
        <v>RX3RIPON COMMUNITY HOSPITAL</v>
      </c>
      <c r="BS3791" s="66" t="s">
        <v>10959</v>
      </c>
      <c r="BT3791" s="66" t="s">
        <v>2762</v>
      </c>
      <c r="BU3791" s="66" t="s">
        <v>10959</v>
      </c>
      <c r="BV3791" s="66" t="s">
        <v>2762</v>
      </c>
      <c r="BW3791" s="66" t="s">
        <v>10670</v>
      </c>
      <c r="BX3791" s="66"/>
      <c r="BY3791" s="12"/>
      <c r="BZ3791" t="s">
        <v>3138</v>
      </c>
      <c r="CA3791" s="13" t="s">
        <v>10960</v>
      </c>
    </row>
    <row r="3792" spans="70:79" s="1" customFormat="1" ht="15">
      <c r="BR3792" t="str">
        <f t="shared" si="193"/>
        <v>RX3ROSEBERRY PARK HOSPITAL</v>
      </c>
      <c r="BS3792" s="66" t="s">
        <v>10961</v>
      </c>
      <c r="BT3792" s="66" t="s">
        <v>10962</v>
      </c>
      <c r="BU3792" s="66" t="s">
        <v>10961</v>
      </c>
      <c r="BV3792" s="66" t="s">
        <v>10962</v>
      </c>
      <c r="BW3792" s="66" t="s">
        <v>10670</v>
      </c>
      <c r="BX3792" s="66"/>
      <c r="BY3792" s="12"/>
      <c r="BZ3792" t="s">
        <v>3138</v>
      </c>
      <c r="CA3792" s="13" t="s">
        <v>10963</v>
      </c>
    </row>
    <row r="3793" spans="70:79" s="1" customFormat="1" ht="15">
      <c r="BR3793" t="str">
        <f t="shared" si="193"/>
        <v>RX3SANDWELL PARK</v>
      </c>
      <c r="BS3793" s="66" t="s">
        <v>10964</v>
      </c>
      <c r="BT3793" s="66" t="s">
        <v>10965</v>
      </c>
      <c r="BU3793" s="66" t="s">
        <v>10964</v>
      </c>
      <c r="BV3793" s="66" t="s">
        <v>10965</v>
      </c>
      <c r="BW3793" s="66" t="s">
        <v>10670</v>
      </c>
      <c r="BX3793" s="66"/>
      <c r="BY3793" s="12"/>
      <c r="BZ3793" t="s">
        <v>3138</v>
      </c>
      <c r="CA3793" s="13" t="s">
        <v>10966</v>
      </c>
    </row>
    <row r="3794" spans="70:79" s="1" customFormat="1" ht="15">
      <c r="BR3794" t="str">
        <f t="shared" si="193"/>
        <v>RX3SCARBOROUGH HOSPITAL</v>
      </c>
      <c r="BS3794" s="66" t="s">
        <v>10967</v>
      </c>
      <c r="BT3794" s="66" t="s">
        <v>10968</v>
      </c>
      <c r="BU3794" s="66" t="s">
        <v>10967</v>
      </c>
      <c r="BV3794" s="66" t="s">
        <v>10968</v>
      </c>
      <c r="BW3794" s="66" t="s">
        <v>10670</v>
      </c>
      <c r="BX3794" s="66"/>
      <c r="BY3794" s="12"/>
      <c r="BZ3794" t="s">
        <v>3138</v>
      </c>
      <c r="CA3794" s="13" t="s">
        <v>1514</v>
      </c>
    </row>
    <row r="3795" spans="70:79" s="1" customFormat="1" ht="15">
      <c r="BR3795" t="str">
        <f t="shared" si="193"/>
        <v>RX3SHARROW VIEW</v>
      </c>
      <c r="BS3795" s="66" t="s">
        <v>10969</v>
      </c>
      <c r="BT3795" s="66" t="s">
        <v>10970</v>
      </c>
      <c r="BU3795" s="66" t="s">
        <v>10969</v>
      </c>
      <c r="BV3795" s="66" t="s">
        <v>10970</v>
      </c>
      <c r="BW3795" s="66" t="s">
        <v>10670</v>
      </c>
      <c r="BX3795" s="66"/>
      <c r="BY3795" s="12"/>
      <c r="BZ3795" t="s">
        <v>3140</v>
      </c>
      <c r="CA3795" s="13" t="s">
        <v>10971</v>
      </c>
    </row>
    <row r="3796" spans="70:79" s="1" customFormat="1" ht="15">
      <c r="BR3796" t="str">
        <f t="shared" si="193"/>
        <v>RX3SHILDON COMMUNITY EXTENDED CARE UNIT</v>
      </c>
      <c r="BS3796" s="66" t="s">
        <v>10972</v>
      </c>
      <c r="BT3796" s="66" t="s">
        <v>10973</v>
      </c>
      <c r="BU3796" s="66" t="s">
        <v>10972</v>
      </c>
      <c r="BV3796" s="66" t="s">
        <v>10973</v>
      </c>
      <c r="BW3796" s="66" t="s">
        <v>10670</v>
      </c>
      <c r="BX3796" s="66"/>
      <c r="BY3796" s="12"/>
      <c r="BZ3796" t="s">
        <v>3140</v>
      </c>
      <c r="CA3796" s="13" t="s">
        <v>10974</v>
      </c>
    </row>
    <row r="3797" spans="70:79" s="1" customFormat="1" ht="15">
      <c r="BR3797" t="str">
        <f t="shared" si="193"/>
        <v>RX3SHOTLEY BRIDGE GROUND FLOOR FLAT</v>
      </c>
      <c r="BS3797" s="66" t="s">
        <v>10975</v>
      </c>
      <c r="BT3797" s="66" t="s">
        <v>10976</v>
      </c>
      <c r="BU3797" s="66" t="s">
        <v>10975</v>
      </c>
      <c r="BV3797" s="66" t="s">
        <v>10976</v>
      </c>
      <c r="BW3797" s="66" t="s">
        <v>10670</v>
      </c>
      <c r="BX3797" s="66"/>
      <c r="BY3797" s="12"/>
      <c r="BZ3797" t="s">
        <v>3140</v>
      </c>
      <c r="CA3797" s="13" t="s">
        <v>10977</v>
      </c>
    </row>
    <row r="3798" spans="70:79" s="1" customFormat="1" ht="15">
      <c r="BR3798" t="str">
        <f t="shared" si="193"/>
        <v>RX3SKIPTON HOSPITAL</v>
      </c>
      <c r="BS3798" s="66" t="s">
        <v>10978</v>
      </c>
      <c r="BT3798" s="66" t="s">
        <v>10979</v>
      </c>
      <c r="BU3798" s="66" t="s">
        <v>10978</v>
      </c>
      <c r="BV3798" s="66" t="s">
        <v>10979</v>
      </c>
      <c r="BW3798" s="66" t="s">
        <v>10670</v>
      </c>
      <c r="BX3798" s="66"/>
      <c r="BY3798" s="12"/>
      <c r="BZ3798" t="s">
        <v>3140</v>
      </c>
      <c r="CA3798" s="13" t="s">
        <v>2476</v>
      </c>
    </row>
    <row r="3799" spans="70:79" s="1" customFormat="1" ht="15">
      <c r="BR3799" t="str">
        <f t="shared" si="193"/>
        <v>RX3SMS STOCKTON</v>
      </c>
      <c r="BS3799" s="66" t="s">
        <v>10980</v>
      </c>
      <c r="BT3799" s="66" t="s">
        <v>10981</v>
      </c>
      <c r="BU3799" s="66" t="s">
        <v>10980</v>
      </c>
      <c r="BV3799" s="66" t="s">
        <v>10981</v>
      </c>
      <c r="BW3799" s="66" t="s">
        <v>10670</v>
      </c>
      <c r="BX3799" s="66"/>
      <c r="BY3799" s="12"/>
      <c r="BZ3799" t="s">
        <v>3143</v>
      </c>
      <c r="CA3799" s="13" t="s">
        <v>3143</v>
      </c>
    </row>
    <row r="3800" spans="70:79" s="1" customFormat="1" ht="15">
      <c r="BR3800" t="str">
        <f t="shared" si="193"/>
        <v>RX3SPRINGWOOD</v>
      </c>
      <c r="BS3800" s="66" t="s">
        <v>10982</v>
      </c>
      <c r="BT3800" s="66" t="s">
        <v>10983</v>
      </c>
      <c r="BU3800" s="66" t="s">
        <v>10982</v>
      </c>
      <c r="BV3800" s="66" t="s">
        <v>10983</v>
      </c>
      <c r="BW3800" s="66" t="s">
        <v>10670</v>
      </c>
      <c r="BX3800" s="66"/>
      <c r="BY3800" s="12"/>
      <c r="BZ3800" t="s">
        <v>3149</v>
      </c>
      <c r="CA3800" s="13" t="s">
        <v>10984</v>
      </c>
    </row>
    <row r="3801" spans="70:79" s="1" customFormat="1" ht="15">
      <c r="BR3801" t="str">
        <f t="shared" si="193"/>
        <v>RX3ST HILDA'S HALL</v>
      </c>
      <c r="BS3801" s="66" t="s">
        <v>10985</v>
      </c>
      <c r="BT3801" s="66" t="s">
        <v>10986</v>
      </c>
      <c r="BU3801" s="66" t="s">
        <v>10985</v>
      </c>
      <c r="BV3801" s="66" t="s">
        <v>10986</v>
      </c>
      <c r="BW3801" s="66" t="s">
        <v>10670</v>
      </c>
      <c r="BX3801" s="66"/>
      <c r="BY3801" s="12"/>
      <c r="BZ3801" t="s">
        <v>3149</v>
      </c>
      <c r="CA3801" s="13" t="s">
        <v>10987</v>
      </c>
    </row>
    <row r="3802" spans="70:79" s="1" customFormat="1" ht="15">
      <c r="BR3802" t="str">
        <f t="shared" si="193"/>
        <v>RX3TEES, ESK WEAR VALLEY NHS TRUST (TEES)</v>
      </c>
      <c r="BS3802" s="66" t="s">
        <v>10988</v>
      </c>
      <c r="BT3802" s="66" t="s">
        <v>10989</v>
      </c>
      <c r="BU3802" s="66" t="s">
        <v>10988</v>
      </c>
      <c r="BV3802" s="66" t="s">
        <v>10989</v>
      </c>
      <c r="BW3802" s="66" t="s">
        <v>10670</v>
      </c>
      <c r="BX3802" s="66"/>
      <c r="BY3802" s="12"/>
      <c r="BZ3802" t="s">
        <v>3149</v>
      </c>
      <c r="CA3802" s="13" t="s">
        <v>10990</v>
      </c>
    </row>
    <row r="3803" spans="70:79" s="1" customFormat="1" ht="15">
      <c r="BR3803" t="str">
        <f t="shared" si="193"/>
        <v>RX3TEES, ESK, WEAR VALLEY NHS TRUST (DURHAM)</v>
      </c>
      <c r="BS3803" s="66" t="s">
        <v>10991</v>
      </c>
      <c r="BT3803" s="66" t="s">
        <v>10992</v>
      </c>
      <c r="BU3803" s="66" t="s">
        <v>10991</v>
      </c>
      <c r="BV3803" s="66" t="s">
        <v>10992</v>
      </c>
      <c r="BW3803" s="66" t="s">
        <v>10670</v>
      </c>
      <c r="BX3803" s="66"/>
      <c r="BY3803" s="12"/>
      <c r="BZ3803" t="s">
        <v>3152</v>
      </c>
      <c r="CA3803" s="13" t="s">
        <v>10993</v>
      </c>
    </row>
    <row r="3804" spans="70:79" s="1" customFormat="1" ht="15">
      <c r="BR3804" t="str">
        <f t="shared" si="193"/>
        <v>RX3TERTIARY PSYCHOSIS 2</v>
      </c>
      <c r="BS3804" s="66" t="s">
        <v>10994</v>
      </c>
      <c r="BT3804" s="66" t="s">
        <v>10995</v>
      </c>
      <c r="BU3804" s="66" t="s">
        <v>10994</v>
      </c>
      <c r="BV3804" s="66" t="s">
        <v>10995</v>
      </c>
      <c r="BW3804" s="66" t="s">
        <v>10670</v>
      </c>
      <c r="BX3804" s="66"/>
      <c r="BY3804" s="12"/>
      <c r="BZ3804" t="s">
        <v>3152</v>
      </c>
      <c r="CA3804" s="13" t="s">
        <v>10996</v>
      </c>
    </row>
    <row r="3805" spans="70:79" s="1" customFormat="1" ht="15">
      <c r="BR3805" t="str">
        <f t="shared" si="193"/>
        <v>RX3THE ANCHORAGE</v>
      </c>
      <c r="BS3805" s="66" t="s">
        <v>10997</v>
      </c>
      <c r="BT3805" s="66" t="s">
        <v>10998</v>
      </c>
      <c r="BU3805" s="66" t="s">
        <v>10997</v>
      </c>
      <c r="BV3805" s="66" t="s">
        <v>10998</v>
      </c>
      <c r="BW3805" s="66" t="s">
        <v>10670</v>
      </c>
      <c r="BX3805" s="66"/>
      <c r="BY3805" s="12"/>
      <c r="BZ3805" t="s">
        <v>3161</v>
      </c>
      <c r="CA3805" s="13" t="s">
        <v>3244</v>
      </c>
    </row>
    <row r="3806" spans="70:79" s="1" customFormat="1" ht="15">
      <c r="BR3806" t="str">
        <f t="shared" si="193"/>
        <v>RX3THE BRIARY UNIT</v>
      </c>
      <c r="BS3806" s="66" t="s">
        <v>10999</v>
      </c>
      <c r="BT3806" s="66" t="s">
        <v>11000</v>
      </c>
      <c r="BU3806" s="66" t="s">
        <v>10999</v>
      </c>
      <c r="BV3806" s="66" t="s">
        <v>11000</v>
      </c>
      <c r="BW3806" s="66" t="s">
        <v>10670</v>
      </c>
      <c r="BX3806" s="66"/>
      <c r="BY3806" s="12"/>
      <c r="BZ3806" t="s">
        <v>3161</v>
      </c>
      <c r="CA3806" s="13" t="s">
        <v>5627</v>
      </c>
    </row>
    <row r="3807" spans="70:79" s="1" customFormat="1" ht="15">
      <c r="BR3807" t="str">
        <f t="shared" si="193"/>
        <v>RX3THE DALES</v>
      </c>
      <c r="BS3807" s="66" t="s">
        <v>11001</v>
      </c>
      <c r="BT3807" s="66" t="s">
        <v>11002</v>
      </c>
      <c r="BU3807" s="66" t="s">
        <v>11001</v>
      </c>
      <c r="BV3807" s="66" t="s">
        <v>11002</v>
      </c>
      <c r="BW3807" s="66" t="s">
        <v>10670</v>
      </c>
      <c r="BX3807" s="66"/>
      <c r="BY3807" s="12"/>
      <c r="BZ3807" t="s">
        <v>3161</v>
      </c>
      <c r="CA3807" s="13" t="s">
        <v>11003</v>
      </c>
    </row>
    <row r="3808" spans="70:79" s="1" customFormat="1" ht="15">
      <c r="BR3808" t="str">
        <f t="shared" si="193"/>
        <v>RX3THE FIRS</v>
      </c>
      <c r="BS3808" s="66" t="s">
        <v>11004</v>
      </c>
      <c r="BT3808" s="66" t="s">
        <v>6646</v>
      </c>
      <c r="BU3808" s="66" t="s">
        <v>11004</v>
      </c>
      <c r="BV3808" s="66" t="s">
        <v>6646</v>
      </c>
      <c r="BW3808" s="66" t="s">
        <v>10670</v>
      </c>
      <c r="BX3808" s="66"/>
      <c r="BY3808" s="12"/>
      <c r="BZ3808" t="s">
        <v>3161</v>
      </c>
      <c r="CA3808" s="13" t="s">
        <v>11005</v>
      </c>
    </row>
    <row r="3809" spans="70:79" s="1" customFormat="1" ht="15">
      <c r="BR3809" t="str">
        <f t="shared" si="193"/>
        <v>RX3THE FRIARAGE</v>
      </c>
      <c r="BS3809" s="66" t="s">
        <v>11006</v>
      </c>
      <c r="BT3809" s="66" t="s">
        <v>11007</v>
      </c>
      <c r="BU3809" s="66" t="s">
        <v>11006</v>
      </c>
      <c r="BV3809" s="66" t="s">
        <v>11007</v>
      </c>
      <c r="BW3809" s="66" t="s">
        <v>10670</v>
      </c>
      <c r="BX3809" s="66"/>
      <c r="BY3809" s="12"/>
      <c r="BZ3809" t="s">
        <v>3267</v>
      </c>
      <c r="CA3809" s="13" t="s">
        <v>11008</v>
      </c>
    </row>
    <row r="3810" spans="70:79" s="1" customFormat="1" ht="15">
      <c r="BR3810" t="str">
        <f t="shared" si="193"/>
        <v>RX3THE GATE</v>
      </c>
      <c r="BS3810" s="66" t="s">
        <v>11009</v>
      </c>
      <c r="BT3810" s="66" t="s">
        <v>11010</v>
      </c>
      <c r="BU3810" s="66" t="s">
        <v>11009</v>
      </c>
      <c r="BV3810" s="66" t="s">
        <v>11010</v>
      </c>
      <c r="BW3810" s="66" t="s">
        <v>10670</v>
      </c>
      <c r="BX3810" s="66"/>
      <c r="BY3810" s="12"/>
      <c r="BZ3810" t="s">
        <v>3286</v>
      </c>
      <c r="CA3810" s="13" t="s">
        <v>11011</v>
      </c>
    </row>
    <row r="3811" spans="70:79" s="1" customFormat="1" ht="15">
      <c r="BR3811" t="str">
        <f t="shared" si="193"/>
        <v>RX3THE HAWTHORNS</v>
      </c>
      <c r="BS3811" s="66" t="s">
        <v>11012</v>
      </c>
      <c r="BT3811" s="66" t="s">
        <v>5582</v>
      </c>
      <c r="BU3811" s="66" t="s">
        <v>11012</v>
      </c>
      <c r="BV3811" s="66" t="s">
        <v>5582</v>
      </c>
      <c r="BW3811" s="66" t="s">
        <v>10670</v>
      </c>
      <c r="BX3811" s="66"/>
      <c r="BY3811" s="12"/>
      <c r="BZ3811" t="s">
        <v>3286</v>
      </c>
      <c r="CA3811" s="13" t="s">
        <v>11013</v>
      </c>
    </row>
    <row r="3812" spans="70:79" s="1" customFormat="1" ht="15">
      <c r="BR3812" t="str">
        <f t="shared" si="193"/>
        <v>RX3THE MALTINGS</v>
      </c>
      <c r="BS3812" s="66" t="s">
        <v>11014</v>
      </c>
      <c r="BT3812" s="66" t="s">
        <v>3327</v>
      </c>
      <c r="BU3812" s="66" t="s">
        <v>11014</v>
      </c>
      <c r="BV3812" s="66" t="s">
        <v>3327</v>
      </c>
      <c r="BW3812" s="66" t="s">
        <v>10670</v>
      </c>
      <c r="BX3812" s="66"/>
      <c r="BY3812" s="12"/>
      <c r="BZ3812" t="s">
        <v>3286</v>
      </c>
      <c r="CA3812" s="13" t="s">
        <v>11015</v>
      </c>
    </row>
    <row r="3813" spans="70:79" s="1" customFormat="1" ht="15">
      <c r="BR3813" t="str">
        <f t="shared" si="193"/>
        <v>RX3THE OLD VICARAGE</v>
      </c>
      <c r="BS3813" s="66" t="s">
        <v>11016</v>
      </c>
      <c r="BT3813" s="66" t="s">
        <v>648</v>
      </c>
      <c r="BU3813" s="66" t="s">
        <v>11016</v>
      </c>
      <c r="BV3813" s="66" t="s">
        <v>648</v>
      </c>
      <c r="BW3813" s="66" t="s">
        <v>10670</v>
      </c>
      <c r="BX3813" s="66"/>
      <c r="BY3813" s="12"/>
      <c r="BZ3813" t="s">
        <v>3286</v>
      </c>
      <c r="CA3813" s="13" t="s">
        <v>8882</v>
      </c>
    </row>
    <row r="3814" spans="70:79" s="1" customFormat="1" ht="15">
      <c r="BR3814" t="str">
        <f t="shared" si="193"/>
        <v>RX3THE ORCHARD</v>
      </c>
      <c r="BS3814" s="66" t="s">
        <v>11017</v>
      </c>
      <c r="BT3814" s="66" t="s">
        <v>3997</v>
      </c>
      <c r="BU3814" s="66" t="s">
        <v>11017</v>
      </c>
      <c r="BV3814" s="66" t="s">
        <v>3997</v>
      </c>
      <c r="BW3814" s="66" t="s">
        <v>10670</v>
      </c>
      <c r="BX3814" s="66"/>
      <c r="BY3814" s="12"/>
      <c r="BZ3814" t="s">
        <v>3286</v>
      </c>
      <c r="CA3814" s="13" t="s">
        <v>11018</v>
      </c>
    </row>
    <row r="3815" spans="70:79" s="1" customFormat="1" ht="15">
      <c r="BR3815" t="str">
        <f t="shared" si="193"/>
        <v>RX3THE ORCHARDS DAY HOSPITAL</v>
      </c>
      <c r="BS3815" s="66" t="s">
        <v>11019</v>
      </c>
      <c r="BT3815" s="66" t="s">
        <v>11020</v>
      </c>
      <c r="BU3815" s="66" t="s">
        <v>11019</v>
      </c>
      <c r="BV3815" s="66" t="s">
        <v>11020</v>
      </c>
      <c r="BW3815" s="66" t="s">
        <v>10670</v>
      </c>
      <c r="BX3815" s="66"/>
      <c r="BY3815" s="12"/>
      <c r="BZ3815" t="s">
        <v>3286</v>
      </c>
      <c r="CA3815" s="13" t="s">
        <v>11021</v>
      </c>
    </row>
    <row r="3816" spans="70:79" s="1" customFormat="1" ht="15">
      <c r="BR3816" t="str">
        <f t="shared" si="193"/>
        <v>RX3THE RIDINGS</v>
      </c>
      <c r="BS3816" s="66" t="s">
        <v>11022</v>
      </c>
      <c r="BT3816" s="66" t="s">
        <v>11023</v>
      </c>
      <c r="BU3816" s="66" t="s">
        <v>11022</v>
      </c>
      <c r="BV3816" s="66" t="s">
        <v>11023</v>
      </c>
      <c r="BW3816" s="66" t="s">
        <v>10670</v>
      </c>
      <c r="BX3816" s="66"/>
      <c r="BY3816" s="12"/>
      <c r="BZ3816" t="s">
        <v>3286</v>
      </c>
      <c r="CA3816" s="13" t="s">
        <v>11024</v>
      </c>
    </row>
    <row r="3817" spans="70:79" s="1" customFormat="1" ht="15">
      <c r="BR3817" t="str">
        <f t="shared" si="193"/>
        <v>RX3THE WILLOWS NH</v>
      </c>
      <c r="BS3817" s="66" t="s">
        <v>11025</v>
      </c>
      <c r="BT3817" s="66" t="s">
        <v>11026</v>
      </c>
      <c r="BU3817" s="66" t="s">
        <v>11025</v>
      </c>
      <c r="BV3817" s="66" t="s">
        <v>11026</v>
      </c>
      <c r="BW3817" s="66" t="s">
        <v>10670</v>
      </c>
      <c r="BX3817" s="66"/>
      <c r="BY3817" s="12"/>
      <c r="BZ3817" t="s">
        <v>3286</v>
      </c>
      <c r="CA3817" s="13" t="s">
        <v>11027</v>
      </c>
    </row>
    <row r="3818" spans="70:79" s="1" customFormat="1" ht="15">
      <c r="BR3818" t="str">
        <f t="shared" si="193"/>
        <v>RX3TRAFALGAR SQUARE</v>
      </c>
      <c r="BS3818" s="66" t="s">
        <v>11028</v>
      </c>
      <c r="BT3818" s="66" t="s">
        <v>11029</v>
      </c>
      <c r="BU3818" s="66" t="s">
        <v>11028</v>
      </c>
      <c r="BV3818" s="66" t="s">
        <v>11029</v>
      </c>
      <c r="BW3818" s="66" t="s">
        <v>10670</v>
      </c>
      <c r="BX3818" s="66"/>
      <c r="BY3818" s="12"/>
      <c r="BZ3818" t="s">
        <v>3286</v>
      </c>
      <c r="CA3818" s="13" t="s">
        <v>11030</v>
      </c>
    </row>
    <row r="3819" spans="70:79" s="1" customFormat="1" ht="15">
      <c r="BR3819" t="str">
        <f t="shared" si="193"/>
        <v>RX3UNIT 1</v>
      </c>
      <c r="BS3819" s="66" t="s">
        <v>11031</v>
      </c>
      <c r="BT3819" s="66" t="s">
        <v>11032</v>
      </c>
      <c r="BU3819" s="66" t="s">
        <v>11031</v>
      </c>
      <c r="BV3819" s="66" t="s">
        <v>11032</v>
      </c>
      <c r="BW3819" s="66" t="s">
        <v>10670</v>
      </c>
      <c r="BX3819" s="66"/>
      <c r="BY3819" s="12"/>
      <c r="BZ3819" t="s">
        <v>3286</v>
      </c>
      <c r="CA3819" s="13" t="s">
        <v>11033</v>
      </c>
    </row>
    <row r="3820" spans="70:79" s="1" customFormat="1" ht="15">
      <c r="BR3820" t="str">
        <f t="shared" si="193"/>
        <v>RX3UNIVERSITY HOSPITAL OF HARTLEPOOL</v>
      </c>
      <c r="BS3820" s="66" t="s">
        <v>11034</v>
      </c>
      <c r="BT3820" s="66" t="s">
        <v>8240</v>
      </c>
      <c r="BU3820" s="66" t="s">
        <v>11034</v>
      </c>
      <c r="BV3820" s="66" t="s">
        <v>8240</v>
      </c>
      <c r="BW3820" s="66" t="s">
        <v>10670</v>
      </c>
      <c r="BX3820" s="66"/>
      <c r="BY3820" s="12"/>
      <c r="BZ3820" t="s">
        <v>3286</v>
      </c>
      <c r="CA3820" s="13" t="s">
        <v>11035</v>
      </c>
    </row>
    <row r="3821" spans="70:79" s="1" customFormat="1" ht="15">
      <c r="BR3821" t="str">
        <f t="shared" si="193"/>
        <v>RX3UNIVERSITY HOSPITAL OF NORTH DURHAM</v>
      </c>
      <c r="BS3821" s="66" t="s">
        <v>11036</v>
      </c>
      <c r="BT3821" s="66" t="s">
        <v>3186</v>
      </c>
      <c r="BU3821" s="66" t="s">
        <v>11036</v>
      </c>
      <c r="BV3821" s="66" t="s">
        <v>3186</v>
      </c>
      <c r="BW3821" s="66" t="s">
        <v>10670</v>
      </c>
      <c r="BX3821" s="66"/>
      <c r="BY3821" s="12"/>
      <c r="BZ3821" t="s">
        <v>3286</v>
      </c>
      <c r="CA3821" s="13" t="s">
        <v>11037</v>
      </c>
    </row>
    <row r="3822" spans="70:79" s="1" customFormat="1" ht="15">
      <c r="BR3822" t="str">
        <f t="shared" si="193"/>
        <v>RX3UNIVERSITY HOSPITAL OF NORTH TEES</v>
      </c>
      <c r="BS3822" s="66" t="s">
        <v>11038</v>
      </c>
      <c r="BT3822" s="66" t="s">
        <v>8243</v>
      </c>
      <c r="BU3822" s="66" t="s">
        <v>11038</v>
      </c>
      <c r="BV3822" s="66" t="s">
        <v>8243</v>
      </c>
      <c r="BW3822" s="66" t="s">
        <v>10670</v>
      </c>
      <c r="BX3822" s="66"/>
      <c r="BY3822" s="12"/>
      <c r="BZ3822" t="s">
        <v>3286</v>
      </c>
      <c r="CA3822" s="13" t="s">
        <v>11039</v>
      </c>
    </row>
    <row r="3823" spans="70:79" s="1" customFormat="1" ht="15">
      <c r="BR3823" t="str">
        <f t="shared" si="193"/>
        <v>RX3UNIVERSITY HOSPITAL OF NORTH TEES MENTAL HEALTH UNIT</v>
      </c>
      <c r="BS3823" s="66" t="s">
        <v>11040</v>
      </c>
      <c r="BT3823" s="66" t="s">
        <v>11041</v>
      </c>
      <c r="BU3823" s="66" t="s">
        <v>11040</v>
      </c>
      <c r="BV3823" s="66" t="s">
        <v>11041</v>
      </c>
      <c r="BW3823" s="66" t="s">
        <v>10670</v>
      </c>
      <c r="BX3823" s="66"/>
      <c r="BY3823" s="12"/>
      <c r="BZ3823" t="s">
        <v>3286</v>
      </c>
      <c r="CA3823" s="13" t="s">
        <v>11042</v>
      </c>
    </row>
    <row r="3824" spans="70:79" s="1" customFormat="1" ht="15">
      <c r="BR3824" t="str">
        <f t="shared" si="193"/>
        <v>RX3WEST LANE HOSPITAL</v>
      </c>
      <c r="BS3824" s="66" t="s">
        <v>11043</v>
      </c>
      <c r="BT3824" s="66" t="s">
        <v>11044</v>
      </c>
      <c r="BU3824" s="66" t="s">
        <v>11043</v>
      </c>
      <c r="BV3824" s="66" t="s">
        <v>11044</v>
      </c>
      <c r="BW3824" s="66" t="s">
        <v>10670</v>
      </c>
      <c r="BX3824" s="66"/>
      <c r="BY3824" s="12"/>
      <c r="BZ3824" t="s">
        <v>3286</v>
      </c>
      <c r="CA3824" s="13" t="s">
        <v>2523</v>
      </c>
    </row>
    <row r="3825" spans="70:79" s="1" customFormat="1" ht="15">
      <c r="BR3825" t="str">
        <f t="shared" si="193"/>
        <v>RX3WEST LANE HOSPITAL WESTWOOD CENTRE</v>
      </c>
      <c r="BS3825" s="66" t="s">
        <v>11045</v>
      </c>
      <c r="BT3825" s="66" t="s">
        <v>11046</v>
      </c>
      <c r="BU3825" s="66" t="s">
        <v>11045</v>
      </c>
      <c r="BV3825" s="66" t="s">
        <v>11046</v>
      </c>
      <c r="BW3825" s="66" t="s">
        <v>10670</v>
      </c>
      <c r="BX3825" s="66"/>
      <c r="BY3825" s="12"/>
      <c r="BZ3825" t="s">
        <v>3286</v>
      </c>
      <c r="CA3825" s="13" t="s">
        <v>11047</v>
      </c>
    </row>
    <row r="3826" spans="70:79" s="1" customFormat="1" ht="15">
      <c r="BR3826" t="str">
        <f t="shared" si="193"/>
        <v>RX3WEST PARK HOSPITAL</v>
      </c>
      <c r="BS3826" s="66" t="s">
        <v>11048</v>
      </c>
      <c r="BT3826" s="66" t="s">
        <v>4023</v>
      </c>
      <c r="BU3826" s="66" t="s">
        <v>11048</v>
      </c>
      <c r="BV3826" s="66" t="s">
        <v>4023</v>
      </c>
      <c r="BW3826" s="66" t="s">
        <v>10670</v>
      </c>
      <c r="BX3826" s="66"/>
      <c r="BY3826" s="12"/>
      <c r="BZ3826" t="s">
        <v>3286</v>
      </c>
      <c r="CA3826" s="13" t="s">
        <v>11049</v>
      </c>
    </row>
    <row r="3827" spans="70:79" s="1" customFormat="1" ht="15">
      <c r="BR3827" t="str">
        <f t="shared" si="193"/>
        <v>RX3WHITBY &amp; MALTON MHSOP</v>
      </c>
      <c r="BS3827" s="66" t="s">
        <v>11050</v>
      </c>
      <c r="BT3827" s="66" t="s">
        <v>11051</v>
      </c>
      <c r="BU3827" s="66" t="s">
        <v>11050</v>
      </c>
      <c r="BV3827" s="66" t="s">
        <v>11051</v>
      </c>
      <c r="BW3827" s="66" t="s">
        <v>10670</v>
      </c>
      <c r="BX3827" s="66"/>
      <c r="BY3827" s="12"/>
      <c r="BZ3827" t="s">
        <v>3286</v>
      </c>
      <c r="CA3827" s="13" t="s">
        <v>11052</v>
      </c>
    </row>
    <row r="3828" spans="70:79" s="1" customFormat="1" ht="15">
      <c r="BR3828" t="str">
        <f t="shared" si="193"/>
        <v xml:space="preserve">RX3WHITE HORSE VIEW </v>
      </c>
      <c r="BS3828" s="66" t="s">
        <v>11053</v>
      </c>
      <c r="BT3828" s="66" t="s">
        <v>11054</v>
      </c>
      <c r="BU3828" s="66" t="s">
        <v>11053</v>
      </c>
      <c r="BV3828" s="66" t="s">
        <v>11054</v>
      </c>
      <c r="BW3828" s="66" t="s">
        <v>10670</v>
      </c>
      <c r="BX3828" s="66"/>
      <c r="BY3828" s="12"/>
      <c r="BZ3828" t="s">
        <v>3286</v>
      </c>
      <c r="CA3828" s="13" t="s">
        <v>2528</v>
      </c>
    </row>
    <row r="3829" spans="70:79" s="1" customFormat="1" ht="15">
      <c r="BR3829" t="str">
        <f t="shared" si="193"/>
        <v>RX3WOLFSON RESEARCH INSTITUTE</v>
      </c>
      <c r="BS3829" s="66" t="s">
        <v>11055</v>
      </c>
      <c r="BT3829" s="66" t="s">
        <v>11056</v>
      </c>
      <c r="BU3829" s="66" t="s">
        <v>11055</v>
      </c>
      <c r="BV3829" s="66" t="s">
        <v>11056</v>
      </c>
      <c r="BW3829" s="66" t="s">
        <v>10670</v>
      </c>
      <c r="BX3829" s="66"/>
      <c r="BY3829" s="12"/>
      <c r="BZ3829" t="s">
        <v>3286</v>
      </c>
      <c r="CA3829" s="13" t="s">
        <v>11057</v>
      </c>
    </row>
    <row r="3830" spans="70:79" s="1" customFormat="1" ht="15">
      <c r="BR3830" t="str">
        <f t="shared" si="193"/>
        <v>RX3WORSLEY COURT</v>
      </c>
      <c r="BS3830" s="66" t="s">
        <v>11058</v>
      </c>
      <c r="BT3830" s="66" t="s">
        <v>2811</v>
      </c>
      <c r="BU3830" s="66" t="s">
        <v>11058</v>
      </c>
      <c r="BV3830" s="66" t="s">
        <v>2811</v>
      </c>
      <c r="BW3830" s="66" t="s">
        <v>10670</v>
      </c>
      <c r="BX3830" s="66"/>
      <c r="BY3830" s="12"/>
      <c r="BZ3830" t="s">
        <v>3286</v>
      </c>
      <c r="CA3830" s="13" t="s">
        <v>11059</v>
      </c>
    </row>
    <row r="3831" spans="70:79" s="1" customFormat="1" ht="15">
      <c r="BR3831" t="str">
        <f t="shared" si="193"/>
        <v>RX4ACACIA HOUSE (ASHINGTON)</v>
      </c>
      <c r="BS3831" s="66" t="s">
        <v>11060</v>
      </c>
      <c r="BT3831" s="66" t="s">
        <v>11061</v>
      </c>
      <c r="BU3831" s="66" t="s">
        <v>11060</v>
      </c>
      <c r="BV3831" s="66" t="s">
        <v>11061</v>
      </c>
      <c r="BW3831" s="66" t="s">
        <v>11062</v>
      </c>
      <c r="BX3831" s="66"/>
      <c r="BY3831" s="12"/>
      <c r="BZ3831" t="s">
        <v>3286</v>
      </c>
      <c r="CA3831" s="13" t="s">
        <v>11063</v>
      </c>
    </row>
    <row r="3832" spans="70:79" s="1" customFormat="1" ht="15">
      <c r="BR3832" t="str">
        <f t="shared" si="193"/>
        <v>RX4ACUTE PSYCH - TYNEDALE</v>
      </c>
      <c r="BS3832" s="66" t="s">
        <v>11064</v>
      </c>
      <c r="BT3832" s="66" t="s">
        <v>11065</v>
      </c>
      <c r="BU3832" s="66" t="s">
        <v>11064</v>
      </c>
      <c r="BV3832" s="66" t="s">
        <v>11065</v>
      </c>
      <c r="BW3832" s="66" t="s">
        <v>11062</v>
      </c>
      <c r="BX3832" s="66"/>
      <c r="BY3832" s="12"/>
      <c r="BZ3832" t="s">
        <v>3286</v>
      </c>
      <c r="CA3832" s="13" t="s">
        <v>11066</v>
      </c>
    </row>
    <row r="3833" spans="70:79" s="1" customFormat="1" ht="15">
      <c r="BR3833" t="str">
        <f t="shared" si="193"/>
        <v>RX4ACUTE PSYCH, MORPETH / WANSBECK</v>
      </c>
      <c r="BS3833" s="66" t="s">
        <v>11067</v>
      </c>
      <c r="BT3833" s="66" t="s">
        <v>11068</v>
      </c>
      <c r="BU3833" s="66" t="s">
        <v>11067</v>
      </c>
      <c r="BV3833" s="66" t="s">
        <v>11068</v>
      </c>
      <c r="BW3833" s="66" t="s">
        <v>11062</v>
      </c>
      <c r="BX3833" s="66"/>
      <c r="BY3833" s="12"/>
      <c r="BZ3833" t="s">
        <v>3286</v>
      </c>
      <c r="CA3833" s="13" t="s">
        <v>2559</v>
      </c>
    </row>
    <row r="3834" spans="70:79" s="1" customFormat="1" ht="15">
      <c r="BR3834" t="str">
        <f t="shared" si="193"/>
        <v>RX4ADHD - CHILD &amp; FAMILY</v>
      </c>
      <c r="BS3834" s="66" t="s">
        <v>11069</v>
      </c>
      <c r="BT3834" s="66" t="s">
        <v>11070</v>
      </c>
      <c r="BU3834" s="66" t="s">
        <v>11069</v>
      </c>
      <c r="BV3834" s="66" t="s">
        <v>11070</v>
      </c>
      <c r="BW3834" s="66" t="s">
        <v>11062</v>
      </c>
      <c r="BX3834" s="66"/>
      <c r="BY3834" s="12"/>
      <c r="BZ3834" t="s">
        <v>3286</v>
      </c>
      <c r="CA3834" s="13" t="s">
        <v>2544</v>
      </c>
    </row>
    <row r="3835" spans="70:79" s="1" customFormat="1" ht="15">
      <c r="BR3835" t="str">
        <f t="shared" si="193"/>
        <v>RX4ADHD [WAA]</v>
      </c>
      <c r="BS3835" s="66" t="s">
        <v>11071</v>
      </c>
      <c r="BT3835" s="66" t="s">
        <v>11072</v>
      </c>
      <c r="BU3835" s="66" t="s">
        <v>11071</v>
      </c>
      <c r="BV3835" s="66" t="s">
        <v>11072</v>
      </c>
      <c r="BW3835" s="66" t="s">
        <v>11062</v>
      </c>
      <c r="BX3835" s="66"/>
      <c r="BY3835" s="12"/>
      <c r="BZ3835" t="s">
        <v>3324</v>
      </c>
      <c r="CA3835" s="13" t="s">
        <v>11073</v>
      </c>
    </row>
    <row r="3836" spans="70:79" s="1" customFormat="1" ht="15">
      <c r="BR3836" t="str">
        <f t="shared" si="193"/>
        <v>RX4ADOLESCENT FORENSIC NEWCASTLE, ROYCROFT UNIT</v>
      </c>
      <c r="BS3836" s="66" t="s">
        <v>11074</v>
      </c>
      <c r="BT3836" s="66" t="s">
        <v>11075</v>
      </c>
      <c r="BU3836" s="66" t="s">
        <v>11074</v>
      </c>
      <c r="BV3836" s="66" t="s">
        <v>11075</v>
      </c>
      <c r="BW3836" s="66" t="s">
        <v>11062</v>
      </c>
      <c r="BX3836" s="66"/>
      <c r="BY3836" s="12"/>
      <c r="BZ3836" t="s">
        <v>3340</v>
      </c>
      <c r="CA3836" s="13" t="s">
        <v>1147</v>
      </c>
    </row>
    <row r="3837" spans="70:79" s="1" customFormat="1" ht="15">
      <c r="BR3837" t="str">
        <f t="shared" si="193"/>
        <v>RX4AFFECTIVE DISORDERS - LEAZES WING</v>
      </c>
      <c r="BS3837" s="66" t="s">
        <v>11076</v>
      </c>
      <c r="BT3837" s="66" t="s">
        <v>11077</v>
      </c>
      <c r="BU3837" s="66" t="s">
        <v>11076</v>
      </c>
      <c r="BV3837" s="66" t="s">
        <v>11077</v>
      </c>
      <c r="BW3837" s="66" t="s">
        <v>11062</v>
      </c>
      <c r="BX3837" s="66"/>
      <c r="BY3837" s="12"/>
      <c r="BZ3837" t="s">
        <v>3340</v>
      </c>
      <c r="CA3837" s="13" t="s">
        <v>11078</v>
      </c>
    </row>
    <row r="3838" spans="70:79" s="1" customFormat="1" ht="15">
      <c r="BR3838" t="str">
        <f t="shared" si="193"/>
        <v>RX4ALNWICK INFIRMARY</v>
      </c>
      <c r="BS3838" s="66" t="s">
        <v>11079</v>
      </c>
      <c r="BT3838" s="66" t="s">
        <v>11080</v>
      </c>
      <c r="BU3838" s="66" t="s">
        <v>11079</v>
      </c>
      <c r="BV3838" s="66" t="s">
        <v>11080</v>
      </c>
      <c r="BW3838" s="66" t="s">
        <v>11062</v>
      </c>
      <c r="BX3838" s="66"/>
      <c r="BY3838" s="12"/>
      <c r="BZ3838" t="s">
        <v>3340</v>
      </c>
      <c r="CA3838" s="13" t="s">
        <v>11081</v>
      </c>
    </row>
    <row r="3839" spans="70:79" s="1" customFormat="1" ht="15">
      <c r="BR3839" t="str">
        <f t="shared" si="193"/>
        <v>RX4AVONRIDGE MENTAL HEALTH COMMUNITY UNIT</v>
      </c>
      <c r="BS3839" s="66" t="s">
        <v>11082</v>
      </c>
      <c r="BT3839" s="66" t="s">
        <v>11083</v>
      </c>
      <c r="BU3839" s="66" t="s">
        <v>11082</v>
      </c>
      <c r="BV3839" s="66" t="s">
        <v>11083</v>
      </c>
      <c r="BW3839" s="66" t="s">
        <v>11062</v>
      </c>
      <c r="BX3839" s="66"/>
      <c r="BY3839" s="12"/>
      <c r="BZ3839" t="s">
        <v>3340</v>
      </c>
      <c r="CA3839" s="13" t="s">
        <v>11084</v>
      </c>
    </row>
    <row r="3840" spans="70:79" s="1" customFormat="1" ht="15">
      <c r="BR3840" t="str">
        <f t="shared" si="193"/>
        <v>RX4BAILIFFGATE</v>
      </c>
      <c r="BS3840" s="66" t="s">
        <v>11085</v>
      </c>
      <c r="BT3840" s="66" t="s">
        <v>11086</v>
      </c>
      <c r="BU3840" s="66" t="s">
        <v>11085</v>
      </c>
      <c r="BV3840" s="66" t="s">
        <v>11086</v>
      </c>
      <c r="BW3840" s="66" t="s">
        <v>11062</v>
      </c>
      <c r="BX3840" s="66"/>
      <c r="BY3840" s="12"/>
      <c r="BZ3840" t="s">
        <v>3340</v>
      </c>
      <c r="CA3840" s="13" t="s">
        <v>11087</v>
      </c>
    </row>
    <row r="3841" spans="70:79" s="1" customFormat="1" ht="15">
      <c r="BR3841" t="str">
        <f t="shared" si="193"/>
        <v>RX4BARNES UNIT</v>
      </c>
      <c r="BS3841" s="66" t="s">
        <v>11088</v>
      </c>
      <c r="BT3841" s="66" t="s">
        <v>11089</v>
      </c>
      <c r="BU3841" s="66" t="s">
        <v>11088</v>
      </c>
      <c r="BV3841" s="66" t="s">
        <v>11089</v>
      </c>
      <c r="BW3841" s="66" t="s">
        <v>11062</v>
      </c>
      <c r="BX3841" s="66"/>
      <c r="BY3841" s="12"/>
      <c r="BZ3841" t="s">
        <v>3340</v>
      </c>
      <c r="CA3841" s="13" t="s">
        <v>1414</v>
      </c>
    </row>
    <row r="3842" spans="70:79" s="1" customFormat="1" ht="15">
      <c r="BR3842" t="str">
        <f t="shared" si="193"/>
        <v>RX4BASRA MENTAL HEALTH COMMUNITY UNIT</v>
      </c>
      <c r="BS3842" s="66" t="s">
        <v>11090</v>
      </c>
      <c r="BT3842" s="66" t="s">
        <v>11091</v>
      </c>
      <c r="BU3842" s="66" t="s">
        <v>11090</v>
      </c>
      <c r="BV3842" s="66" t="s">
        <v>11091</v>
      </c>
      <c r="BW3842" s="66" t="s">
        <v>11062</v>
      </c>
      <c r="BX3842" s="66"/>
      <c r="BY3842" s="12"/>
      <c r="BZ3842" t="s">
        <v>3343</v>
      </c>
      <c r="CA3842" s="13" t="s">
        <v>11092</v>
      </c>
    </row>
    <row r="3843" spans="70:79" s="1" customFormat="1" ht="15">
      <c r="BR3843" t="str">
        <f t="shared" ref="BR3843:BR3906" si="194">CONCATENATE(LEFT(BS3843, 3),BT3843)</f>
        <v>RX4BELSAY UNIT</v>
      </c>
      <c r="BS3843" s="66" t="s">
        <v>11093</v>
      </c>
      <c r="BT3843" s="66" t="s">
        <v>11094</v>
      </c>
      <c r="BU3843" s="66" t="s">
        <v>11093</v>
      </c>
      <c r="BV3843" s="66" t="s">
        <v>11094</v>
      </c>
      <c r="BW3843" s="66" t="s">
        <v>11062</v>
      </c>
      <c r="BX3843" s="66"/>
      <c r="BY3843" s="12"/>
      <c r="BZ3843" t="s">
        <v>3358</v>
      </c>
      <c r="CA3843" s="13" t="s">
        <v>11095</v>
      </c>
    </row>
    <row r="3844" spans="70:79" s="1" customFormat="1" ht="15">
      <c r="BR3844" t="str">
        <f t="shared" si="194"/>
        <v>RX4BENSHAM HOSPITAL</v>
      </c>
      <c r="BS3844" s="66" t="s">
        <v>11096</v>
      </c>
      <c r="BT3844" s="66" t="s">
        <v>11097</v>
      </c>
      <c r="BU3844" s="66" t="s">
        <v>11096</v>
      </c>
      <c r="BV3844" s="66" t="s">
        <v>11097</v>
      </c>
      <c r="BW3844" s="66" t="s">
        <v>11062</v>
      </c>
      <c r="BX3844" s="66"/>
      <c r="BY3844" s="12"/>
      <c r="BZ3844" t="s">
        <v>3358</v>
      </c>
      <c r="CA3844" s="13" t="s">
        <v>11098</v>
      </c>
    </row>
    <row r="3845" spans="70:79" s="1" customFormat="1" ht="15">
      <c r="BR3845" t="str">
        <f t="shared" si="194"/>
        <v>RX4BENTON VIEW</v>
      </c>
      <c r="BS3845" s="66" t="s">
        <v>11099</v>
      </c>
      <c r="BT3845" s="66" t="s">
        <v>11100</v>
      </c>
      <c r="BU3845" s="66" t="s">
        <v>11099</v>
      </c>
      <c r="BV3845" s="66" t="s">
        <v>11100</v>
      </c>
      <c r="BW3845" s="66" t="s">
        <v>11062</v>
      </c>
      <c r="BX3845" s="66"/>
      <c r="BY3845" s="12"/>
      <c r="BZ3845" t="s">
        <v>3358</v>
      </c>
      <c r="CA3845" s="13" t="s">
        <v>11101</v>
      </c>
    </row>
    <row r="3846" spans="70:79" s="1" customFormat="1" ht="15">
      <c r="BR3846" t="str">
        <f t="shared" si="194"/>
        <v>RX4BERRISHILL GROVE MENTAL HEALTH COMMUNITY UNIT</v>
      </c>
      <c r="BS3846" s="66" t="s">
        <v>11102</v>
      </c>
      <c r="BT3846" s="66" t="s">
        <v>11103</v>
      </c>
      <c r="BU3846" s="66" t="s">
        <v>11102</v>
      </c>
      <c r="BV3846" s="66" t="s">
        <v>11103</v>
      </c>
      <c r="BW3846" s="66" t="s">
        <v>11062</v>
      </c>
      <c r="BX3846" s="66"/>
      <c r="BY3846" s="12"/>
      <c r="BZ3846" t="s">
        <v>4497</v>
      </c>
      <c r="CA3846" s="13" t="s">
        <v>64</v>
      </c>
    </row>
    <row r="3847" spans="70:79" s="1" customFormat="1" ht="15">
      <c r="BR3847" t="str">
        <f t="shared" si="194"/>
        <v>RX4BERWICK INFIRMARY SITE</v>
      </c>
      <c r="BS3847" s="66" t="s">
        <v>11104</v>
      </c>
      <c r="BT3847" s="66" t="s">
        <v>11105</v>
      </c>
      <c r="BU3847" s="66" t="s">
        <v>11104</v>
      </c>
      <c r="BV3847" s="66" t="s">
        <v>11105</v>
      </c>
      <c r="BW3847" s="66" t="s">
        <v>11062</v>
      </c>
      <c r="BX3847" s="66"/>
      <c r="BY3847" s="12"/>
      <c r="BZ3847" t="s">
        <v>4497</v>
      </c>
      <c r="CA3847" s="13" t="s">
        <v>11106</v>
      </c>
    </row>
    <row r="3848" spans="70:79" s="1" customFormat="1" ht="15">
      <c r="BR3848" t="str">
        <f t="shared" si="194"/>
        <v>RX4BLYTH ADVICE &amp; NEEDLE EXCHANGE FOR DRUG USERS</v>
      </c>
      <c r="BS3848" s="66" t="s">
        <v>11107</v>
      </c>
      <c r="BT3848" s="66" t="s">
        <v>11108</v>
      </c>
      <c r="BU3848" s="66" t="s">
        <v>11107</v>
      </c>
      <c r="BV3848" s="66" t="s">
        <v>11108</v>
      </c>
      <c r="BW3848" s="66" t="s">
        <v>11062</v>
      </c>
      <c r="BX3848" s="66"/>
      <c r="BY3848" s="12"/>
      <c r="BZ3848" t="s">
        <v>4501</v>
      </c>
      <c r="CA3848" s="13" t="s">
        <v>11109</v>
      </c>
    </row>
    <row r="3849" spans="70:79" s="1" customFormat="1" ht="15">
      <c r="BR3849" t="str">
        <f t="shared" si="194"/>
        <v>RX4BRAESIDE</v>
      </c>
      <c r="BS3849" s="66" t="s">
        <v>11110</v>
      </c>
      <c r="BT3849" s="66" t="s">
        <v>11111</v>
      </c>
      <c r="BU3849" s="66" t="s">
        <v>11110</v>
      </c>
      <c r="BV3849" s="66" t="s">
        <v>11111</v>
      </c>
      <c r="BW3849" s="66" t="s">
        <v>11062</v>
      </c>
      <c r="BX3849" s="66"/>
      <c r="BY3849" s="12"/>
      <c r="BZ3849" t="s">
        <v>4504</v>
      </c>
      <c r="CA3849" s="13" t="s">
        <v>11112</v>
      </c>
    </row>
    <row r="3850" spans="70:79" s="1" customFormat="1" ht="15">
      <c r="BR3850" t="str">
        <f t="shared" si="194"/>
        <v>RX4BROOKE HOUSE</v>
      </c>
      <c r="BS3850" s="88" t="s">
        <v>11113</v>
      </c>
      <c r="BT3850" s="86" t="s">
        <v>10411</v>
      </c>
      <c r="BU3850" s="88" t="s">
        <v>11113</v>
      </c>
      <c r="BV3850" s="86" t="s">
        <v>10411</v>
      </c>
      <c r="BW3850" s="66" t="s">
        <v>11062</v>
      </c>
      <c r="BX3850" s="66"/>
      <c r="BY3850" s="12"/>
      <c r="BZ3850" t="s">
        <v>4507</v>
      </c>
      <c r="CA3850" s="13" t="s">
        <v>11114</v>
      </c>
    </row>
    <row r="3851" spans="70:79" s="1" customFormat="1" ht="15">
      <c r="BR3851" t="str">
        <f t="shared" si="194"/>
        <v>RX4CAMPUS FOR AGEING &amp; VITALITY</v>
      </c>
      <c r="BS3851" s="66" t="s">
        <v>11115</v>
      </c>
      <c r="BT3851" s="66" t="s">
        <v>10414</v>
      </c>
      <c r="BU3851" s="66" t="s">
        <v>11115</v>
      </c>
      <c r="BV3851" s="66" t="s">
        <v>10414</v>
      </c>
      <c r="BW3851" s="66" t="s">
        <v>11062</v>
      </c>
      <c r="BX3851" s="66"/>
      <c r="BY3851" s="12"/>
      <c r="BZ3851" t="s">
        <v>4507</v>
      </c>
      <c r="CA3851" s="13" t="s">
        <v>11116</v>
      </c>
    </row>
    <row r="3852" spans="70:79" s="1" customFormat="1" ht="15">
      <c r="BR3852" t="str">
        <f t="shared" si="194"/>
        <v>RX4CARRDALE MENTAL HEALTH COMMUNITY UNIT</v>
      </c>
      <c r="BS3852" s="66" t="s">
        <v>11117</v>
      </c>
      <c r="BT3852" s="66" t="s">
        <v>11118</v>
      </c>
      <c r="BU3852" s="66" t="s">
        <v>11117</v>
      </c>
      <c r="BV3852" s="66" t="s">
        <v>11118</v>
      </c>
      <c r="BW3852" s="66" t="s">
        <v>11062</v>
      </c>
      <c r="BX3852" s="66"/>
      <c r="BY3852" s="12"/>
      <c r="BZ3852" t="s">
        <v>4507</v>
      </c>
      <c r="CA3852" s="13" t="s">
        <v>11119</v>
      </c>
    </row>
    <row r="3853" spans="70:79" s="1" customFormat="1" ht="15">
      <c r="BR3853" t="str">
        <f t="shared" si="194"/>
        <v>RX4CASAMINA</v>
      </c>
      <c r="BS3853" s="66" t="s">
        <v>11120</v>
      </c>
      <c r="BT3853" s="66" t="s">
        <v>11121</v>
      </c>
      <c r="BU3853" s="66" t="s">
        <v>11120</v>
      </c>
      <c r="BV3853" s="66" t="s">
        <v>11121</v>
      </c>
      <c r="BW3853" s="66" t="s">
        <v>11062</v>
      </c>
      <c r="BX3853" s="66"/>
      <c r="BY3853" s="12"/>
      <c r="BZ3853" t="s">
        <v>4507</v>
      </c>
      <c r="CA3853" s="13" t="s">
        <v>7410</v>
      </c>
    </row>
    <row r="3854" spans="70:79" s="1" customFormat="1" ht="15">
      <c r="BR3854" t="str">
        <f t="shared" si="194"/>
        <v>RX4CEDAR GRANGE MENTAL HEALTH COMMUNITY UNIT</v>
      </c>
      <c r="BS3854" s="66" t="s">
        <v>11122</v>
      </c>
      <c r="BT3854" s="66" t="s">
        <v>11123</v>
      </c>
      <c r="BU3854" s="66" t="s">
        <v>11122</v>
      </c>
      <c r="BV3854" s="66" t="s">
        <v>11123</v>
      </c>
      <c r="BW3854" s="66" t="s">
        <v>11062</v>
      </c>
      <c r="BX3854" s="66"/>
      <c r="BY3854" s="12"/>
      <c r="BZ3854" t="s">
        <v>4507</v>
      </c>
      <c r="CA3854" s="13" t="s">
        <v>11124</v>
      </c>
    </row>
    <row r="3855" spans="70:79" s="1" customFormat="1" ht="15">
      <c r="BR3855" t="str">
        <f t="shared" si="194"/>
        <v>RX4CHERRY KNOWLE HOSPITAL</v>
      </c>
      <c r="BS3855" s="66" t="s">
        <v>11125</v>
      </c>
      <c r="BT3855" s="66" t="s">
        <v>11126</v>
      </c>
      <c r="BU3855" s="66" t="s">
        <v>11125</v>
      </c>
      <c r="BV3855" s="66" t="s">
        <v>11126</v>
      </c>
      <c r="BW3855" s="66" t="s">
        <v>11062</v>
      </c>
      <c r="BX3855" s="66"/>
      <c r="BY3855" s="12"/>
      <c r="BZ3855" t="s">
        <v>4507</v>
      </c>
      <c r="CA3855" s="13" t="s">
        <v>476</v>
      </c>
    </row>
    <row r="3856" spans="70:79" s="1" customFormat="1" ht="15">
      <c r="BR3856" t="str">
        <f t="shared" si="194"/>
        <v>RX4CHILD PSYCH CENTRAL - AISLING UNIT</v>
      </c>
      <c r="BS3856" s="66" t="s">
        <v>11127</v>
      </c>
      <c r="BT3856" s="66" t="s">
        <v>11128</v>
      </c>
      <c r="BU3856" s="66" t="s">
        <v>11127</v>
      </c>
      <c r="BV3856" s="66" t="s">
        <v>11128</v>
      </c>
      <c r="BW3856" s="66" t="s">
        <v>11062</v>
      </c>
      <c r="BX3856" s="66"/>
      <c r="BY3856" s="12"/>
      <c r="BZ3856" t="s">
        <v>4507</v>
      </c>
      <c r="CA3856" s="13" t="s">
        <v>11129</v>
      </c>
    </row>
    <row r="3857" spans="70:79" s="1" customFormat="1" ht="15">
      <c r="BR3857" t="str">
        <f t="shared" si="194"/>
        <v>RX4CHILD PSYCH NORTHUMBERLAND</v>
      </c>
      <c r="BS3857" s="66" t="s">
        <v>11130</v>
      </c>
      <c r="BT3857" s="66" t="s">
        <v>11131</v>
      </c>
      <c r="BU3857" s="66" t="s">
        <v>11130</v>
      </c>
      <c r="BV3857" s="66" t="s">
        <v>11131</v>
      </c>
      <c r="BW3857" s="66" t="s">
        <v>11062</v>
      </c>
      <c r="BX3857" s="66"/>
      <c r="BY3857" s="12"/>
      <c r="BZ3857" t="s">
        <v>4507</v>
      </c>
      <c r="CA3857" s="13" t="s">
        <v>2476</v>
      </c>
    </row>
    <row r="3858" spans="70:79" s="1" customFormat="1" ht="15">
      <c r="BR3858" t="str">
        <f t="shared" si="194"/>
        <v>RX4CHILD PSYCH SE NORTHUMBERLAND - LINHOPE UNIT</v>
      </c>
      <c r="BS3858" s="66" t="s">
        <v>11132</v>
      </c>
      <c r="BT3858" s="66" t="s">
        <v>11133</v>
      </c>
      <c r="BU3858" s="66" t="s">
        <v>11132</v>
      </c>
      <c r="BV3858" s="66" t="s">
        <v>11133</v>
      </c>
      <c r="BW3858" s="66" t="s">
        <v>11062</v>
      </c>
      <c r="BX3858" s="66"/>
      <c r="BY3858" s="12"/>
      <c r="BZ3858" t="s">
        <v>4507</v>
      </c>
      <c r="CA3858" s="13" t="s">
        <v>11134</v>
      </c>
    </row>
    <row r="3859" spans="70:79" s="1" customFormat="1" ht="15">
      <c r="BR3859" t="str">
        <f t="shared" si="194"/>
        <v>RX4CHILD PSYCH TYNEDALE</v>
      </c>
      <c r="BS3859" s="66" t="s">
        <v>11135</v>
      </c>
      <c r="BT3859" s="66" t="s">
        <v>11136</v>
      </c>
      <c r="BU3859" s="66" t="s">
        <v>11135</v>
      </c>
      <c r="BV3859" s="66" t="s">
        <v>11136</v>
      </c>
      <c r="BW3859" s="66" t="s">
        <v>11062</v>
      </c>
      <c r="BX3859" s="66"/>
      <c r="BY3859" s="12"/>
      <c r="BZ3859" t="s">
        <v>4510</v>
      </c>
      <c r="CA3859" s="13" t="s">
        <v>11137</v>
      </c>
    </row>
    <row r="3860" spans="70:79" s="1" customFormat="1" ht="15">
      <c r="BR3860" t="str">
        <f t="shared" si="194"/>
        <v>RX4CNDS</v>
      </c>
      <c r="BS3860" s="66" t="s">
        <v>11138</v>
      </c>
      <c r="BT3860" s="66" t="s">
        <v>11139</v>
      </c>
      <c r="BU3860" s="66" t="s">
        <v>11138</v>
      </c>
      <c r="BV3860" s="66" t="s">
        <v>11139</v>
      </c>
      <c r="BW3860" s="66" t="s">
        <v>11062</v>
      </c>
      <c r="BX3860" s="66"/>
      <c r="BY3860" s="12"/>
      <c r="BZ3860" t="s">
        <v>4510</v>
      </c>
      <c r="CA3860" s="13" t="s">
        <v>11140</v>
      </c>
    </row>
    <row r="3861" spans="70:79" s="1" customFormat="1" ht="15">
      <c r="BR3861" t="str">
        <f t="shared" si="194"/>
        <v>RX4COMMUNITY MENTAL HEALTH PARTNERSHIP</v>
      </c>
      <c r="BS3861" s="66" t="s">
        <v>11141</v>
      </c>
      <c r="BT3861" s="66" t="s">
        <v>11142</v>
      </c>
      <c r="BU3861" s="66" t="s">
        <v>11141</v>
      </c>
      <c r="BV3861" s="66" t="s">
        <v>11142</v>
      </c>
      <c r="BW3861" s="66" t="s">
        <v>11062</v>
      </c>
      <c r="BX3861" s="66"/>
      <c r="BY3861" s="12"/>
      <c r="BZ3861" t="s">
        <v>4264</v>
      </c>
      <c r="CA3861" s="13" t="s">
        <v>11143</v>
      </c>
    </row>
    <row r="3862" spans="70:79" s="1" customFormat="1" ht="15">
      <c r="BR3862" t="str">
        <f t="shared" si="194"/>
        <v>RX4CRAIGAVON</v>
      </c>
      <c r="BS3862" s="66" t="s">
        <v>11144</v>
      </c>
      <c r="BT3862" s="66" t="s">
        <v>11145</v>
      </c>
      <c r="BU3862" s="66" t="s">
        <v>11144</v>
      </c>
      <c r="BV3862" s="66" t="s">
        <v>11145</v>
      </c>
      <c r="BW3862" s="66" t="s">
        <v>11062</v>
      </c>
      <c r="BX3862" s="66"/>
      <c r="BY3862" s="12"/>
      <c r="BZ3862" t="s">
        <v>4515</v>
      </c>
      <c r="CA3862" s="13" t="s">
        <v>11146</v>
      </c>
    </row>
    <row r="3863" spans="70:79" s="1" customFormat="1" ht="15">
      <c r="BR3863" t="str">
        <f t="shared" si="194"/>
        <v>RX4CRHT NORTHUMBERLAND</v>
      </c>
      <c r="BS3863" s="66" t="s">
        <v>11147</v>
      </c>
      <c r="BT3863" s="66" t="s">
        <v>11148</v>
      </c>
      <c r="BU3863" s="66" t="s">
        <v>11147</v>
      </c>
      <c r="BV3863" s="66" t="s">
        <v>11148</v>
      </c>
      <c r="BW3863" s="66" t="s">
        <v>11062</v>
      </c>
      <c r="BX3863" s="66"/>
      <c r="BY3863" s="12"/>
      <c r="BZ3863" t="s">
        <v>4518</v>
      </c>
      <c r="CA3863" s="13" t="s">
        <v>11149</v>
      </c>
    </row>
    <row r="3864" spans="70:79" s="1" customFormat="1" ht="15">
      <c r="BR3864" t="str">
        <f t="shared" si="194"/>
        <v>RX4DELIBERATE SELF HARM</v>
      </c>
      <c r="BS3864" s="66" t="s">
        <v>11150</v>
      </c>
      <c r="BT3864" s="66" t="s">
        <v>11151</v>
      </c>
      <c r="BU3864" s="66" t="s">
        <v>11150</v>
      </c>
      <c r="BV3864" s="66" t="s">
        <v>11151</v>
      </c>
      <c r="BW3864" s="66" t="s">
        <v>11062</v>
      </c>
      <c r="BX3864" s="66"/>
      <c r="BY3864" s="12"/>
      <c r="BZ3864" t="s">
        <v>4518</v>
      </c>
      <c r="CA3864" s="13" t="s">
        <v>11152</v>
      </c>
    </row>
    <row r="3865" spans="70:79" s="1" customFormat="1" ht="15">
      <c r="BR3865" t="str">
        <f t="shared" si="194"/>
        <v>RX4DENE COTTAGE MENTAL HEALTH COMMUNITY UNIT</v>
      </c>
      <c r="BS3865" s="66" t="s">
        <v>11153</v>
      </c>
      <c r="BT3865" s="66" t="s">
        <v>11154</v>
      </c>
      <c r="BU3865" s="66" t="s">
        <v>11153</v>
      </c>
      <c r="BV3865" s="66" t="s">
        <v>11154</v>
      </c>
      <c r="BW3865" s="66" t="s">
        <v>11062</v>
      </c>
      <c r="BX3865" s="66"/>
      <c r="BY3865" s="12"/>
      <c r="BZ3865" t="s">
        <v>4518</v>
      </c>
      <c r="CA3865" s="13" t="s">
        <v>11155</v>
      </c>
    </row>
    <row r="3866" spans="70:79" s="1" customFormat="1" ht="15">
      <c r="BR3866" t="str">
        <f t="shared" si="194"/>
        <v>RX4DEPARTMENT OF PSYCHIATRY (ROYAL VICTORIA INFIRMARY)</v>
      </c>
      <c r="BS3866" s="66" t="s">
        <v>11156</v>
      </c>
      <c r="BT3866" s="66" t="s">
        <v>11157</v>
      </c>
      <c r="BU3866" s="66" t="s">
        <v>11156</v>
      </c>
      <c r="BV3866" s="66" t="s">
        <v>11157</v>
      </c>
      <c r="BW3866" s="66" t="s">
        <v>11062</v>
      </c>
      <c r="BX3866" s="66"/>
      <c r="BY3866" s="12"/>
      <c r="BZ3866" t="s">
        <v>3482</v>
      </c>
      <c r="CA3866" s="13" t="s">
        <v>11158</v>
      </c>
    </row>
    <row r="3867" spans="70:79" s="1" customFormat="1" ht="15">
      <c r="BR3867" t="str">
        <f t="shared" si="194"/>
        <v>RX4DUNSTON HILL DAY HOSPITAL SITE</v>
      </c>
      <c r="BS3867" s="66" t="s">
        <v>11159</v>
      </c>
      <c r="BT3867" s="66" t="s">
        <v>11160</v>
      </c>
      <c r="BU3867" s="66" t="s">
        <v>11159</v>
      </c>
      <c r="BV3867" s="66" t="s">
        <v>11160</v>
      </c>
      <c r="BW3867" s="66" t="s">
        <v>11062</v>
      </c>
      <c r="BX3867" s="66"/>
      <c r="BY3867" s="12"/>
      <c r="BZ3867" t="s">
        <v>4523</v>
      </c>
      <c r="CA3867" s="13" t="s">
        <v>11161</v>
      </c>
    </row>
    <row r="3868" spans="70:79" s="1" customFormat="1" ht="15">
      <c r="BR3868" t="str">
        <f t="shared" si="194"/>
        <v>RX4ELM HOUSE</v>
      </c>
      <c r="BS3868" s="88" t="s">
        <v>11162</v>
      </c>
      <c r="BT3868" s="86" t="s">
        <v>10420</v>
      </c>
      <c r="BU3868" s="88" t="s">
        <v>11162</v>
      </c>
      <c r="BV3868" s="86" t="s">
        <v>10420</v>
      </c>
      <c r="BW3868" s="66" t="s">
        <v>11062</v>
      </c>
      <c r="BX3868" s="66"/>
      <c r="BY3868" s="12"/>
      <c r="BZ3868" t="s">
        <v>4523</v>
      </c>
      <c r="CA3868" s="13" t="s">
        <v>11163</v>
      </c>
    </row>
    <row r="3869" spans="70:79" s="1" customFormat="1" ht="15">
      <c r="BR3869" t="str">
        <f t="shared" si="194"/>
        <v>RX4ELSDEN MEWS MENTAL HEALTH COMMUNITY UNIT</v>
      </c>
      <c r="BS3869" s="66" t="s">
        <v>11164</v>
      </c>
      <c r="BT3869" s="66" t="s">
        <v>11165</v>
      </c>
      <c r="BU3869" s="66" t="s">
        <v>11164</v>
      </c>
      <c r="BV3869" s="66" t="s">
        <v>11165</v>
      </c>
      <c r="BW3869" s="66" t="s">
        <v>11062</v>
      </c>
      <c r="BX3869" s="66"/>
      <c r="BY3869" s="12"/>
      <c r="BZ3869" t="s">
        <v>4523</v>
      </c>
      <c r="CA3869" s="13" t="s">
        <v>11166</v>
      </c>
    </row>
    <row r="3870" spans="70:79" s="1" customFormat="1" ht="15">
      <c r="BR3870" t="str">
        <f t="shared" si="194"/>
        <v>RX4FERNDENE</v>
      </c>
      <c r="BS3870" s="66" t="s">
        <v>11167</v>
      </c>
      <c r="BT3870" s="66" t="s">
        <v>10423</v>
      </c>
      <c r="BU3870" s="66" t="s">
        <v>11167</v>
      </c>
      <c r="BV3870" s="66" t="s">
        <v>10423</v>
      </c>
      <c r="BW3870" s="66" t="s">
        <v>11062</v>
      </c>
      <c r="BX3870" s="66"/>
      <c r="BY3870" s="12"/>
      <c r="BZ3870" t="s">
        <v>4523</v>
      </c>
      <c r="CA3870" s="13" t="s">
        <v>11168</v>
      </c>
    </row>
    <row r="3871" spans="70:79" s="1" customFormat="1" ht="15">
      <c r="BR3871" t="str">
        <f t="shared" si="194"/>
        <v>RX4FLAX COTTAGES MENTAL HEALTH COMMUNITY UNIT</v>
      </c>
      <c r="BS3871" s="66" t="s">
        <v>11169</v>
      </c>
      <c r="BT3871" s="66" t="s">
        <v>11170</v>
      </c>
      <c r="BU3871" s="66" t="s">
        <v>11169</v>
      </c>
      <c r="BV3871" s="66" t="s">
        <v>11170</v>
      </c>
      <c r="BW3871" s="66" t="s">
        <v>11062</v>
      </c>
      <c r="BX3871" s="66"/>
      <c r="BY3871" s="12"/>
      <c r="BZ3871" t="s">
        <v>4523</v>
      </c>
      <c r="CA3871" s="13" t="s">
        <v>11171</v>
      </c>
    </row>
    <row r="3872" spans="70:79" s="1" customFormat="1" ht="15">
      <c r="BR3872" t="str">
        <f t="shared" si="194"/>
        <v>RX4FLEMING NUFFIELD</v>
      </c>
      <c r="BS3872" s="66" t="s">
        <v>11172</v>
      </c>
      <c r="BT3872" s="66" t="s">
        <v>11173</v>
      </c>
      <c r="BU3872" s="66" t="s">
        <v>11172</v>
      </c>
      <c r="BV3872" s="66" t="s">
        <v>11173</v>
      </c>
      <c r="BW3872" s="66" t="s">
        <v>11062</v>
      </c>
      <c r="BX3872" s="66"/>
      <c r="BY3872" s="12"/>
      <c r="BZ3872" t="s">
        <v>4526</v>
      </c>
      <c r="CA3872" s="13" t="s">
        <v>3244</v>
      </c>
    </row>
    <row r="3873" spans="70:79" s="1" customFormat="1" ht="15">
      <c r="BR3873" t="str">
        <f t="shared" si="194"/>
        <v>RX4FORENSIC UNIT NEWCASTLE</v>
      </c>
      <c r="BS3873" s="66" t="s">
        <v>11174</v>
      </c>
      <c r="BT3873" s="66" t="s">
        <v>11175</v>
      </c>
      <c r="BU3873" s="66" t="s">
        <v>11174</v>
      </c>
      <c r="BV3873" s="66" t="s">
        <v>11175</v>
      </c>
      <c r="BW3873" s="66" t="s">
        <v>11062</v>
      </c>
      <c r="BX3873" s="66"/>
      <c r="BY3873" s="12"/>
      <c r="BZ3873" t="s">
        <v>4526</v>
      </c>
      <c r="CA3873" s="13" t="s">
        <v>11176</v>
      </c>
    </row>
    <row r="3874" spans="70:79" s="1" customFormat="1" ht="15">
      <c r="BR3874" t="str">
        <f t="shared" si="194"/>
        <v>RX4GRANGE PARK MENTAL HEALTH COMMUNITY UNIT</v>
      </c>
      <c r="BS3874" s="66" t="s">
        <v>11177</v>
      </c>
      <c r="BT3874" s="66" t="s">
        <v>11178</v>
      </c>
      <c r="BU3874" s="66" t="s">
        <v>11177</v>
      </c>
      <c r="BV3874" s="66" t="s">
        <v>11178</v>
      </c>
      <c r="BW3874" s="66" t="s">
        <v>11062</v>
      </c>
      <c r="BX3874" s="66"/>
      <c r="BY3874" s="12"/>
      <c r="BZ3874" t="s">
        <v>4526</v>
      </c>
      <c r="CA3874" s="13" t="s">
        <v>4949</v>
      </c>
    </row>
    <row r="3875" spans="70:79" s="1" customFormat="1" ht="15">
      <c r="BR3875" t="str">
        <f t="shared" si="194"/>
        <v>RX4HEXHAM CPN</v>
      </c>
      <c r="BS3875" s="66" t="s">
        <v>11179</v>
      </c>
      <c r="BT3875" s="66" t="s">
        <v>11180</v>
      </c>
      <c r="BU3875" s="66" t="s">
        <v>11179</v>
      </c>
      <c r="BV3875" s="66" t="s">
        <v>11180</v>
      </c>
      <c r="BW3875" s="66" t="s">
        <v>11062</v>
      </c>
      <c r="BX3875" s="66"/>
      <c r="BY3875" s="12"/>
      <c r="BZ3875" t="s">
        <v>4526</v>
      </c>
      <c r="CA3875" s="13" t="s">
        <v>8854</v>
      </c>
    </row>
    <row r="3876" spans="70:79" s="1" customFormat="1" ht="15">
      <c r="BR3876" t="str">
        <f t="shared" si="194"/>
        <v>RX4HEXHAM CSMT</v>
      </c>
      <c r="BS3876" s="66" t="s">
        <v>11181</v>
      </c>
      <c r="BT3876" s="66" t="s">
        <v>11182</v>
      </c>
      <c r="BU3876" s="66" t="s">
        <v>11181</v>
      </c>
      <c r="BV3876" s="66" t="s">
        <v>11182</v>
      </c>
      <c r="BW3876" s="66" t="s">
        <v>11062</v>
      </c>
      <c r="BX3876" s="66"/>
      <c r="BY3876" s="12"/>
      <c r="BZ3876" t="s">
        <v>4526</v>
      </c>
      <c r="CA3876" s="13" t="s">
        <v>5966</v>
      </c>
    </row>
    <row r="3877" spans="70:79" s="1" customFormat="1" ht="15">
      <c r="BR3877" t="str">
        <f t="shared" si="194"/>
        <v>RX4HEXHAM GENERAL HOSPITAL</v>
      </c>
      <c r="BS3877" s="66" t="s">
        <v>11183</v>
      </c>
      <c r="BT3877" s="66" t="s">
        <v>11184</v>
      </c>
      <c r="BU3877" s="66" t="s">
        <v>11183</v>
      </c>
      <c r="BV3877" s="66" t="s">
        <v>11184</v>
      </c>
      <c r="BW3877" s="66" t="s">
        <v>11062</v>
      </c>
      <c r="BX3877" s="66"/>
      <c r="BY3877" s="12"/>
      <c r="BZ3877" t="s">
        <v>4529</v>
      </c>
      <c r="CA3877" s="13" t="s">
        <v>11185</v>
      </c>
    </row>
    <row r="3878" spans="70:79" s="1" customFormat="1" ht="15">
      <c r="BR3878" t="str">
        <f t="shared" si="194"/>
        <v>RX4HIRST VILLAS MENTAL HEALTH COMMUNITY UNIT</v>
      </c>
      <c r="BS3878" s="66" t="s">
        <v>11186</v>
      </c>
      <c r="BT3878" s="66" t="s">
        <v>11187</v>
      </c>
      <c r="BU3878" s="66" t="s">
        <v>11186</v>
      </c>
      <c r="BV3878" s="66" t="s">
        <v>11187</v>
      </c>
      <c r="BW3878" s="66" t="s">
        <v>11062</v>
      </c>
      <c r="BX3878" s="66"/>
      <c r="BY3878" s="12"/>
      <c r="BZ3878" t="s">
        <v>4529</v>
      </c>
      <c r="CA3878" s="13" t="s">
        <v>11188</v>
      </c>
    </row>
    <row r="3879" spans="70:79" s="1" customFormat="1" ht="15">
      <c r="BR3879" t="str">
        <f t="shared" si="194"/>
        <v>RX4HOLLYBUSH VILLAS MENTAL HEALTH COMMUNITY UNIT</v>
      </c>
      <c r="BS3879" s="66" t="s">
        <v>11189</v>
      </c>
      <c r="BT3879" s="66" t="s">
        <v>11190</v>
      </c>
      <c r="BU3879" s="66" t="s">
        <v>11189</v>
      </c>
      <c r="BV3879" s="66" t="s">
        <v>11190</v>
      </c>
      <c r="BW3879" s="66" t="s">
        <v>11062</v>
      </c>
      <c r="BX3879" s="66"/>
      <c r="BY3879" s="12"/>
      <c r="BZ3879" t="s">
        <v>11191</v>
      </c>
      <c r="CA3879" s="13" t="s">
        <v>11192</v>
      </c>
    </row>
    <row r="3880" spans="70:79" s="1" customFormat="1" ht="15">
      <c r="BR3880" t="str">
        <f t="shared" si="194"/>
        <v>RX4HOLMLEA</v>
      </c>
      <c r="BS3880" s="66" t="s">
        <v>11193</v>
      </c>
      <c r="BT3880" s="66" t="s">
        <v>11194</v>
      </c>
      <c r="BU3880" s="66" t="s">
        <v>11193</v>
      </c>
      <c r="BV3880" s="66" t="s">
        <v>11194</v>
      </c>
      <c r="BW3880" s="66" t="s">
        <v>11062</v>
      </c>
      <c r="BX3880" s="66"/>
      <c r="BY3880" s="12"/>
      <c r="BZ3880" t="s">
        <v>11191</v>
      </c>
      <c r="CA3880" s="13" t="s">
        <v>11195</v>
      </c>
    </row>
    <row r="3881" spans="70:79" s="1" customFormat="1" ht="15">
      <c r="BR3881" t="str">
        <f t="shared" si="194"/>
        <v>RX4HOPEWOOD PARK</v>
      </c>
      <c r="BS3881" s="77" t="s">
        <v>11196</v>
      </c>
      <c r="BT3881" s="77" t="s">
        <v>10433</v>
      </c>
      <c r="BU3881" s="77" t="s">
        <v>11196</v>
      </c>
      <c r="BV3881" s="77" t="s">
        <v>10433</v>
      </c>
      <c r="BW3881" s="66" t="s">
        <v>11062</v>
      </c>
      <c r="BX3881" s="66"/>
      <c r="BY3881" s="12"/>
      <c r="BZ3881" t="s">
        <v>11191</v>
      </c>
      <c r="CA3881" s="13" t="s">
        <v>11197</v>
      </c>
    </row>
    <row r="3882" spans="70:79" s="1" customFormat="1" ht="12.75" customHeight="1">
      <c r="BR3882" t="str">
        <f t="shared" si="194"/>
        <v>RX4HYLTON BANK MENTAL HEALTH COMMUNITY UNIT</v>
      </c>
      <c r="BS3882" s="66" t="s">
        <v>11198</v>
      </c>
      <c r="BT3882" s="66" t="s">
        <v>11199</v>
      </c>
      <c r="BU3882" s="66" t="s">
        <v>11198</v>
      </c>
      <c r="BV3882" s="66" t="s">
        <v>11199</v>
      </c>
      <c r="BW3882" s="66" t="s">
        <v>11062</v>
      </c>
      <c r="BX3882" s="66"/>
      <c r="BY3882" s="12"/>
      <c r="BZ3882" t="s">
        <v>11191</v>
      </c>
      <c r="CA3882" s="13" t="s">
        <v>11200</v>
      </c>
    </row>
    <row r="3883" spans="70:79" s="1" customFormat="1" ht="12.75" customHeight="1">
      <c r="BR3883" t="str">
        <f t="shared" si="194"/>
        <v>RX4ICTS</v>
      </c>
      <c r="BS3883" s="66" t="s">
        <v>11201</v>
      </c>
      <c r="BT3883" s="66" t="s">
        <v>11202</v>
      </c>
      <c r="BU3883" s="66" t="s">
        <v>11201</v>
      </c>
      <c r="BV3883" s="66" t="s">
        <v>11202</v>
      </c>
      <c r="BW3883" s="66" t="s">
        <v>11062</v>
      </c>
      <c r="BX3883" s="66"/>
      <c r="BY3883" s="12"/>
      <c r="BZ3883" t="s">
        <v>11191</v>
      </c>
      <c r="CA3883" s="13" t="s">
        <v>11203</v>
      </c>
    </row>
    <row r="3884" spans="70:79" s="1" customFormat="1" ht="12.75" customHeight="1">
      <c r="BR3884" t="str">
        <f t="shared" si="194"/>
        <v>RX4LEATHAM</v>
      </c>
      <c r="BS3884" s="66" t="s">
        <v>11204</v>
      </c>
      <c r="BT3884" s="66" t="s">
        <v>11205</v>
      </c>
      <c r="BU3884" s="66" t="s">
        <v>11204</v>
      </c>
      <c r="BV3884" s="66" t="s">
        <v>11205</v>
      </c>
      <c r="BW3884" s="66" t="s">
        <v>11062</v>
      </c>
      <c r="BX3884" s="66"/>
      <c r="BY3884" s="12"/>
      <c r="BZ3884" t="s">
        <v>11191</v>
      </c>
      <c r="CA3884" s="13" t="s">
        <v>11206</v>
      </c>
    </row>
    <row r="3885" spans="70:79" s="1" customFormat="1" ht="12.75" customHeight="1">
      <c r="BR3885" t="str">
        <f t="shared" si="194"/>
        <v>RX4LYNDHURST GROVE MENTAL HEALTH COMMUNITY UNIT</v>
      </c>
      <c r="BS3885" s="66" t="s">
        <v>11207</v>
      </c>
      <c r="BT3885" s="66" t="s">
        <v>11208</v>
      </c>
      <c r="BU3885" s="66" t="s">
        <v>11207</v>
      </c>
      <c r="BV3885" s="66" t="s">
        <v>11208</v>
      </c>
      <c r="BW3885" s="66" t="s">
        <v>11062</v>
      </c>
      <c r="BX3885" s="66"/>
      <c r="BY3885" s="12"/>
      <c r="BZ3885" t="s">
        <v>11191</v>
      </c>
      <c r="CA3885" s="13" t="s">
        <v>11209</v>
      </c>
    </row>
    <row r="3886" spans="70:79" s="1" customFormat="1" ht="15">
      <c r="BR3886" t="str">
        <f t="shared" si="194"/>
        <v>RX4MONKTON HALL HOSPITAL</v>
      </c>
      <c r="BS3886" s="66" t="s">
        <v>11210</v>
      </c>
      <c r="BT3886" s="66" t="s">
        <v>358</v>
      </c>
      <c r="BU3886" s="66" t="s">
        <v>11210</v>
      </c>
      <c r="BV3886" s="66" t="s">
        <v>358</v>
      </c>
      <c r="BW3886" s="66" t="s">
        <v>11062</v>
      </c>
      <c r="BX3886" s="66"/>
      <c r="BY3886" s="12"/>
      <c r="BZ3886" t="s">
        <v>11191</v>
      </c>
      <c r="CA3886" s="13" t="s">
        <v>11211</v>
      </c>
    </row>
    <row r="3887" spans="70:79" s="1" customFormat="1" ht="12.75" customHeight="1">
      <c r="BR3887" t="str">
        <f t="shared" si="194"/>
        <v>RX4MONKWEARMOUTH HOSPITAL</v>
      </c>
      <c r="BS3887" s="66" t="s">
        <v>11212</v>
      </c>
      <c r="BT3887" s="66" t="s">
        <v>10453</v>
      </c>
      <c r="BU3887" s="66" t="s">
        <v>11212</v>
      </c>
      <c r="BV3887" s="66" t="s">
        <v>10453</v>
      </c>
      <c r="BW3887" s="66" t="s">
        <v>11062</v>
      </c>
      <c r="BX3887" s="66"/>
      <c r="BY3887" s="12"/>
      <c r="BZ3887" t="s">
        <v>11191</v>
      </c>
      <c r="CA3887" s="13" t="s">
        <v>11213</v>
      </c>
    </row>
    <row r="3888" spans="70:79" s="1" customFormat="1" ht="15">
      <c r="BR3888" t="str">
        <f t="shared" si="194"/>
        <v>RX4MORPETH COTTAGE HOSPITAL</v>
      </c>
      <c r="BS3888" s="66" t="s">
        <v>11214</v>
      </c>
      <c r="BT3888" s="66" t="s">
        <v>11215</v>
      </c>
      <c r="BU3888" s="66" t="s">
        <v>11214</v>
      </c>
      <c r="BV3888" s="66" t="s">
        <v>11215</v>
      </c>
      <c r="BW3888" s="66" t="s">
        <v>11062</v>
      </c>
      <c r="BX3888" s="66"/>
      <c r="BY3888" s="12"/>
      <c r="BZ3888" t="s">
        <v>11216</v>
      </c>
      <c r="CA3888" s="13" t="s">
        <v>11217</v>
      </c>
    </row>
    <row r="3889" spans="70:79" s="1" customFormat="1" ht="15">
      <c r="BR3889" t="str">
        <f t="shared" si="194"/>
        <v>RX4NEUROPSYCHIATRY</v>
      </c>
      <c r="BS3889" s="66" t="s">
        <v>11218</v>
      </c>
      <c r="BT3889" s="66" t="s">
        <v>4115</v>
      </c>
      <c r="BU3889" s="66" t="s">
        <v>11218</v>
      </c>
      <c r="BV3889" s="66" t="s">
        <v>4115</v>
      </c>
      <c r="BW3889" s="66" t="s">
        <v>11062</v>
      </c>
      <c r="BX3889" s="66"/>
      <c r="BY3889" s="12"/>
      <c r="BZ3889" t="s">
        <v>11216</v>
      </c>
      <c r="CA3889" s="13" t="s">
        <v>11219</v>
      </c>
    </row>
    <row r="3890" spans="70:79" s="1" customFormat="1" ht="15">
      <c r="BR3890" t="str">
        <f t="shared" si="194"/>
        <v>RX4NEWBERRY COTTAGE</v>
      </c>
      <c r="BS3890" s="66" t="s">
        <v>11220</v>
      </c>
      <c r="BT3890" s="66" t="s">
        <v>11221</v>
      </c>
      <c r="BU3890" s="66" t="s">
        <v>11220</v>
      </c>
      <c r="BV3890" s="66" t="s">
        <v>11221</v>
      </c>
      <c r="BW3890" s="66" t="s">
        <v>11062</v>
      </c>
      <c r="BX3890" s="66"/>
      <c r="BY3890" s="12"/>
      <c r="BZ3890" t="s">
        <v>11216</v>
      </c>
      <c r="CA3890" s="13" t="s">
        <v>11222</v>
      </c>
    </row>
    <row r="3891" spans="70:79" s="1" customFormat="1" ht="15">
      <c r="BR3891" t="str">
        <f t="shared" si="194"/>
        <v>RX4NEWCASTLE GENERAL HOSPITAL</v>
      </c>
      <c r="BS3891" s="66" t="s">
        <v>11223</v>
      </c>
      <c r="BT3891" s="66" t="s">
        <v>10466</v>
      </c>
      <c r="BU3891" s="66" t="s">
        <v>11223</v>
      </c>
      <c r="BV3891" s="66" t="s">
        <v>10466</v>
      </c>
      <c r="BW3891" s="66" t="s">
        <v>11062</v>
      </c>
      <c r="BX3891" s="66"/>
      <c r="BY3891" s="12"/>
      <c r="BZ3891" t="s">
        <v>11216</v>
      </c>
      <c r="CA3891" s="13" t="s">
        <v>11224</v>
      </c>
    </row>
    <row r="3892" spans="70:79" s="1" customFormat="1" ht="15">
      <c r="BR3892" t="str">
        <f t="shared" si="194"/>
        <v>RX4NEWHAVEN COTTAGE</v>
      </c>
      <c r="BS3892" s="66" t="s">
        <v>11225</v>
      </c>
      <c r="BT3892" s="66" t="s">
        <v>11226</v>
      </c>
      <c r="BU3892" s="66" t="s">
        <v>11225</v>
      </c>
      <c r="BV3892" s="66" t="s">
        <v>11226</v>
      </c>
      <c r="BW3892" s="66" t="s">
        <v>11062</v>
      </c>
      <c r="BX3892" s="66"/>
      <c r="BY3892" s="12"/>
      <c r="BZ3892" t="s">
        <v>11216</v>
      </c>
      <c r="CA3892" s="13" t="s">
        <v>11227</v>
      </c>
    </row>
    <row r="3893" spans="70:79" s="1" customFormat="1" ht="12.75" customHeight="1">
      <c r="BR3893" t="str">
        <f t="shared" si="194"/>
        <v>RX4NMP - CHILD &amp; FAMILY A</v>
      </c>
      <c r="BS3893" s="66" t="s">
        <v>11228</v>
      </c>
      <c r="BT3893" s="66" t="s">
        <v>11229</v>
      </c>
      <c r="BU3893" s="66" t="s">
        <v>11228</v>
      </c>
      <c r="BV3893" s="66" t="s">
        <v>11229</v>
      </c>
      <c r="BW3893" s="66" t="s">
        <v>11062</v>
      </c>
      <c r="BX3893" s="66"/>
      <c r="BY3893" s="12"/>
      <c r="BZ3893" t="s">
        <v>11230</v>
      </c>
      <c r="CA3893" s="13" t="s">
        <v>11231</v>
      </c>
    </row>
    <row r="3894" spans="70:79" s="1" customFormat="1" ht="15">
      <c r="BR3894" t="str">
        <f t="shared" si="194"/>
        <v>RX4NMP - CHILD &amp; FAMILY B</v>
      </c>
      <c r="BS3894" s="66" t="s">
        <v>11232</v>
      </c>
      <c r="BT3894" s="66" t="s">
        <v>11233</v>
      </c>
      <c r="BU3894" s="66" t="s">
        <v>11232</v>
      </c>
      <c r="BV3894" s="66" t="s">
        <v>11233</v>
      </c>
      <c r="BW3894" s="66" t="s">
        <v>11062</v>
      </c>
      <c r="BX3894" s="66"/>
      <c r="BY3894" s="12"/>
      <c r="BZ3894" t="s">
        <v>11230</v>
      </c>
      <c r="CA3894" s="13" t="s">
        <v>11234</v>
      </c>
    </row>
    <row r="3895" spans="70:79" s="1" customFormat="1" ht="15">
      <c r="BR3895" t="str">
        <f t="shared" si="194"/>
        <v>RX4NMP - WELLFIELD</v>
      </c>
      <c r="BS3895" s="66" t="s">
        <v>11235</v>
      </c>
      <c r="BT3895" s="66" t="s">
        <v>11236</v>
      </c>
      <c r="BU3895" s="66" t="s">
        <v>11235</v>
      </c>
      <c r="BV3895" s="66" t="s">
        <v>11236</v>
      </c>
      <c r="BW3895" s="66" t="s">
        <v>11062</v>
      </c>
      <c r="BX3895" s="66"/>
      <c r="BY3895" s="12"/>
      <c r="BZ3895" t="s">
        <v>11230</v>
      </c>
      <c r="CA3895" s="13" t="s">
        <v>11237</v>
      </c>
    </row>
    <row r="3896" spans="70:79" s="1" customFormat="1" ht="15">
      <c r="BR3896" t="str">
        <f t="shared" si="194"/>
        <v>RX4NORTH TYNESIDE GENERAL HOSPITAL</v>
      </c>
      <c r="BS3896" s="66" t="s">
        <v>11238</v>
      </c>
      <c r="BT3896" s="66" t="s">
        <v>11239</v>
      </c>
      <c r="BU3896" s="66" t="s">
        <v>11238</v>
      </c>
      <c r="BV3896" s="66" t="s">
        <v>11239</v>
      </c>
      <c r="BW3896" s="66" t="s">
        <v>11062</v>
      </c>
      <c r="BX3896" s="66"/>
      <c r="BY3896" s="12"/>
      <c r="BZ3896" t="s">
        <v>11230</v>
      </c>
      <c r="CA3896" s="13" t="s">
        <v>11240</v>
      </c>
    </row>
    <row r="3897" spans="70:79" s="1" customFormat="1" ht="15">
      <c r="BR3897" t="str">
        <f t="shared" si="194"/>
        <v>RX4NORTHGATE HOSPITAL</v>
      </c>
      <c r="BS3897" s="66" t="s">
        <v>11241</v>
      </c>
      <c r="BT3897" s="66" t="s">
        <v>2846</v>
      </c>
      <c r="BU3897" s="66" t="s">
        <v>11241</v>
      </c>
      <c r="BV3897" s="66" t="s">
        <v>2846</v>
      </c>
      <c r="BW3897" s="66" t="s">
        <v>11062</v>
      </c>
      <c r="BX3897" s="66"/>
      <c r="BY3897" s="12"/>
      <c r="BZ3897" t="s">
        <v>11230</v>
      </c>
      <c r="CA3897" s="13" t="s">
        <v>11242</v>
      </c>
    </row>
    <row r="3898" spans="70:79" s="1" customFormat="1" ht="12.75" customHeight="1">
      <c r="BR3898" t="str">
        <f t="shared" si="194"/>
        <v>RX4NORTHGATE HOSPITAL SITE</v>
      </c>
      <c r="BS3898" s="66" t="s">
        <v>11243</v>
      </c>
      <c r="BT3898" s="66" t="s">
        <v>10476</v>
      </c>
      <c r="BU3898" s="66" t="s">
        <v>11243</v>
      </c>
      <c r="BV3898" s="66" t="s">
        <v>10476</v>
      </c>
      <c r="BW3898" s="66" t="s">
        <v>11062</v>
      </c>
      <c r="BX3898" s="66"/>
      <c r="BY3898" s="12"/>
      <c r="BZ3898" t="s">
        <v>11230</v>
      </c>
      <c r="CA3898" s="13" t="s">
        <v>11244</v>
      </c>
    </row>
    <row r="3899" spans="70:79" s="1" customFormat="1" ht="12.75" customHeight="1">
      <c r="BR3899" t="str">
        <f t="shared" si="194"/>
        <v>RX4NORTHUMBERLAND BAIT</v>
      </c>
      <c r="BS3899" s="66" t="s">
        <v>11245</v>
      </c>
      <c r="BT3899" s="66" t="s">
        <v>11246</v>
      </c>
      <c r="BU3899" s="66" t="s">
        <v>11245</v>
      </c>
      <c r="BV3899" s="66" t="s">
        <v>11246</v>
      </c>
      <c r="BW3899" s="66" t="s">
        <v>11062</v>
      </c>
      <c r="BX3899" s="66"/>
      <c r="BY3899" s="12"/>
      <c r="BZ3899" t="s">
        <v>11230</v>
      </c>
      <c r="CA3899" s="13" t="s">
        <v>11247</v>
      </c>
    </row>
    <row r="3900" spans="70:79" s="1" customFormat="1" ht="12.75" customHeight="1">
      <c r="BR3900" t="str">
        <f t="shared" si="194"/>
        <v>RX4OLD AGE PSYCHIATRY - TYNEDALE</v>
      </c>
      <c r="BS3900" s="66" t="s">
        <v>11248</v>
      </c>
      <c r="BT3900" s="66" t="s">
        <v>11249</v>
      </c>
      <c r="BU3900" s="66" t="s">
        <v>11248</v>
      </c>
      <c r="BV3900" s="66" t="s">
        <v>11249</v>
      </c>
      <c r="BW3900" s="66" t="s">
        <v>11062</v>
      </c>
      <c r="BX3900" s="66"/>
      <c r="BY3900" s="12"/>
      <c r="BZ3900" t="s">
        <v>11230</v>
      </c>
      <c r="CA3900" s="13" t="s">
        <v>11250</v>
      </c>
    </row>
    <row r="3901" spans="70:79" s="1" customFormat="1" ht="15">
      <c r="BR3901" t="str">
        <f t="shared" si="194"/>
        <v>RX4OLD AGE PSYCHIATRY NEWCASTLE EAST - AKENSIDE</v>
      </c>
      <c r="BS3901" s="66" t="s">
        <v>11251</v>
      </c>
      <c r="BT3901" s="66" t="s">
        <v>11252</v>
      </c>
      <c r="BU3901" s="66" t="s">
        <v>11251</v>
      </c>
      <c r="BV3901" s="66" t="s">
        <v>11252</v>
      </c>
      <c r="BW3901" s="66" t="s">
        <v>11062</v>
      </c>
      <c r="BX3901" s="66"/>
      <c r="BY3901" s="12"/>
      <c r="BZ3901" t="s">
        <v>11230</v>
      </c>
      <c r="CA3901" s="13" t="s">
        <v>11253</v>
      </c>
    </row>
    <row r="3902" spans="70:79" s="1" customFormat="1" ht="12.75" customHeight="1">
      <c r="BR3902" t="str">
        <f t="shared" si="194"/>
        <v>RX4OLD AGE PSYCHIATRY NEWCASTLE NORTH - GIBSIDE</v>
      </c>
      <c r="BS3902" s="66" t="s">
        <v>11254</v>
      </c>
      <c r="BT3902" s="66" t="s">
        <v>11255</v>
      </c>
      <c r="BU3902" s="66" t="s">
        <v>11254</v>
      </c>
      <c r="BV3902" s="66" t="s">
        <v>11255</v>
      </c>
      <c r="BW3902" s="66" t="s">
        <v>11062</v>
      </c>
      <c r="BX3902" s="66"/>
      <c r="BY3902" s="12"/>
      <c r="BZ3902" t="s">
        <v>11230</v>
      </c>
      <c r="CA3902" s="13" t="s">
        <v>11256</v>
      </c>
    </row>
    <row r="3903" spans="70:79" s="1" customFormat="1" ht="12.75" customHeight="1">
      <c r="BR3903" t="str">
        <f t="shared" si="194"/>
        <v>RX4OLD AGE PSYCHIATRY NEWCASTLE WEST - CASTLESIDE</v>
      </c>
      <c r="BS3903" s="66" t="s">
        <v>11257</v>
      </c>
      <c r="BT3903" s="66" t="s">
        <v>11258</v>
      </c>
      <c r="BU3903" s="66" t="s">
        <v>11257</v>
      </c>
      <c r="BV3903" s="66" t="s">
        <v>11258</v>
      </c>
      <c r="BW3903" s="66" t="s">
        <v>11062</v>
      </c>
      <c r="BX3903" s="66"/>
      <c r="BY3903" s="12"/>
      <c r="BZ3903" t="s">
        <v>11230</v>
      </c>
      <c r="CA3903" s="13" t="s">
        <v>11259</v>
      </c>
    </row>
    <row r="3904" spans="70:79" s="1" customFormat="1" ht="12.75" customHeight="1">
      <c r="BR3904" t="str">
        <f t="shared" si="194"/>
        <v>RX4PALMER COMMUNITY HOSPITAL</v>
      </c>
      <c r="BS3904" s="66" t="s">
        <v>11260</v>
      </c>
      <c r="BT3904" s="66" t="s">
        <v>2513</v>
      </c>
      <c r="BU3904" s="66" t="s">
        <v>11260</v>
      </c>
      <c r="BV3904" s="66" t="s">
        <v>2513</v>
      </c>
      <c r="BW3904" s="66" t="s">
        <v>11062</v>
      </c>
      <c r="BX3904" s="66"/>
      <c r="BY3904" s="12"/>
      <c r="BZ3904" t="s">
        <v>11230</v>
      </c>
      <c r="CA3904" s="13" t="s">
        <v>11261</v>
      </c>
    </row>
    <row r="3905" spans="70:79" s="1" customFormat="1" ht="15">
      <c r="BR3905" t="str">
        <f t="shared" si="194"/>
        <v>RX4PRUDHOE HOSPITAL</v>
      </c>
      <c r="BS3905" s="66" t="s">
        <v>11262</v>
      </c>
      <c r="BT3905" s="66" t="s">
        <v>11263</v>
      </c>
      <c r="BU3905" s="66" t="s">
        <v>11262</v>
      </c>
      <c r="BV3905" s="66" t="s">
        <v>11263</v>
      </c>
      <c r="BW3905" s="66" t="s">
        <v>11062</v>
      </c>
      <c r="BX3905" s="66"/>
      <c r="BY3905" s="12"/>
      <c r="BZ3905" t="s">
        <v>11230</v>
      </c>
      <c r="CA3905" s="13" t="s">
        <v>11264</v>
      </c>
    </row>
    <row r="3906" spans="70:79" s="1" customFormat="1" ht="12.75" customHeight="1">
      <c r="BR3906" t="str">
        <f t="shared" si="194"/>
        <v>RX4PRUDHOE HOSPITAL SITE</v>
      </c>
      <c r="BS3906" s="66" t="s">
        <v>11265</v>
      </c>
      <c r="BT3906" s="66" t="s">
        <v>11266</v>
      </c>
      <c r="BU3906" s="66" t="s">
        <v>11265</v>
      </c>
      <c r="BV3906" s="66" t="s">
        <v>11266</v>
      </c>
      <c r="BW3906" s="66" t="s">
        <v>11062</v>
      </c>
      <c r="BX3906" s="66"/>
      <c r="BY3906" s="12"/>
      <c r="BZ3906" t="s">
        <v>11230</v>
      </c>
      <c r="CA3906" s="13" t="s">
        <v>11267</v>
      </c>
    </row>
    <row r="3907" spans="70:79" s="1" customFormat="1" ht="15">
      <c r="BR3907" t="str">
        <f t="shared" ref="BR3907:BR3970" si="195">CONCATENATE(LEFT(BS3907, 3),BT3907)</f>
        <v>RX4REGIONAL EATING DISORDERS</v>
      </c>
      <c r="BS3907" s="66" t="s">
        <v>11268</v>
      </c>
      <c r="BT3907" s="66" t="s">
        <v>10494</v>
      </c>
      <c r="BU3907" s="66" t="s">
        <v>11268</v>
      </c>
      <c r="BV3907" s="66" t="s">
        <v>10494</v>
      </c>
      <c r="BW3907" s="66" t="s">
        <v>11062</v>
      </c>
      <c r="BX3907" s="66"/>
      <c r="BY3907" s="12"/>
      <c r="BZ3907" t="s">
        <v>11230</v>
      </c>
      <c r="CA3907" s="13" t="s">
        <v>11269</v>
      </c>
    </row>
    <row r="3908" spans="70:79" s="1" customFormat="1" ht="15">
      <c r="BR3908" t="str">
        <f t="shared" si="195"/>
        <v>RX4REHABILITATION - CHERRY KNOWLE HOSPITAL</v>
      </c>
      <c r="BS3908" s="66" t="s">
        <v>11270</v>
      </c>
      <c r="BT3908" s="66" t="s">
        <v>11271</v>
      </c>
      <c r="BU3908" s="66" t="s">
        <v>11270</v>
      </c>
      <c r="BV3908" s="66" t="s">
        <v>11271</v>
      </c>
      <c r="BW3908" s="66" t="s">
        <v>11062</v>
      </c>
      <c r="BX3908" s="66"/>
      <c r="BY3908" s="12"/>
      <c r="BZ3908" t="s">
        <v>11230</v>
      </c>
      <c r="CA3908" s="13" t="s">
        <v>11272</v>
      </c>
    </row>
    <row r="3909" spans="70:79" s="1" customFormat="1" ht="15">
      <c r="BR3909" t="str">
        <f t="shared" si="195"/>
        <v>RX4REHABILITATION - TRANWELL UNIT</v>
      </c>
      <c r="BS3909" s="66" t="s">
        <v>11273</v>
      </c>
      <c r="BT3909" s="66" t="s">
        <v>11274</v>
      </c>
      <c r="BU3909" s="66" t="s">
        <v>11273</v>
      </c>
      <c r="BV3909" s="66" t="s">
        <v>11274</v>
      </c>
      <c r="BW3909" s="66" t="s">
        <v>11062</v>
      </c>
      <c r="BX3909" s="66"/>
      <c r="BY3909" s="12"/>
      <c r="BZ3909" t="s">
        <v>11230</v>
      </c>
      <c r="CA3909" s="13" t="s">
        <v>11275</v>
      </c>
    </row>
    <row r="3910" spans="70:79" s="1" customFormat="1" ht="15">
      <c r="BR3910" t="str">
        <f t="shared" si="195"/>
        <v>RX4REHABILITATION NORTHUMBERLAND - SOUTH WING</v>
      </c>
      <c r="BS3910" s="66" t="s">
        <v>11276</v>
      </c>
      <c r="BT3910" s="66" t="s">
        <v>11277</v>
      </c>
      <c r="BU3910" s="66" t="s">
        <v>11276</v>
      </c>
      <c r="BV3910" s="66" t="s">
        <v>11277</v>
      </c>
      <c r="BW3910" s="66" t="s">
        <v>11062</v>
      </c>
      <c r="BX3910" s="66"/>
      <c r="BY3910" s="12"/>
      <c r="BZ3910" t="s">
        <v>11230</v>
      </c>
      <c r="CA3910" s="13" t="s">
        <v>11278</v>
      </c>
    </row>
    <row r="3911" spans="70:79" s="1" customFormat="1" ht="15">
      <c r="BR3911" t="str">
        <f t="shared" si="195"/>
        <v>RX4ROSE LODGE</v>
      </c>
      <c r="BS3911" s="88" t="s">
        <v>11279</v>
      </c>
      <c r="BT3911" s="86" t="s">
        <v>10498</v>
      </c>
      <c r="BU3911" s="88" t="s">
        <v>11279</v>
      </c>
      <c r="BV3911" s="86" t="s">
        <v>10498</v>
      </c>
      <c r="BW3911" s="66" t="s">
        <v>11062</v>
      </c>
      <c r="BX3911" s="66"/>
      <c r="BY3911" s="12"/>
      <c r="BZ3911" t="s">
        <v>11230</v>
      </c>
      <c r="CA3911" s="13" t="s">
        <v>11280</v>
      </c>
    </row>
    <row r="3912" spans="70:79" s="1" customFormat="1" ht="15">
      <c r="BR3912" t="str">
        <f t="shared" si="195"/>
        <v>RX4ROSLIN MENTAL HEALTH COMMUNITY UNIT</v>
      </c>
      <c r="BS3912" s="66" t="s">
        <v>11281</v>
      </c>
      <c r="BT3912" s="66" t="s">
        <v>11282</v>
      </c>
      <c r="BU3912" s="66" t="s">
        <v>11281</v>
      </c>
      <c r="BV3912" s="66" t="s">
        <v>11282</v>
      </c>
      <c r="BW3912" s="66" t="s">
        <v>11062</v>
      </c>
      <c r="BX3912" s="66"/>
      <c r="BY3912" s="12"/>
      <c r="BZ3912" t="s">
        <v>11230</v>
      </c>
      <c r="CA3912" s="13" t="s">
        <v>11283</v>
      </c>
    </row>
    <row r="3913" spans="70:79" s="1" customFormat="1" ht="15">
      <c r="BR3913" t="str">
        <f t="shared" si="195"/>
        <v>RX4SHEKINAH</v>
      </c>
      <c r="BS3913" s="66" t="s">
        <v>11284</v>
      </c>
      <c r="BT3913" s="66" t="s">
        <v>11285</v>
      </c>
      <c r="BU3913" s="66" t="s">
        <v>11284</v>
      </c>
      <c r="BV3913" s="66" t="s">
        <v>11285</v>
      </c>
      <c r="BW3913" s="66" t="s">
        <v>11062</v>
      </c>
      <c r="BX3913" s="66"/>
      <c r="BY3913" s="12"/>
      <c r="BZ3913" t="s">
        <v>11230</v>
      </c>
      <c r="CA3913" s="13" t="s">
        <v>11286</v>
      </c>
    </row>
    <row r="3914" spans="70:79" s="1" customFormat="1" ht="15">
      <c r="BR3914" t="str">
        <f t="shared" si="195"/>
        <v>RX4SHIAN MENTAL HEALTH COMMUNITY UNIT</v>
      </c>
      <c r="BS3914" s="66" t="s">
        <v>11287</v>
      </c>
      <c r="BT3914" s="66" t="s">
        <v>11288</v>
      </c>
      <c r="BU3914" s="66" t="s">
        <v>11287</v>
      </c>
      <c r="BV3914" s="66" t="s">
        <v>11288</v>
      </c>
      <c r="BW3914" s="66" t="s">
        <v>11062</v>
      </c>
      <c r="BX3914" s="66"/>
      <c r="BY3914" s="12"/>
      <c r="BZ3914" t="s">
        <v>11230</v>
      </c>
      <c r="CA3914" s="13" t="s">
        <v>11289</v>
      </c>
    </row>
    <row r="3915" spans="70:79" s="1" customFormat="1" ht="15">
      <c r="BR3915" t="str">
        <f t="shared" si="195"/>
        <v>RX4SOLINGEN</v>
      </c>
      <c r="BS3915" s="66" t="s">
        <v>11290</v>
      </c>
      <c r="BT3915" s="66" t="s">
        <v>11291</v>
      </c>
      <c r="BU3915" s="66" t="s">
        <v>11290</v>
      </c>
      <c r="BV3915" s="66" t="s">
        <v>11291</v>
      </c>
      <c r="BW3915" s="66" t="s">
        <v>11062</v>
      </c>
      <c r="BX3915" s="66"/>
      <c r="BY3915" s="12"/>
      <c r="BZ3915" t="s">
        <v>11230</v>
      </c>
      <c r="CA3915" s="13" t="s">
        <v>11292</v>
      </c>
    </row>
    <row r="3916" spans="70:79" s="1" customFormat="1" ht="15">
      <c r="BR3916" t="str">
        <f t="shared" si="195"/>
        <v>RX4SOUTH TYNESIDE DISTRICT GENERAL HOSPITAL</v>
      </c>
      <c r="BS3916" s="66" t="s">
        <v>11293</v>
      </c>
      <c r="BT3916" s="66" t="s">
        <v>11294</v>
      </c>
      <c r="BU3916" s="66" t="s">
        <v>11293</v>
      </c>
      <c r="BV3916" s="66" t="s">
        <v>11294</v>
      </c>
      <c r="BW3916" s="66" t="s">
        <v>11062</v>
      </c>
      <c r="BX3916" s="66"/>
      <c r="BY3916" s="12"/>
      <c r="BZ3916" t="s">
        <v>11230</v>
      </c>
      <c r="CA3916" s="13" t="s">
        <v>11295</v>
      </c>
    </row>
    <row r="3917" spans="70:79" s="1" customFormat="1" ht="15">
      <c r="BR3917" t="str">
        <f t="shared" si="195"/>
        <v>RX4SPECIAL CARE / REHAB NEWCASTLE</v>
      </c>
      <c r="BS3917" s="66" t="s">
        <v>11296</v>
      </c>
      <c r="BT3917" s="66" t="s">
        <v>11297</v>
      </c>
      <c r="BU3917" s="66" t="s">
        <v>11296</v>
      </c>
      <c r="BV3917" s="66" t="s">
        <v>11297</v>
      </c>
      <c r="BW3917" s="66" t="s">
        <v>11062</v>
      </c>
      <c r="BX3917" s="66"/>
      <c r="BY3917" s="12"/>
      <c r="BZ3917" t="s">
        <v>11230</v>
      </c>
      <c r="CA3917" s="13" t="s">
        <v>11298</v>
      </c>
    </row>
    <row r="3918" spans="70:79" s="1" customFormat="1" ht="15">
      <c r="BR3918" t="str">
        <f t="shared" si="195"/>
        <v>RX4SPITTAL</v>
      </c>
      <c r="BS3918" s="66" t="s">
        <v>11299</v>
      </c>
      <c r="BT3918" s="66" t="s">
        <v>11300</v>
      </c>
      <c r="BU3918" s="66" t="s">
        <v>11299</v>
      </c>
      <c r="BV3918" s="66" t="s">
        <v>11300</v>
      </c>
      <c r="BW3918" s="66" t="s">
        <v>11062</v>
      </c>
      <c r="BX3918" s="66"/>
      <c r="BY3918" s="12"/>
      <c r="BZ3918" t="s">
        <v>11230</v>
      </c>
      <c r="CA3918" s="13" t="s">
        <v>11301</v>
      </c>
    </row>
    <row r="3919" spans="70:79" s="1" customFormat="1" ht="15">
      <c r="BR3919" t="str">
        <f t="shared" si="195"/>
        <v>RX4SPITTAL MEWS MENTAL HEALTH COMMUNITY UNIT</v>
      </c>
      <c r="BS3919" s="66" t="s">
        <v>11302</v>
      </c>
      <c r="BT3919" s="66" t="s">
        <v>11303</v>
      </c>
      <c r="BU3919" s="66" t="s">
        <v>11302</v>
      </c>
      <c r="BV3919" s="66" t="s">
        <v>11303</v>
      </c>
      <c r="BW3919" s="66" t="s">
        <v>11062</v>
      </c>
      <c r="BX3919" s="66"/>
      <c r="BY3919" s="12"/>
      <c r="BZ3919" t="s">
        <v>11230</v>
      </c>
      <c r="CA3919" s="13" t="s">
        <v>11304</v>
      </c>
    </row>
    <row r="3920" spans="70:79" s="1" customFormat="1" ht="15">
      <c r="BR3920" t="str">
        <f t="shared" si="195"/>
        <v>RX4SPRINGDALE MENTAL HEALTH COMMUNITY UNIT</v>
      </c>
      <c r="BS3920" s="66" t="s">
        <v>11305</v>
      </c>
      <c r="BT3920" s="66" t="s">
        <v>11306</v>
      </c>
      <c r="BU3920" s="66" t="s">
        <v>11305</v>
      </c>
      <c r="BV3920" s="66" t="s">
        <v>11306</v>
      </c>
      <c r="BW3920" s="66" t="s">
        <v>11062</v>
      </c>
      <c r="BX3920" s="66"/>
      <c r="BY3920" s="12"/>
      <c r="BZ3920" t="s">
        <v>11230</v>
      </c>
      <c r="CA3920" s="13" t="s">
        <v>11307</v>
      </c>
    </row>
    <row r="3921" spans="70:79" s="1" customFormat="1" ht="15">
      <c r="BR3921" t="str">
        <f t="shared" si="195"/>
        <v>RX4ST ALBANS MENTAL HEALTH COMMUNITY UNIT</v>
      </c>
      <c r="BS3921" s="66" t="s">
        <v>11308</v>
      </c>
      <c r="BT3921" s="66" t="s">
        <v>11309</v>
      </c>
      <c r="BU3921" s="66" t="s">
        <v>11308</v>
      </c>
      <c r="BV3921" s="66" t="s">
        <v>11309</v>
      </c>
      <c r="BW3921" s="66" t="s">
        <v>11062</v>
      </c>
      <c r="BX3921" s="66"/>
      <c r="BY3921" s="12"/>
      <c r="BZ3921" t="s">
        <v>11230</v>
      </c>
      <c r="CA3921" s="13" t="s">
        <v>11310</v>
      </c>
    </row>
    <row r="3922" spans="70:79" s="1" customFormat="1" ht="15">
      <c r="BR3922" t="str">
        <f t="shared" si="195"/>
        <v>RX4ST GEORGES HOSPITAL SITE (MORPETH)</v>
      </c>
      <c r="BS3922" s="66" t="s">
        <v>11311</v>
      </c>
      <c r="BT3922" s="66" t="s">
        <v>10501</v>
      </c>
      <c r="BU3922" s="66" t="s">
        <v>11311</v>
      </c>
      <c r="BV3922" s="66" t="s">
        <v>10501</v>
      </c>
      <c r="BW3922" s="66" t="s">
        <v>11062</v>
      </c>
      <c r="BX3922" s="66"/>
      <c r="BY3922" s="12"/>
      <c r="BZ3922" t="s">
        <v>11230</v>
      </c>
      <c r="CA3922" s="13" t="s">
        <v>11312</v>
      </c>
    </row>
    <row r="3923" spans="70:79" s="1" customFormat="1" ht="12.75" customHeight="1">
      <c r="BR3923" t="str">
        <f t="shared" si="195"/>
        <v>RX4ST NICHOLAS HOSPITAL (NEWCASTLE UPON TYNE)</v>
      </c>
      <c r="BS3923" s="66" t="s">
        <v>11313</v>
      </c>
      <c r="BT3923" s="66" t="s">
        <v>10528</v>
      </c>
      <c r="BU3923" s="66" t="s">
        <v>11313</v>
      </c>
      <c r="BV3923" s="66" t="s">
        <v>10528</v>
      </c>
      <c r="BW3923" s="66" t="s">
        <v>11062</v>
      </c>
      <c r="BX3923" s="66"/>
      <c r="BY3923" s="12"/>
      <c r="BZ3923" t="s">
        <v>11230</v>
      </c>
      <c r="CA3923" s="13" t="s">
        <v>11314</v>
      </c>
    </row>
    <row r="3924" spans="70:79" s="1" customFormat="1" ht="12.75" customHeight="1">
      <c r="BR3924" t="str">
        <f t="shared" si="195"/>
        <v>RX4STONECRAFT MENTAL HEALTH COMMUNITY UNIT</v>
      </c>
      <c r="BS3924" s="66" t="s">
        <v>11315</v>
      </c>
      <c r="BT3924" s="66" t="s">
        <v>11316</v>
      </c>
      <c r="BU3924" s="66" t="s">
        <v>11315</v>
      </c>
      <c r="BV3924" s="66" t="s">
        <v>11316</v>
      </c>
      <c r="BW3924" s="66" t="s">
        <v>11062</v>
      </c>
      <c r="BX3924" s="66"/>
      <c r="BY3924" s="12"/>
      <c r="BZ3924" t="s">
        <v>11230</v>
      </c>
      <c r="CA3924" s="13" t="s">
        <v>11317</v>
      </c>
    </row>
    <row r="3925" spans="70:79" s="1" customFormat="1" ht="15">
      <c r="BR3925" t="str">
        <f t="shared" si="195"/>
        <v>RX4SUNDERLAND EYE INFIRMARY</v>
      </c>
      <c r="BS3925" s="66" t="s">
        <v>11318</v>
      </c>
      <c r="BT3925" s="66" t="s">
        <v>371</v>
      </c>
      <c r="BU3925" s="66" t="s">
        <v>11318</v>
      </c>
      <c r="BV3925" s="66" t="s">
        <v>371</v>
      </c>
      <c r="BW3925" s="66" t="s">
        <v>11062</v>
      </c>
      <c r="BX3925" s="66"/>
      <c r="BY3925" s="12"/>
      <c r="BZ3925" t="s">
        <v>11230</v>
      </c>
      <c r="CA3925" s="13" t="s">
        <v>11319</v>
      </c>
    </row>
    <row r="3926" spans="70:79" s="1" customFormat="1" ht="12.75" customHeight="1">
      <c r="BR3926" t="str">
        <f t="shared" si="195"/>
        <v>RX4SUNDERLAND ROYAL HOSPITAL</v>
      </c>
      <c r="BS3926" s="66" t="s">
        <v>11320</v>
      </c>
      <c r="BT3926" s="66" t="s">
        <v>375</v>
      </c>
      <c r="BU3926" s="66" t="s">
        <v>11320</v>
      </c>
      <c r="BV3926" s="66" t="s">
        <v>375</v>
      </c>
      <c r="BW3926" s="66" t="s">
        <v>11062</v>
      </c>
      <c r="BX3926" s="66"/>
      <c r="BY3926" s="12"/>
      <c r="BZ3926" t="s">
        <v>11230</v>
      </c>
      <c r="CA3926" s="13" t="s">
        <v>11321</v>
      </c>
    </row>
    <row r="3927" spans="70:79" s="1" customFormat="1" ht="12.75" customHeight="1">
      <c r="BR3927" t="str">
        <f t="shared" si="195"/>
        <v>RX4SWALWELL</v>
      </c>
      <c r="BS3927" s="66" t="s">
        <v>11322</v>
      </c>
      <c r="BT3927" s="66" t="s">
        <v>11323</v>
      </c>
      <c r="BU3927" s="66" t="s">
        <v>11322</v>
      </c>
      <c r="BV3927" s="66" t="s">
        <v>11323</v>
      </c>
      <c r="BW3927" s="66" t="s">
        <v>11062</v>
      </c>
      <c r="BX3927" s="66"/>
      <c r="BY3927" s="12"/>
      <c r="BZ3927" t="s">
        <v>11230</v>
      </c>
      <c r="CA3927" s="13" t="s">
        <v>11324</v>
      </c>
    </row>
    <row r="3928" spans="70:79" s="1" customFormat="1" ht="12.75" customHeight="1">
      <c r="BR3928" t="str">
        <f t="shared" si="195"/>
        <v>RX4TAVISTOCK SQUARE MENTAL HEALTH COMMUNITY UNIT</v>
      </c>
      <c r="BS3928" s="66" t="s">
        <v>11325</v>
      </c>
      <c r="BT3928" s="66" t="s">
        <v>11326</v>
      </c>
      <c r="BU3928" s="66" t="s">
        <v>11325</v>
      </c>
      <c r="BV3928" s="66" t="s">
        <v>11326</v>
      </c>
      <c r="BW3928" s="66" t="s">
        <v>11062</v>
      </c>
      <c r="BX3928" s="66"/>
      <c r="BY3928" s="12"/>
      <c r="BZ3928" t="s">
        <v>11230</v>
      </c>
      <c r="CA3928" s="13" t="s">
        <v>11327</v>
      </c>
    </row>
    <row r="3929" spans="70:79" s="1" customFormat="1" ht="15">
      <c r="BR3929" t="str">
        <f t="shared" si="195"/>
        <v>RX4THE CHESTERS MENTAL HEALTH COMMUNITY UNIT</v>
      </c>
      <c r="BS3929" s="66" t="s">
        <v>11328</v>
      </c>
      <c r="BT3929" s="66" t="s">
        <v>11329</v>
      </c>
      <c r="BU3929" s="66" t="s">
        <v>11328</v>
      </c>
      <c r="BV3929" s="66" t="s">
        <v>11329</v>
      </c>
      <c r="BW3929" s="66" t="s">
        <v>11062</v>
      </c>
      <c r="BX3929" s="66"/>
      <c r="BY3929" s="12"/>
      <c r="BZ3929" t="s">
        <v>11230</v>
      </c>
      <c r="CA3929" s="13" t="s">
        <v>11330</v>
      </c>
    </row>
    <row r="3930" spans="70:79" s="1" customFormat="1" ht="12.75" customHeight="1">
      <c r="BR3930" t="str">
        <f t="shared" si="195"/>
        <v>RX4THE CONSULTING ROOMS</v>
      </c>
      <c r="BS3930" s="66" t="s">
        <v>11331</v>
      </c>
      <c r="BT3930" s="66" t="s">
        <v>11332</v>
      </c>
      <c r="BU3930" s="66" t="s">
        <v>11331</v>
      </c>
      <c r="BV3930" s="66" t="s">
        <v>11332</v>
      </c>
      <c r="BW3930" s="66" t="s">
        <v>11062</v>
      </c>
      <c r="BX3930" s="66"/>
      <c r="BY3930" s="12"/>
      <c r="BZ3930" t="s">
        <v>11230</v>
      </c>
      <c r="CA3930" s="13" t="s">
        <v>11333</v>
      </c>
    </row>
    <row r="3931" spans="70:79" s="1" customFormat="1" ht="15">
      <c r="BR3931" t="str">
        <f t="shared" si="195"/>
        <v>RX4THE GRANGE</v>
      </c>
      <c r="BS3931" s="66" t="s">
        <v>11334</v>
      </c>
      <c r="BT3931" s="66" t="s">
        <v>642</v>
      </c>
      <c r="BU3931" s="66" t="s">
        <v>11334</v>
      </c>
      <c r="BV3931" s="66" t="s">
        <v>642</v>
      </c>
      <c r="BW3931" s="66" t="s">
        <v>11062</v>
      </c>
      <c r="BX3931" s="66"/>
      <c r="BY3931" s="12"/>
      <c r="BZ3931" t="s">
        <v>11230</v>
      </c>
      <c r="CA3931" s="13" t="s">
        <v>11335</v>
      </c>
    </row>
    <row r="3932" spans="70:79" s="1" customFormat="1" ht="12.75" customHeight="1">
      <c r="BR3932" t="str">
        <f t="shared" si="195"/>
        <v>RX4THE RIDING MENTAL HEALTH COMMUNITY UNIT</v>
      </c>
      <c r="BS3932" s="66" t="s">
        <v>11336</v>
      </c>
      <c r="BT3932" s="66" t="s">
        <v>11337</v>
      </c>
      <c r="BU3932" s="66" t="s">
        <v>11336</v>
      </c>
      <c r="BV3932" s="66" t="s">
        <v>11337</v>
      </c>
      <c r="BW3932" s="66" t="s">
        <v>11062</v>
      </c>
      <c r="BX3932" s="66"/>
      <c r="BY3932" s="12"/>
      <c r="BZ3932" t="s">
        <v>7010</v>
      </c>
      <c r="CA3932" s="13" t="s">
        <v>11338</v>
      </c>
    </row>
    <row r="3933" spans="70:79" s="1" customFormat="1" ht="15">
      <c r="BR3933" t="str">
        <f t="shared" si="195"/>
        <v>RX4THE WILLOWS (MORPETH)</v>
      </c>
      <c r="BS3933" s="66" t="s">
        <v>11339</v>
      </c>
      <c r="BT3933" s="66" t="s">
        <v>11340</v>
      </c>
      <c r="BU3933" s="66" t="s">
        <v>11339</v>
      </c>
      <c r="BV3933" s="66" t="s">
        <v>11340</v>
      </c>
      <c r="BW3933" s="66" t="s">
        <v>11062</v>
      </c>
      <c r="BX3933" s="66"/>
      <c r="BY3933" s="12"/>
      <c r="BZ3933" t="s">
        <v>7010</v>
      </c>
      <c r="CA3933" s="13" t="s">
        <v>11341</v>
      </c>
    </row>
    <row r="3934" spans="70:79" s="1" customFormat="1" ht="15">
      <c r="BR3934" t="str">
        <f t="shared" si="195"/>
        <v>RX4TRANWELL UNIT</v>
      </c>
      <c r="BS3934" s="66" t="s">
        <v>11342</v>
      </c>
      <c r="BT3934" s="66" t="s">
        <v>10548</v>
      </c>
      <c r="BU3934" s="66" t="s">
        <v>11342</v>
      </c>
      <c r="BV3934" s="66" t="s">
        <v>10548</v>
      </c>
      <c r="BW3934" s="66" t="s">
        <v>11062</v>
      </c>
      <c r="BX3934" s="66"/>
      <c r="BY3934" s="12"/>
      <c r="BZ3934" t="s">
        <v>7010</v>
      </c>
      <c r="CA3934" s="13" t="s">
        <v>11343</v>
      </c>
    </row>
    <row r="3935" spans="70:79" s="1" customFormat="1" ht="12.75" customHeight="1">
      <c r="BR3935" t="str">
        <f t="shared" si="195"/>
        <v>RX4TREATMENT UNIT</v>
      </c>
      <c r="BS3935" s="66" t="s">
        <v>11344</v>
      </c>
      <c r="BT3935" s="66" t="s">
        <v>11345</v>
      </c>
      <c r="BU3935" s="66" t="s">
        <v>11344</v>
      </c>
      <c r="BV3935" s="66" t="s">
        <v>11345</v>
      </c>
      <c r="BW3935" s="66" t="s">
        <v>11062</v>
      </c>
      <c r="BX3935" s="66"/>
      <c r="BY3935" s="12"/>
      <c r="BZ3935" t="s">
        <v>7010</v>
      </c>
      <c r="CA3935" s="13" t="s">
        <v>11346</v>
      </c>
    </row>
    <row r="3936" spans="70:79" s="1" customFormat="1" ht="12.75" customHeight="1">
      <c r="BR3936" t="str">
        <f t="shared" si="195"/>
        <v>RX4WALKERGATE HOSPITAL</v>
      </c>
      <c r="BS3936" s="66" t="s">
        <v>11347</v>
      </c>
      <c r="BT3936" s="66" t="s">
        <v>11348</v>
      </c>
      <c r="BU3936" s="66" t="s">
        <v>11347</v>
      </c>
      <c r="BV3936" s="66" t="s">
        <v>11348</v>
      </c>
      <c r="BW3936" s="66" t="s">
        <v>11062</v>
      </c>
      <c r="BX3936" s="66"/>
      <c r="BY3936" s="12"/>
      <c r="BZ3936" t="s">
        <v>7010</v>
      </c>
      <c r="CA3936" s="13" t="s">
        <v>11349</v>
      </c>
    </row>
    <row r="3937" spans="70:79" s="1" customFormat="1" ht="15">
      <c r="BR3937" t="str">
        <f t="shared" si="195"/>
        <v>RX4WALKERGATE PARK HOSPITAL</v>
      </c>
      <c r="BS3937" s="66" t="s">
        <v>11350</v>
      </c>
      <c r="BT3937" s="66" t="s">
        <v>10553</v>
      </c>
      <c r="BU3937" s="66" t="s">
        <v>11350</v>
      </c>
      <c r="BV3937" s="66" t="s">
        <v>10553</v>
      </c>
      <c r="BW3937" s="66" t="s">
        <v>11062</v>
      </c>
      <c r="BX3937" s="66"/>
      <c r="BY3937" s="12"/>
      <c r="BZ3937" t="s">
        <v>7010</v>
      </c>
      <c r="CA3937" s="13" t="s">
        <v>11351</v>
      </c>
    </row>
    <row r="3938" spans="70:79" s="1" customFormat="1" ht="15">
      <c r="BR3938" t="str">
        <f t="shared" si="195"/>
        <v>RX4WANSBECK GENERAL HOSPITAL</v>
      </c>
      <c r="BS3938" s="66" t="s">
        <v>11352</v>
      </c>
      <c r="BT3938" s="66" t="s">
        <v>11353</v>
      </c>
      <c r="BU3938" s="66" t="s">
        <v>11352</v>
      </c>
      <c r="BV3938" s="66" t="s">
        <v>11353</v>
      </c>
      <c r="BW3938" s="66" t="s">
        <v>11062</v>
      </c>
      <c r="BX3938" s="66"/>
      <c r="BY3938" s="12"/>
      <c r="BZ3938" t="s">
        <v>4951</v>
      </c>
      <c r="CA3938" s="13" t="s">
        <v>11354</v>
      </c>
    </row>
    <row r="3939" spans="70:79" s="1" customFormat="1" ht="15">
      <c r="BR3939" t="str">
        <f t="shared" si="195"/>
        <v>RX4WARRINGTON MENTAL HEALTH COMMUNITY UNIT</v>
      </c>
      <c r="BS3939" s="66" t="s">
        <v>11355</v>
      </c>
      <c r="BT3939" s="66" t="s">
        <v>11356</v>
      </c>
      <c r="BU3939" s="66" t="s">
        <v>11355</v>
      </c>
      <c r="BV3939" s="66" t="s">
        <v>11356</v>
      </c>
      <c r="BW3939" s="66" t="s">
        <v>11062</v>
      </c>
      <c r="BX3939" s="66"/>
      <c r="BY3939" s="12"/>
      <c r="BZ3939" t="s">
        <v>4961</v>
      </c>
      <c r="CA3939" s="13" t="s">
        <v>11357</v>
      </c>
    </row>
    <row r="3940" spans="70:79" s="1" customFormat="1" ht="15">
      <c r="BR3940" t="str">
        <f t="shared" si="195"/>
        <v>RX4WEST VIEW MENTAL HEALTH COMMUNITY UNIT</v>
      </c>
      <c r="BS3940" s="66" t="s">
        <v>11358</v>
      </c>
      <c r="BT3940" s="66" t="s">
        <v>11359</v>
      </c>
      <c r="BU3940" s="66" t="s">
        <v>11358</v>
      </c>
      <c r="BV3940" s="66" t="s">
        <v>11359</v>
      </c>
      <c r="BW3940" s="66" t="s">
        <v>11062</v>
      </c>
      <c r="BX3940" s="66"/>
      <c r="BY3940" s="12"/>
      <c r="BZ3940" t="s">
        <v>4964</v>
      </c>
      <c r="CA3940" s="13" t="s">
        <v>11360</v>
      </c>
    </row>
    <row r="3941" spans="70:79" s="1" customFormat="1" ht="15">
      <c r="BR3941" t="str">
        <f t="shared" si="195"/>
        <v>RX4WESTBRIDGE UNIT</v>
      </c>
      <c r="BS3941" s="66" t="s">
        <v>11361</v>
      </c>
      <c r="BT3941" s="66" t="s">
        <v>11362</v>
      </c>
      <c r="BU3941" s="66" t="s">
        <v>11361</v>
      </c>
      <c r="BV3941" s="66" t="s">
        <v>11362</v>
      </c>
      <c r="BW3941" s="66" t="s">
        <v>11062</v>
      </c>
      <c r="BX3941" s="66"/>
      <c r="BY3941" s="12"/>
      <c r="BZ3941" t="s">
        <v>4966</v>
      </c>
      <c r="CA3941" s="13" t="s">
        <v>11363</v>
      </c>
    </row>
    <row r="3942" spans="70:79" s="1" customFormat="1" ht="15">
      <c r="BR3942" t="str">
        <f t="shared" si="195"/>
        <v>RX4WHITBY RISE</v>
      </c>
      <c r="BS3942" s="66" t="s">
        <v>11364</v>
      </c>
      <c r="BT3942" s="66" t="s">
        <v>11365</v>
      </c>
      <c r="BU3942" s="66" t="s">
        <v>11364</v>
      </c>
      <c r="BV3942" s="66" t="s">
        <v>11365</v>
      </c>
      <c r="BW3942" s="66" t="s">
        <v>11062</v>
      </c>
      <c r="BX3942" s="66"/>
      <c r="BY3942" s="12"/>
      <c r="BZ3942" t="s">
        <v>4966</v>
      </c>
      <c r="CA3942" s="13" t="s">
        <v>11366</v>
      </c>
    </row>
    <row r="3943" spans="70:79" s="1" customFormat="1" ht="15">
      <c r="BR3943" t="str">
        <f t="shared" si="195"/>
        <v>RX4WHITLEY BAY</v>
      </c>
      <c r="BS3943" s="66" t="s">
        <v>11367</v>
      </c>
      <c r="BT3943" s="66" t="s">
        <v>11368</v>
      </c>
      <c r="BU3943" s="66" t="s">
        <v>11367</v>
      </c>
      <c r="BV3943" s="66" t="s">
        <v>11368</v>
      </c>
      <c r="BW3943" s="66" t="s">
        <v>11062</v>
      </c>
      <c r="BX3943" s="66"/>
      <c r="BY3943" s="12"/>
      <c r="BZ3943" t="s">
        <v>4966</v>
      </c>
      <c r="CA3943" s="13" t="s">
        <v>11369</v>
      </c>
    </row>
    <row r="3944" spans="70:79" s="1" customFormat="1" ht="15">
      <c r="BR3944" t="str">
        <f t="shared" si="195"/>
        <v>RX4WOODLAND VIEW</v>
      </c>
      <c r="BS3944" s="66" t="s">
        <v>11370</v>
      </c>
      <c r="BT3944" s="66" t="s">
        <v>11371</v>
      </c>
      <c r="BU3944" s="66" t="s">
        <v>11370</v>
      </c>
      <c r="BV3944" s="66" t="s">
        <v>11371</v>
      </c>
      <c r="BW3944" s="66" t="s">
        <v>11062</v>
      </c>
      <c r="BX3944" s="66"/>
      <c r="BY3944" s="12"/>
      <c r="BZ3944" t="s">
        <v>4966</v>
      </c>
      <c r="CA3944" s="13" t="s">
        <v>11372</v>
      </c>
    </row>
    <row r="3945" spans="70:79" s="1" customFormat="1" ht="15">
      <c r="BR3945" t="str">
        <f t="shared" si="195"/>
        <v>RX4WOODLANDS COTTAGE MENTAL HEALTH COMMUNITY UNIT</v>
      </c>
      <c r="BS3945" s="66" t="s">
        <v>11373</v>
      </c>
      <c r="BT3945" s="66" t="s">
        <v>11374</v>
      </c>
      <c r="BU3945" s="66" t="s">
        <v>11373</v>
      </c>
      <c r="BV3945" s="66" t="s">
        <v>11374</v>
      </c>
      <c r="BW3945" s="66" t="s">
        <v>11062</v>
      </c>
      <c r="BX3945" s="66"/>
      <c r="BY3945" s="12"/>
      <c r="BZ3945" t="s">
        <v>4966</v>
      </c>
      <c r="CA3945" s="13" t="s">
        <v>11375</v>
      </c>
    </row>
    <row r="3946" spans="70:79" s="1" customFormat="1" ht="15">
      <c r="BR3946" t="str">
        <f t="shared" si="195"/>
        <v>RX4WOODLEY HALL</v>
      </c>
      <c r="BS3946" s="66" t="s">
        <v>11376</v>
      </c>
      <c r="BT3946" s="66" t="s">
        <v>11377</v>
      </c>
      <c r="BU3946" s="66" t="s">
        <v>11376</v>
      </c>
      <c r="BV3946" s="66" t="s">
        <v>11377</v>
      </c>
      <c r="BW3946" s="66" t="s">
        <v>11062</v>
      </c>
      <c r="BX3946" s="66"/>
      <c r="BY3946" s="12"/>
      <c r="BZ3946" t="s">
        <v>4966</v>
      </c>
      <c r="CA3946" s="13" t="s">
        <v>11378</v>
      </c>
    </row>
    <row r="3947" spans="70:79" s="1" customFormat="1" ht="15">
      <c r="BR3947" t="str">
        <f t="shared" si="195"/>
        <v>RX4WOOLSINGTON MENTAL HEALTH COMMUNITY UNIT</v>
      </c>
      <c r="BS3947" s="66" t="s">
        <v>11379</v>
      </c>
      <c r="BT3947" s="66" t="s">
        <v>11380</v>
      </c>
      <c r="BU3947" s="66" t="s">
        <v>11379</v>
      </c>
      <c r="BV3947" s="66" t="s">
        <v>11380</v>
      </c>
      <c r="BW3947" s="66" t="s">
        <v>11062</v>
      </c>
      <c r="BX3947" s="66"/>
      <c r="BY3947" s="12"/>
      <c r="BZ3947" t="s">
        <v>4987</v>
      </c>
      <c r="CA3947" s="13" t="s">
        <v>11381</v>
      </c>
    </row>
    <row r="3948" spans="70:79" s="1" customFormat="1" ht="15">
      <c r="BR3948" t="str">
        <f t="shared" si="195"/>
        <v>RX4YOUNG PEOPLES UNIT</v>
      </c>
      <c r="BS3948" s="66" t="s">
        <v>11382</v>
      </c>
      <c r="BT3948" s="66" t="s">
        <v>11383</v>
      </c>
      <c r="BU3948" s="66" t="s">
        <v>11382</v>
      </c>
      <c r="BV3948" s="66" t="s">
        <v>11383</v>
      </c>
      <c r="BW3948" s="66" t="s">
        <v>11062</v>
      </c>
      <c r="BX3948" s="66"/>
      <c r="BY3948" s="12"/>
      <c r="BZ3948" t="s">
        <v>4994</v>
      </c>
      <c r="CA3948" s="13" t="s">
        <v>11384</v>
      </c>
    </row>
    <row r="3949" spans="70:79" s="1" customFormat="1" ht="15">
      <c r="BR3949" t="str">
        <f t="shared" si="195"/>
        <v>RXAANCORA HOUSE</v>
      </c>
      <c r="BS3949" s="11" t="s">
        <v>11385</v>
      </c>
      <c r="BT3949" s="11" t="s">
        <v>2850</v>
      </c>
      <c r="BU3949" s="11" t="s">
        <v>11385</v>
      </c>
      <c r="BV3949" s="11" t="s">
        <v>2850</v>
      </c>
      <c r="BW3949" s="11" t="s">
        <v>11386</v>
      </c>
      <c r="BX3949" s="66"/>
      <c r="BY3949" s="12"/>
      <c r="BZ3949" t="s">
        <v>4996</v>
      </c>
      <c r="CA3949" s="13" t="s">
        <v>11387</v>
      </c>
    </row>
    <row r="3950" spans="70:79" s="1" customFormat="1" ht="15">
      <c r="BR3950" t="str">
        <f t="shared" si="195"/>
        <v>RXABOWMERE HOSPITAL</v>
      </c>
      <c r="BS3950" s="11" t="s">
        <v>11388</v>
      </c>
      <c r="BT3950" s="11" t="s">
        <v>2856</v>
      </c>
      <c r="BU3950" s="11" t="s">
        <v>11388</v>
      </c>
      <c r="BV3950" s="11" t="s">
        <v>2856</v>
      </c>
      <c r="BW3950" s="11" t="s">
        <v>11386</v>
      </c>
      <c r="BX3950" s="66"/>
      <c r="BY3950" s="12"/>
      <c r="BZ3950" t="s">
        <v>4996</v>
      </c>
      <c r="CA3950" s="13" t="s">
        <v>11389</v>
      </c>
    </row>
    <row r="3951" spans="70:79" s="1" customFormat="1" ht="15">
      <c r="BR3951" t="str">
        <f t="shared" si="195"/>
        <v>RXACHERRYBANK</v>
      </c>
      <c r="BS3951" s="11" t="s">
        <v>11390</v>
      </c>
      <c r="BT3951" s="11" t="s">
        <v>11391</v>
      </c>
      <c r="BU3951" s="11" t="s">
        <v>11390</v>
      </c>
      <c r="BV3951" s="11" t="s">
        <v>11391</v>
      </c>
      <c r="BW3951" s="11" t="s">
        <v>11386</v>
      </c>
      <c r="BX3951" s="66"/>
      <c r="BY3951" s="12"/>
      <c r="BZ3951" t="s">
        <v>4996</v>
      </c>
      <c r="CA3951" s="13" t="s">
        <v>11392</v>
      </c>
    </row>
    <row r="3952" spans="70:79" s="1" customFormat="1" ht="15">
      <c r="BR3952" t="str">
        <f t="shared" si="195"/>
        <v>RXACLATTERBRIDGE HOSPITAL PSYCH SERVICES</v>
      </c>
      <c r="BS3952" s="11" t="s">
        <v>11393</v>
      </c>
      <c r="BT3952" s="11" t="s">
        <v>2870</v>
      </c>
      <c r="BU3952" s="11" t="s">
        <v>11393</v>
      </c>
      <c r="BV3952" s="11" t="s">
        <v>2870</v>
      </c>
      <c r="BW3952" s="11" t="s">
        <v>11386</v>
      </c>
      <c r="BX3952" s="66"/>
      <c r="BY3952" s="12"/>
      <c r="BZ3952" t="s">
        <v>4996</v>
      </c>
      <c r="CA3952" s="13" t="s">
        <v>11394</v>
      </c>
    </row>
    <row r="3953" spans="70:79" s="1" customFormat="1" ht="15">
      <c r="BR3953" t="str">
        <f t="shared" si="195"/>
        <v>RXAEASTWAY INPATIENTS</v>
      </c>
      <c r="BS3953" s="11" t="s">
        <v>11395</v>
      </c>
      <c r="BT3953" s="11" t="s">
        <v>2884</v>
      </c>
      <c r="BU3953" s="11" t="s">
        <v>11395</v>
      </c>
      <c r="BV3953" s="11" t="s">
        <v>2884</v>
      </c>
      <c r="BW3953" s="11" t="s">
        <v>11386</v>
      </c>
      <c r="BX3953" s="66"/>
      <c r="BY3953" s="12"/>
      <c r="BZ3953" t="s">
        <v>5027</v>
      </c>
      <c r="CA3953" s="13" t="s">
        <v>11396</v>
      </c>
    </row>
    <row r="3954" spans="70:79" s="1" customFormat="1" ht="15">
      <c r="BR3954" t="str">
        <f t="shared" si="195"/>
        <v>RXAELLESMERE PORT HOSPITAL</v>
      </c>
      <c r="BS3954" s="11" t="s">
        <v>11397</v>
      </c>
      <c r="BT3954" s="11" t="s">
        <v>3102</v>
      </c>
      <c r="BU3954" s="11" t="s">
        <v>11397</v>
      </c>
      <c r="BV3954" s="11" t="s">
        <v>3102</v>
      </c>
      <c r="BW3954" s="11" t="s">
        <v>11386</v>
      </c>
      <c r="BX3954" s="66"/>
      <c r="BY3954" s="12"/>
      <c r="BZ3954" t="s">
        <v>5027</v>
      </c>
      <c r="CA3954" s="13" t="s">
        <v>3265</v>
      </c>
    </row>
    <row r="3955" spans="70:79" s="1" customFormat="1" ht="15">
      <c r="BR3955" t="str">
        <f t="shared" si="195"/>
        <v>RXAJOCELYN SOLLY</v>
      </c>
      <c r="BS3955" s="11" t="s">
        <v>11398</v>
      </c>
      <c r="BT3955" s="11" t="s">
        <v>11399</v>
      </c>
      <c r="BU3955" s="11" t="s">
        <v>11398</v>
      </c>
      <c r="BV3955" s="11" t="s">
        <v>11399</v>
      </c>
      <c r="BW3955" s="11" t="s">
        <v>11386</v>
      </c>
      <c r="BX3955" s="66"/>
      <c r="BY3955" s="12"/>
      <c r="BZ3955" t="s">
        <v>5027</v>
      </c>
      <c r="CA3955" s="13" t="s">
        <v>11400</v>
      </c>
    </row>
    <row r="3956" spans="70:79" s="1" customFormat="1" ht="15">
      <c r="BR3956" t="str">
        <f t="shared" si="195"/>
        <v>RXAKEMPLE UNIT</v>
      </c>
      <c r="BS3956" s="11" t="s">
        <v>11401</v>
      </c>
      <c r="BT3956" s="11" t="s">
        <v>11402</v>
      </c>
      <c r="BU3956" s="11" t="s">
        <v>11401</v>
      </c>
      <c r="BV3956" s="11" t="s">
        <v>11402</v>
      </c>
      <c r="BW3956" s="11" t="s">
        <v>11386</v>
      </c>
      <c r="BX3956" s="66"/>
      <c r="BY3956" s="12"/>
      <c r="BZ3956" t="s">
        <v>5037</v>
      </c>
      <c r="CA3956" s="13" t="s">
        <v>11403</v>
      </c>
    </row>
    <row r="3957" spans="70:79" s="1" customFormat="1" ht="15">
      <c r="BR3957" t="str">
        <f t="shared" si="195"/>
        <v>RXALEIGHTON HOSPITAL</v>
      </c>
      <c r="BS3957" s="11" t="s">
        <v>11404</v>
      </c>
      <c r="BT3957" s="11" t="s">
        <v>1673</v>
      </c>
      <c r="BU3957" s="11" t="s">
        <v>11404</v>
      </c>
      <c r="BV3957" s="11" t="s">
        <v>1673</v>
      </c>
      <c r="BW3957" s="11" t="s">
        <v>11386</v>
      </c>
      <c r="BX3957" s="66"/>
      <c r="BY3957" s="12"/>
      <c r="BZ3957" t="s">
        <v>5037</v>
      </c>
      <c r="CA3957" s="13" t="s">
        <v>11405</v>
      </c>
    </row>
    <row r="3958" spans="70:79" s="1" customFormat="1" ht="15">
      <c r="BR3958" t="str">
        <f t="shared" si="195"/>
        <v>RXALEIGHTON MENTAL HEALTH UNIT</v>
      </c>
      <c r="BS3958" s="11" t="s">
        <v>11406</v>
      </c>
      <c r="BT3958" s="11" t="s">
        <v>11407</v>
      </c>
      <c r="BU3958" s="11" t="s">
        <v>11406</v>
      </c>
      <c r="BV3958" s="11" t="s">
        <v>11407</v>
      </c>
      <c r="BW3958" s="11" t="s">
        <v>11386</v>
      </c>
      <c r="BX3958" s="66"/>
      <c r="BY3958" s="12"/>
      <c r="BZ3958" t="s">
        <v>5037</v>
      </c>
      <c r="CA3958" s="13" t="s">
        <v>11408</v>
      </c>
    </row>
    <row r="3959" spans="70:79" s="1" customFormat="1" ht="15">
      <c r="BR3959" t="str">
        <f t="shared" si="195"/>
        <v>RXALIASON PSYCHIATRY WEST</v>
      </c>
      <c r="BS3959" s="11" t="s">
        <v>11409</v>
      </c>
      <c r="BT3959" s="11" t="s">
        <v>11410</v>
      </c>
      <c r="BU3959" s="11" t="s">
        <v>11409</v>
      </c>
      <c r="BV3959" s="11" t="s">
        <v>11410</v>
      </c>
      <c r="BW3959" s="11" t="s">
        <v>11386</v>
      </c>
      <c r="BX3959" s="66"/>
      <c r="BY3959" s="12"/>
      <c r="BZ3959" t="s">
        <v>5037</v>
      </c>
      <c r="CA3959" s="13" t="s">
        <v>11411</v>
      </c>
    </row>
    <row r="3960" spans="70:79" s="1" customFormat="1" ht="15">
      <c r="BR3960" t="str">
        <f t="shared" si="195"/>
        <v>RXALIME WALK HOUSE</v>
      </c>
      <c r="BS3960" s="11" t="s">
        <v>11412</v>
      </c>
      <c r="BT3960" t="s">
        <v>11413</v>
      </c>
      <c r="BU3960" s="11" t="s">
        <v>11412</v>
      </c>
      <c r="BV3960" t="s">
        <v>11413</v>
      </c>
      <c r="BW3960" s="11" t="s">
        <v>11386</v>
      </c>
      <c r="BX3960" s="66"/>
      <c r="BY3960" s="12"/>
      <c r="BZ3960" t="s">
        <v>5037</v>
      </c>
      <c r="CA3960" s="13" t="s">
        <v>11414</v>
      </c>
    </row>
    <row r="3961" spans="70:79" s="1" customFormat="1" ht="15">
      <c r="BR3961" t="str">
        <f t="shared" si="195"/>
        <v>RXAMACCLESFIELD MENTAL HEALTH</v>
      </c>
      <c r="BS3961" s="11" t="s">
        <v>11415</v>
      </c>
      <c r="BT3961" s="11" t="s">
        <v>2889</v>
      </c>
      <c r="BU3961" s="11" t="s">
        <v>11415</v>
      </c>
      <c r="BV3961" s="11" t="s">
        <v>2889</v>
      </c>
      <c r="BW3961" s="11" t="s">
        <v>11386</v>
      </c>
      <c r="BX3961" s="66"/>
      <c r="BY3961" s="12"/>
      <c r="BZ3961" t="s">
        <v>5051</v>
      </c>
      <c r="CA3961" s="13" t="s">
        <v>11416</v>
      </c>
    </row>
    <row r="3962" spans="70:79" s="1" customFormat="1" ht="15">
      <c r="BR3962" t="str">
        <f t="shared" si="195"/>
        <v>RXAMARY DENDY UNIT</v>
      </c>
      <c r="BS3962" s="11" t="s">
        <v>11417</v>
      </c>
      <c r="BT3962" s="11" t="s">
        <v>2899</v>
      </c>
      <c r="BU3962" s="11" t="s">
        <v>11417</v>
      </c>
      <c r="BV3962" s="11" t="s">
        <v>2899</v>
      </c>
      <c r="BW3962" s="11" t="s">
        <v>11386</v>
      </c>
      <c r="BX3962" s="66"/>
      <c r="BY3962" s="12"/>
      <c r="BZ3962" t="s">
        <v>5057</v>
      </c>
      <c r="CA3962" s="13" t="s">
        <v>11418</v>
      </c>
    </row>
    <row r="3963" spans="70:79" s="1" customFormat="1" ht="15">
      <c r="BR3963" t="str">
        <f t="shared" si="195"/>
        <v>RXARESPITE THORN HEYS</v>
      </c>
      <c r="BS3963" s="11" t="s">
        <v>11419</v>
      </c>
      <c r="BT3963" s="11" t="s">
        <v>11420</v>
      </c>
      <c r="BU3963" s="11" t="s">
        <v>11419</v>
      </c>
      <c r="BV3963" s="11" t="s">
        <v>11420</v>
      </c>
      <c r="BW3963" s="11" t="s">
        <v>11386</v>
      </c>
      <c r="BX3963" s="66"/>
      <c r="BY3963" s="12"/>
      <c r="BZ3963" t="s">
        <v>3007</v>
      </c>
      <c r="CA3963" s="13" t="s">
        <v>11421</v>
      </c>
    </row>
    <row r="3964" spans="70:79" s="1" customFormat="1" ht="15">
      <c r="BR3964" t="str">
        <f t="shared" si="195"/>
        <v>RXAROSEMOUNT</v>
      </c>
      <c r="BS3964" s="11" t="s">
        <v>11422</v>
      </c>
      <c r="BT3964" s="11" t="s">
        <v>2906</v>
      </c>
      <c r="BU3964" s="11" t="s">
        <v>11422</v>
      </c>
      <c r="BV3964" s="11" t="s">
        <v>2906</v>
      </c>
      <c r="BW3964" s="11" t="s">
        <v>11386</v>
      </c>
      <c r="BX3964" s="66"/>
      <c r="BY3964" s="12"/>
      <c r="BZ3964" t="s">
        <v>3007</v>
      </c>
      <c r="CA3964" s="13" t="s">
        <v>11423</v>
      </c>
    </row>
    <row r="3965" spans="70:79" s="1" customFormat="1" ht="12.75" customHeight="1">
      <c r="BR3965" t="str">
        <f t="shared" si="195"/>
        <v>RXASOUTH CHESHIRE &amp; VALE ROYAL</v>
      </c>
      <c r="BS3965" s="11" t="s">
        <v>11424</v>
      </c>
      <c r="BT3965" s="11" t="s">
        <v>11425</v>
      </c>
      <c r="BU3965" s="11" t="s">
        <v>11424</v>
      </c>
      <c r="BV3965" s="11" t="s">
        <v>11425</v>
      </c>
      <c r="BW3965" s="11" t="s">
        <v>11386</v>
      </c>
      <c r="BX3965" s="66"/>
      <c r="BY3965" s="12"/>
      <c r="BZ3965" t="s">
        <v>3007</v>
      </c>
      <c r="CA3965" s="13" t="s">
        <v>11426</v>
      </c>
    </row>
    <row r="3966" spans="70:79" s="1" customFormat="1" ht="12.75" customHeight="1">
      <c r="BR3966" t="str">
        <f t="shared" si="195"/>
        <v>RXASPRINGBANK</v>
      </c>
      <c r="BS3966" s="11" t="s">
        <v>11427</v>
      </c>
      <c r="BT3966" s="11" t="s">
        <v>11428</v>
      </c>
      <c r="BU3966" s="11" t="s">
        <v>11427</v>
      </c>
      <c r="BV3966" s="11" t="s">
        <v>11428</v>
      </c>
      <c r="BW3966" s="11" t="s">
        <v>11386</v>
      </c>
      <c r="BX3966" s="66"/>
      <c r="BY3966" s="12"/>
      <c r="BZ3966" t="s">
        <v>9021</v>
      </c>
      <c r="CA3966" s="13" t="s">
        <v>11429</v>
      </c>
    </row>
    <row r="3967" spans="70:79" s="1" customFormat="1" ht="12.75" customHeight="1">
      <c r="BR3967" t="str">
        <f t="shared" si="195"/>
        <v>RXAST CATHERINES HOSPITAL</v>
      </c>
      <c r="BS3967" s="11" t="s">
        <v>11430</v>
      </c>
      <c r="BT3967" s="11" t="s">
        <v>11431</v>
      </c>
      <c r="BU3967" s="11" t="s">
        <v>11430</v>
      </c>
      <c r="BV3967" s="11" t="s">
        <v>11431</v>
      </c>
      <c r="BW3967" s="11" t="s">
        <v>11386</v>
      </c>
      <c r="BX3967" s="66"/>
      <c r="BY3967" s="12"/>
      <c r="BZ3967" t="s">
        <v>9028</v>
      </c>
      <c r="CA3967" s="13" t="s">
        <v>11432</v>
      </c>
    </row>
    <row r="3968" spans="70:79" s="1" customFormat="1" ht="12.75" customHeight="1">
      <c r="BR3968" t="str">
        <f t="shared" si="195"/>
        <v>RXATRAFFORD LD</v>
      </c>
      <c r="BS3968" s="11" t="s">
        <v>11433</v>
      </c>
      <c r="BT3968" s="11" t="s">
        <v>11434</v>
      </c>
      <c r="BU3968" s="11" t="s">
        <v>11433</v>
      </c>
      <c r="BV3968" s="11" t="s">
        <v>11434</v>
      </c>
      <c r="BW3968" s="11" t="s">
        <v>11386</v>
      </c>
      <c r="BX3968" s="66"/>
      <c r="BY3968" s="12"/>
      <c r="BZ3968" t="s">
        <v>9028</v>
      </c>
      <c r="CA3968" s="13" t="s">
        <v>11435</v>
      </c>
    </row>
    <row r="3969" spans="70:79" s="1" customFormat="1" ht="12.75" customHeight="1">
      <c r="BR3969" t="str">
        <f t="shared" si="195"/>
        <v>RXAVICTORIA CENTRAL HOSPITAL</v>
      </c>
      <c r="BS3969" s="11" t="s">
        <v>11436</v>
      </c>
      <c r="BT3969" s="11" t="s">
        <v>1650</v>
      </c>
      <c r="BU3969" s="11" t="s">
        <v>11436</v>
      </c>
      <c r="BV3969" s="11" t="s">
        <v>1650</v>
      </c>
      <c r="BW3969" s="11" t="s">
        <v>11386</v>
      </c>
      <c r="BX3969" s="66"/>
      <c r="BY3969" s="12"/>
      <c r="BZ3969" t="s">
        <v>9028</v>
      </c>
      <c r="CA3969" s="13" t="s">
        <v>11437</v>
      </c>
    </row>
    <row r="3970" spans="70:79" s="1" customFormat="1" ht="15">
      <c r="BR3970" t="str">
        <f t="shared" si="195"/>
        <v>RXAYPC- PINE LODGE</v>
      </c>
      <c r="BS3970" s="11" t="s">
        <v>11438</v>
      </c>
      <c r="BT3970" s="11" t="s">
        <v>11439</v>
      </c>
      <c r="BU3970" s="11" t="s">
        <v>11438</v>
      </c>
      <c r="BV3970" s="11" t="s">
        <v>11439</v>
      </c>
      <c r="BW3970" s="11" t="s">
        <v>11386</v>
      </c>
      <c r="BX3970" s="66"/>
      <c r="BY3970" s="12"/>
      <c r="BZ3970" t="s">
        <v>9028</v>
      </c>
      <c r="CA3970" s="13" t="s">
        <v>339</v>
      </c>
    </row>
    <row r="3971" spans="70:79" s="1" customFormat="1" ht="15">
      <c r="BR3971" t="str">
        <f t="shared" ref="BR3971:BR4034" si="196">CONCATENATE(LEFT(BS3971, 3),BT3971)</f>
        <v>RXCBEXHILL HOSPITAL</v>
      </c>
      <c r="BS3971" s="66" t="s">
        <v>11440</v>
      </c>
      <c r="BT3971" s="66" t="s">
        <v>11441</v>
      </c>
      <c r="BU3971" s="66" t="s">
        <v>11440</v>
      </c>
      <c r="BV3971" s="66" t="s">
        <v>11441</v>
      </c>
      <c r="BW3971" s="66" t="s">
        <v>11442</v>
      </c>
      <c r="BX3971" s="66"/>
      <c r="BY3971" s="12"/>
      <c r="BZ3971" t="s">
        <v>9028</v>
      </c>
      <c r="CA3971" s="13" t="s">
        <v>11443</v>
      </c>
    </row>
    <row r="3972" spans="70:79" s="1" customFormat="1" ht="12.75" customHeight="1">
      <c r="BR3972" t="str">
        <f t="shared" si="196"/>
        <v>RXCCONQUEST HOSPITAL</v>
      </c>
      <c r="BS3972" s="66" t="s">
        <v>11444</v>
      </c>
      <c r="BT3972" s="66" t="s">
        <v>4592</v>
      </c>
      <c r="BU3972" s="66" t="s">
        <v>11444</v>
      </c>
      <c r="BV3972" s="66" t="s">
        <v>4592</v>
      </c>
      <c r="BW3972" s="66" t="s">
        <v>11442</v>
      </c>
      <c r="BX3972" s="66"/>
      <c r="BY3972" s="12"/>
      <c r="BZ3972" t="s">
        <v>9028</v>
      </c>
      <c r="CA3972" s="13" t="s">
        <v>213</v>
      </c>
    </row>
    <row r="3973" spans="70:79" s="1" customFormat="1" ht="15">
      <c r="BR3973" t="str">
        <f t="shared" si="196"/>
        <v>RXCCROWBOROUGH BIRTHING CENTRE</v>
      </c>
      <c r="BS3973" s="66" t="s">
        <v>11445</v>
      </c>
      <c r="BT3973" s="66" t="s">
        <v>11446</v>
      </c>
      <c r="BU3973" s="66" t="s">
        <v>11445</v>
      </c>
      <c r="BV3973" s="66" t="s">
        <v>11446</v>
      </c>
      <c r="BW3973" s="66" t="s">
        <v>11442</v>
      </c>
      <c r="BX3973" s="66"/>
      <c r="BY3973" s="12"/>
      <c r="BZ3973" t="s">
        <v>9028</v>
      </c>
      <c r="CA3973" s="13" t="s">
        <v>218</v>
      </c>
    </row>
    <row r="3974" spans="70:79" s="1" customFormat="1" ht="15">
      <c r="BR3974" t="str">
        <f t="shared" si="196"/>
        <v>RXCEASTBOURNE DISTRICT GENERAL HOSPITAL</v>
      </c>
      <c r="BS3974" s="66" t="s">
        <v>11447</v>
      </c>
      <c r="BT3974" s="66" t="s">
        <v>2004</v>
      </c>
      <c r="BU3974" s="66" t="s">
        <v>11447</v>
      </c>
      <c r="BV3974" s="66" t="s">
        <v>2004</v>
      </c>
      <c r="BW3974" s="66" t="s">
        <v>11442</v>
      </c>
      <c r="BX3974" s="66"/>
      <c r="BY3974" s="12"/>
      <c r="BZ3974" t="s">
        <v>9028</v>
      </c>
      <c r="CA3974" s="13" t="s">
        <v>1565</v>
      </c>
    </row>
    <row r="3975" spans="70:79" s="1" customFormat="1" ht="15">
      <c r="BR3975" t="str">
        <f t="shared" si="196"/>
        <v>RXCMASTER'S HOUSE</v>
      </c>
      <c r="BS3975" s="66" t="s">
        <v>11448</v>
      </c>
      <c r="BT3975" s="66" t="s">
        <v>11449</v>
      </c>
      <c r="BU3975" s="66" t="s">
        <v>11448</v>
      </c>
      <c r="BV3975" s="66" t="s">
        <v>11449</v>
      </c>
      <c r="BW3975" s="66" t="s">
        <v>11442</v>
      </c>
      <c r="BX3975" s="66"/>
      <c r="BY3975" s="12"/>
      <c r="BZ3975" t="s">
        <v>9028</v>
      </c>
      <c r="CA3975" s="13" t="s">
        <v>1719</v>
      </c>
    </row>
    <row r="3976" spans="70:79" s="1" customFormat="1" ht="15">
      <c r="BR3976" t="str">
        <f t="shared" si="196"/>
        <v>RXEDONCASTER - CYP&amp;F</v>
      </c>
      <c r="BS3976" s="66" t="s">
        <v>11450</v>
      </c>
      <c r="BT3976" s="66" t="s">
        <v>11451</v>
      </c>
      <c r="BU3976" s="66" t="s">
        <v>11450</v>
      </c>
      <c r="BV3976" s="66" t="s">
        <v>11451</v>
      </c>
      <c r="BW3976" s="66" t="s">
        <v>11452</v>
      </c>
      <c r="BX3976" s="11"/>
      <c r="BY3976" s="12"/>
      <c r="BZ3976" t="s">
        <v>9028</v>
      </c>
      <c r="CA3976" s="13" t="s">
        <v>290</v>
      </c>
    </row>
    <row r="3977" spans="70:79" s="1" customFormat="1" ht="15">
      <c r="BR3977" t="str">
        <f t="shared" si="196"/>
        <v>RXEDONCASTER - CYP&amp;F (EAST)</v>
      </c>
      <c r="BS3977" s="66" t="s">
        <v>11453</v>
      </c>
      <c r="BT3977" s="66" t="s">
        <v>11454</v>
      </c>
      <c r="BU3977" s="66" t="s">
        <v>11453</v>
      </c>
      <c r="BV3977" s="66" t="s">
        <v>11454</v>
      </c>
      <c r="BW3977" s="66" t="s">
        <v>11452</v>
      </c>
      <c r="BX3977" s="11"/>
      <c r="BY3977" s="12"/>
      <c r="BZ3977" t="s">
        <v>9028</v>
      </c>
      <c r="CA3977" s="13" t="s">
        <v>1570</v>
      </c>
    </row>
    <row r="3978" spans="70:79" s="1" customFormat="1" ht="15">
      <c r="BR3978" t="str">
        <f t="shared" si="196"/>
        <v>RXEDONCASTER - CYP&amp;F 2</v>
      </c>
      <c r="BS3978" s="66" t="s">
        <v>11455</v>
      </c>
      <c r="BT3978" s="66" t="s">
        <v>11456</v>
      </c>
      <c r="BU3978" s="66" t="s">
        <v>11455</v>
      </c>
      <c r="BV3978" s="66" t="s">
        <v>11456</v>
      </c>
      <c r="BW3978" s="66" t="s">
        <v>11452</v>
      </c>
      <c r="BX3978" s="11"/>
      <c r="BY3978" s="12"/>
      <c r="BZ3978" t="s">
        <v>9031</v>
      </c>
      <c r="CA3978" s="13" t="s">
        <v>11457</v>
      </c>
    </row>
    <row r="3979" spans="70:79" s="1" customFormat="1" ht="15">
      <c r="BR3979" t="str">
        <f t="shared" si="196"/>
        <v>RXEDONCASTER - ST MARY'S INTERMEDIATE CARE</v>
      </c>
      <c r="BS3979" s="66" t="s">
        <v>11458</v>
      </c>
      <c r="BT3979" s="66" t="s">
        <v>11459</v>
      </c>
      <c r="BU3979" s="66" t="s">
        <v>11458</v>
      </c>
      <c r="BV3979" s="66" t="s">
        <v>11459</v>
      </c>
      <c r="BW3979" s="66" t="s">
        <v>11452</v>
      </c>
      <c r="BX3979" s="11"/>
      <c r="BY3979" s="12"/>
      <c r="BZ3979" t="s">
        <v>9031</v>
      </c>
      <c r="CA3979" s="13" t="s">
        <v>3977</v>
      </c>
    </row>
    <row r="3980" spans="70:79" s="1" customFormat="1" ht="15">
      <c r="BR3980" t="str">
        <f t="shared" si="196"/>
        <v>RXEDONCASTER COMMUNITY - OLDER PEOPLE'S DAY HOSPITAL</v>
      </c>
      <c r="BS3980" s="66" t="s">
        <v>11460</v>
      </c>
      <c r="BT3980" s="66" t="s">
        <v>11461</v>
      </c>
      <c r="BU3980" s="66" t="s">
        <v>11460</v>
      </c>
      <c r="BV3980" s="66" t="s">
        <v>11461</v>
      </c>
      <c r="BW3980" s="66" t="s">
        <v>11452</v>
      </c>
      <c r="BX3980" s="11"/>
      <c r="BY3980" s="12"/>
      <c r="BZ3980" t="s">
        <v>9031</v>
      </c>
      <c r="CA3980" s="13" t="s">
        <v>3042</v>
      </c>
    </row>
    <row r="3981" spans="70:79" s="1" customFormat="1" ht="15">
      <c r="BR3981" t="str">
        <f t="shared" si="196"/>
        <v>RXEDONCASTER DCIS - (OTW)</v>
      </c>
      <c r="BS3981" s="66" t="s">
        <v>11462</v>
      </c>
      <c r="BT3981" s="66" t="s">
        <v>11463</v>
      </c>
      <c r="BU3981" s="66" t="s">
        <v>11462</v>
      </c>
      <c r="BV3981" s="66" t="s">
        <v>11463</v>
      </c>
      <c r="BW3981" s="66" t="s">
        <v>11452</v>
      </c>
      <c r="BX3981" s="11"/>
      <c r="BY3981" s="12"/>
      <c r="BZ3981" t="s">
        <v>9031</v>
      </c>
      <c r="CA3981" s="13" t="s">
        <v>1862</v>
      </c>
    </row>
    <row r="3982" spans="70:79" s="1" customFormat="1" ht="15">
      <c r="BR3982" t="str">
        <f t="shared" si="196"/>
        <v>RXEDONCASTER DCIS - (OTW) BENTLEY MYPLACE</v>
      </c>
      <c r="BS3982" s="66" t="s">
        <v>11464</v>
      </c>
      <c r="BT3982" s="66" t="s">
        <v>11465</v>
      </c>
      <c r="BU3982" s="66" t="s">
        <v>11464</v>
      </c>
      <c r="BV3982" s="66" t="s">
        <v>11465</v>
      </c>
      <c r="BW3982" s="66" t="s">
        <v>11452</v>
      </c>
      <c r="BX3982" s="11"/>
      <c r="BY3982" s="12"/>
      <c r="BZ3982" t="s">
        <v>9031</v>
      </c>
      <c r="CA3982" s="13" t="s">
        <v>303</v>
      </c>
    </row>
    <row r="3983" spans="70:79" s="1" customFormat="1" ht="15">
      <c r="BR3983" t="str">
        <f t="shared" si="196"/>
        <v>RXENEW BEGINNINGS - DONCASTER</v>
      </c>
      <c r="BS3983" s="66" t="s">
        <v>11466</v>
      </c>
      <c r="BT3983" s="66" t="s">
        <v>11467</v>
      </c>
      <c r="BU3983" s="66" t="s">
        <v>11466</v>
      </c>
      <c r="BV3983" s="66" t="s">
        <v>11467</v>
      </c>
      <c r="BW3983" s="66" t="s">
        <v>11452</v>
      </c>
      <c r="BX3983" s="11"/>
      <c r="BY3983" s="12"/>
      <c r="BZ3983" t="s">
        <v>9031</v>
      </c>
      <c r="CA3983" s="13" t="s">
        <v>11468</v>
      </c>
    </row>
    <row r="3984" spans="70:79" s="1" customFormat="1" ht="15">
      <c r="BR3984" t="str">
        <f t="shared" si="196"/>
        <v>RXENTH LINCS - GREAT OAKS INPATIENT UNIT</v>
      </c>
      <c r="BS3984" s="66" t="s">
        <v>11469</v>
      </c>
      <c r="BT3984" s="66" t="s">
        <v>11470</v>
      </c>
      <c r="BU3984" s="66" t="s">
        <v>11469</v>
      </c>
      <c r="BV3984" s="66" t="s">
        <v>11470</v>
      </c>
      <c r="BW3984" s="66" t="s">
        <v>11452</v>
      </c>
      <c r="BX3984" s="11"/>
      <c r="BY3984" s="12"/>
      <c r="BZ3984" t="s">
        <v>9031</v>
      </c>
      <c r="CA3984" s="13" t="s">
        <v>1775</v>
      </c>
    </row>
    <row r="3985" spans="70:79" s="1" customFormat="1" ht="15">
      <c r="BR3985" t="str">
        <f t="shared" si="196"/>
        <v>RXENTH LINCS - ICT</v>
      </c>
      <c r="BS3985" s="66" t="s">
        <v>11471</v>
      </c>
      <c r="BT3985" s="66" t="s">
        <v>11472</v>
      </c>
      <c r="BU3985" s="66" t="s">
        <v>11471</v>
      </c>
      <c r="BV3985" s="66" t="s">
        <v>11472</v>
      </c>
      <c r="BW3985" s="66" t="s">
        <v>11452</v>
      </c>
      <c r="BX3985" s="11"/>
      <c r="BY3985" s="12"/>
      <c r="BZ3985" t="s">
        <v>9031</v>
      </c>
      <c r="CA3985" s="13" t="s">
        <v>1777</v>
      </c>
    </row>
    <row r="3986" spans="70:79" s="1" customFormat="1" ht="15">
      <c r="BR3986" t="str">
        <f t="shared" si="196"/>
        <v>RXENTH LINCS - OT (COMMUNITY)</v>
      </c>
      <c r="BS3986" s="66" t="s">
        <v>11473</v>
      </c>
      <c r="BT3986" s="66" t="s">
        <v>11474</v>
      </c>
      <c r="BU3986" s="66" t="s">
        <v>11473</v>
      </c>
      <c r="BV3986" s="66" t="s">
        <v>11474</v>
      </c>
      <c r="BW3986" s="66" t="s">
        <v>11452</v>
      </c>
      <c r="BX3986" s="11"/>
      <c r="BY3986" s="12"/>
      <c r="BZ3986" t="s">
        <v>9031</v>
      </c>
      <c r="CA3986" s="13" t="s">
        <v>11475</v>
      </c>
    </row>
    <row r="3987" spans="70:79" s="1" customFormat="1" ht="15">
      <c r="BR3987" t="str">
        <f t="shared" si="196"/>
        <v>RXENTH LINCS PSYCHOLOGICAL THERAPIES 2</v>
      </c>
      <c r="BS3987" s="66" t="s">
        <v>11476</v>
      </c>
      <c r="BT3987" s="66" t="s">
        <v>11477</v>
      </c>
      <c r="BU3987" s="66" t="s">
        <v>11476</v>
      </c>
      <c r="BV3987" s="66" t="s">
        <v>11477</v>
      </c>
      <c r="BW3987" s="66" t="s">
        <v>11452</v>
      </c>
      <c r="BX3987" s="11"/>
      <c r="BY3987" s="12"/>
      <c r="BZ3987" t="s">
        <v>9031</v>
      </c>
      <c r="CA3987" s="13" t="s">
        <v>11478</v>
      </c>
    </row>
    <row r="3988" spans="70:79" s="1" customFormat="1" ht="15">
      <c r="BR3988" t="str">
        <f t="shared" si="196"/>
        <v>RXEROTHERHAM  EARLY INTERVENTION (SWALLOWNEST)</v>
      </c>
      <c r="BS3988" s="66" t="s">
        <v>11479</v>
      </c>
      <c r="BT3988" s="66" t="s">
        <v>11480</v>
      </c>
      <c r="BU3988" s="66" t="s">
        <v>11479</v>
      </c>
      <c r="BV3988" s="66" t="s">
        <v>11480</v>
      </c>
      <c r="BW3988" s="66" t="s">
        <v>11452</v>
      </c>
      <c r="BX3988" s="11"/>
      <c r="BY3988" s="12"/>
      <c r="BZ3988" t="s">
        <v>9031</v>
      </c>
      <c r="CA3988" s="13" t="s">
        <v>11481</v>
      </c>
    </row>
    <row r="3989" spans="70:79" s="1" customFormat="1" ht="15">
      <c r="BR3989" t="str">
        <f t="shared" si="196"/>
        <v>RXEROTHERHAM COMMUNITY MHSOP</v>
      </c>
      <c r="BS3989" s="66" t="s">
        <v>11482</v>
      </c>
      <c r="BT3989" s="66" t="s">
        <v>11483</v>
      </c>
      <c r="BU3989" s="66" t="s">
        <v>11482</v>
      </c>
      <c r="BV3989" s="66" t="s">
        <v>11483</v>
      </c>
      <c r="BW3989" s="66" t="s">
        <v>11452</v>
      </c>
      <c r="BX3989" s="11"/>
      <c r="BY3989" s="12"/>
      <c r="BZ3989" t="s">
        <v>9031</v>
      </c>
      <c r="CA3989" s="13" t="s">
        <v>11484</v>
      </c>
    </row>
    <row r="3990" spans="70:79" s="1" customFormat="1" ht="15" customHeight="1">
      <c r="BR3990" t="str">
        <f t="shared" si="196"/>
        <v>RXEROTHERHAM INTENSIVE COMMUNITY THERAPIES</v>
      </c>
      <c r="BS3990" s="66" t="s">
        <v>11485</v>
      </c>
      <c r="BT3990" s="66" t="s">
        <v>11486</v>
      </c>
      <c r="BU3990" s="66" t="s">
        <v>11485</v>
      </c>
      <c r="BV3990" s="66" t="s">
        <v>11486</v>
      </c>
      <c r="BW3990" s="66" t="s">
        <v>11452</v>
      </c>
      <c r="BX3990" s="11"/>
      <c r="BY3990" s="12"/>
      <c r="BZ3990" t="s">
        <v>9031</v>
      </c>
      <c r="CA3990" s="13" t="s">
        <v>11487</v>
      </c>
    </row>
    <row r="3991" spans="70:79" s="1" customFormat="1" ht="15">
      <c r="BR3991" t="str">
        <f t="shared" si="196"/>
        <v>RXEROTHERHAM LEARNING DISABILITIES ASSESSMENT AND TREATMENT UNIT</v>
      </c>
      <c r="BS3991" s="66" t="s">
        <v>11488</v>
      </c>
      <c r="BT3991" s="66" t="s">
        <v>11489</v>
      </c>
      <c r="BU3991" s="66" t="s">
        <v>11488</v>
      </c>
      <c r="BV3991" s="66" t="s">
        <v>11489</v>
      </c>
      <c r="BW3991" s="66" t="s">
        <v>11452</v>
      </c>
      <c r="BX3991" s="11"/>
      <c r="BY3991" s="12"/>
      <c r="BZ3991" t="s">
        <v>9031</v>
      </c>
      <c r="CA3991" s="13" t="s">
        <v>1786</v>
      </c>
    </row>
    <row r="3992" spans="70:79" s="1" customFormat="1" ht="15">
      <c r="BR3992" t="str">
        <f t="shared" si="196"/>
        <v>RXEROTHERHAM OPMHS WOODLANDS</v>
      </c>
      <c r="BS3992" s="66" t="s">
        <v>11490</v>
      </c>
      <c r="BT3992" s="66" t="s">
        <v>11491</v>
      </c>
      <c r="BU3992" s="66" t="s">
        <v>11490</v>
      </c>
      <c r="BV3992" s="66" t="s">
        <v>11491</v>
      </c>
      <c r="BW3992" s="66" t="s">
        <v>11452</v>
      </c>
      <c r="BX3992" s="11"/>
      <c r="BY3992" s="12"/>
      <c r="BZ3992" t="s">
        <v>9031</v>
      </c>
      <c r="CA3992" s="13" t="s">
        <v>11492</v>
      </c>
    </row>
    <row r="3993" spans="70:79" s="1" customFormat="1" ht="15">
      <c r="BR3993" t="str">
        <f t="shared" si="196"/>
        <v>RXEST CATHERINE'S</v>
      </c>
      <c r="BS3993" s="66" t="s">
        <v>11493</v>
      </c>
      <c r="BT3993" s="66" t="s">
        <v>11494</v>
      </c>
      <c r="BU3993" s="66" t="s">
        <v>11493</v>
      </c>
      <c r="BV3993" s="66" t="s">
        <v>11494</v>
      </c>
      <c r="BW3993" s="66" t="s">
        <v>11452</v>
      </c>
      <c r="BX3993" s="11"/>
      <c r="BY3993" s="12"/>
      <c r="BZ3993" t="s">
        <v>9031</v>
      </c>
      <c r="CA3993" s="13" t="s">
        <v>1796</v>
      </c>
    </row>
    <row r="3994" spans="70:79" s="1" customFormat="1" ht="12.75" customHeight="1">
      <c r="BR3994" t="str">
        <f t="shared" si="196"/>
        <v>RXEST. JOHN’S HOSPICE.</v>
      </c>
      <c r="BS3994" s="66" t="s">
        <v>11495</v>
      </c>
      <c r="BT3994" s="66" t="s">
        <v>11496</v>
      </c>
      <c r="BU3994" s="66" t="s">
        <v>11495</v>
      </c>
      <c r="BV3994" s="66" t="s">
        <v>11496</v>
      </c>
      <c r="BW3994" s="66" t="s">
        <v>11452</v>
      </c>
      <c r="BX3994" s="11"/>
      <c r="BY3994" s="12"/>
      <c r="BZ3994" t="s">
        <v>9031</v>
      </c>
      <c r="CA3994" s="13" t="s">
        <v>11497</v>
      </c>
    </row>
    <row r="3995" spans="70:79" s="1" customFormat="1" ht="15">
      <c r="BR3995" t="str">
        <f t="shared" si="196"/>
        <v>RXETICKHILL ROAD</v>
      </c>
      <c r="BS3995" s="66" t="s">
        <v>11498</v>
      </c>
      <c r="BT3995" s="66" t="s">
        <v>11499</v>
      </c>
      <c r="BU3995" s="66" t="s">
        <v>11498</v>
      </c>
      <c r="BV3995" s="66" t="s">
        <v>11499</v>
      </c>
      <c r="BW3995" s="66" t="s">
        <v>11452</v>
      </c>
      <c r="BX3995" s="11"/>
      <c r="BY3995" s="12"/>
      <c r="BZ3995" t="s">
        <v>9031</v>
      </c>
      <c r="CA3995" s="13" t="s">
        <v>11500</v>
      </c>
    </row>
    <row r="3996" spans="70:79" s="1" customFormat="1" ht="15">
      <c r="BR3996" t="str">
        <f t="shared" si="196"/>
        <v>RXFCLAYTON HOSPITAL</v>
      </c>
      <c r="BS3996" s="66" t="s">
        <v>11501</v>
      </c>
      <c r="BT3996" s="66" t="s">
        <v>11502</v>
      </c>
      <c r="BU3996" s="66" t="s">
        <v>11501</v>
      </c>
      <c r="BV3996" s="66" t="s">
        <v>11502</v>
      </c>
      <c r="BW3996" s="66" t="s">
        <v>11503</v>
      </c>
      <c r="BX3996" s="11"/>
      <c r="BY3996" s="12"/>
      <c r="BZ3996" t="s">
        <v>9031</v>
      </c>
      <c r="CA3996" s="13" t="s">
        <v>1808</v>
      </c>
    </row>
    <row r="3997" spans="70:79" s="1" customFormat="1" ht="15">
      <c r="BR3997" t="str">
        <f t="shared" si="196"/>
        <v>RXFDEWSBURY AND DISTRICT HOSPITAL</v>
      </c>
      <c r="BS3997" s="66" t="s">
        <v>11504</v>
      </c>
      <c r="BT3997" s="66" t="s">
        <v>9138</v>
      </c>
      <c r="BU3997" s="66" t="s">
        <v>11504</v>
      </c>
      <c r="BV3997" s="66" t="s">
        <v>9138</v>
      </c>
      <c r="BW3997" s="66" t="s">
        <v>11503</v>
      </c>
      <c r="BX3997" s="11"/>
      <c r="BY3997" s="12"/>
      <c r="BZ3997" t="s">
        <v>9031</v>
      </c>
      <c r="CA3997" s="13" t="s">
        <v>11505</v>
      </c>
    </row>
    <row r="3998" spans="70:79" s="1" customFormat="1" ht="15">
      <c r="BR3998" t="str">
        <f t="shared" si="196"/>
        <v>RXFMONUMENT HOUSE</v>
      </c>
      <c r="BS3998" s="66" t="s">
        <v>11506</v>
      </c>
      <c r="BT3998" s="66" t="s">
        <v>11507</v>
      </c>
      <c r="BU3998" s="66" t="s">
        <v>11506</v>
      </c>
      <c r="BV3998" s="66" t="s">
        <v>11507</v>
      </c>
      <c r="BW3998" s="66" t="s">
        <v>11503</v>
      </c>
      <c r="BX3998" s="66"/>
      <c r="BY3998" s="12"/>
      <c r="BZ3998" t="s">
        <v>9031</v>
      </c>
      <c r="CA3998" s="13" t="s">
        <v>11508</v>
      </c>
    </row>
    <row r="3999" spans="70:79" s="1" customFormat="1" ht="15">
      <c r="BR3999" t="str">
        <f t="shared" si="196"/>
        <v>RXFPINDERFIELDS GENERAL HOSPITAL</v>
      </c>
      <c r="BS3999" s="66" t="s">
        <v>11509</v>
      </c>
      <c r="BT3999" s="66" t="s">
        <v>9157</v>
      </c>
      <c r="BU3999" s="66" t="s">
        <v>11509</v>
      </c>
      <c r="BV3999" s="66" t="s">
        <v>9157</v>
      </c>
      <c r="BW3999" s="66" t="s">
        <v>11503</v>
      </c>
      <c r="BX3999" s="66"/>
      <c r="BY3999" s="12"/>
      <c r="BZ3999" t="s">
        <v>9031</v>
      </c>
      <c r="CA3999" s="13" t="s">
        <v>11510</v>
      </c>
    </row>
    <row r="4000" spans="70:79" s="1" customFormat="1" ht="15">
      <c r="BR4000" t="str">
        <f t="shared" si="196"/>
        <v>RXFPONTEFRACT GENERAL INFIRMARY</v>
      </c>
      <c r="BS4000" s="66" t="s">
        <v>11511</v>
      </c>
      <c r="BT4000" s="66" t="s">
        <v>2756</v>
      </c>
      <c r="BU4000" s="66" t="s">
        <v>11511</v>
      </c>
      <c r="BV4000" s="66" t="s">
        <v>2756</v>
      </c>
      <c r="BW4000" s="66" t="s">
        <v>11503</v>
      </c>
      <c r="BX4000" s="66"/>
      <c r="BY4000" s="12"/>
      <c r="BZ4000" t="s">
        <v>9031</v>
      </c>
      <c r="CA4000" s="13" t="s">
        <v>11512</v>
      </c>
    </row>
    <row r="4001" spans="70:79" s="1" customFormat="1" ht="15">
      <c r="BR4001" t="str">
        <f t="shared" si="196"/>
        <v>RXFQUEEN ELIZABETH HOUSE</v>
      </c>
      <c r="BS4001" s="66" t="s">
        <v>11513</v>
      </c>
      <c r="BT4001" s="66" t="s">
        <v>11514</v>
      </c>
      <c r="BU4001" s="66" t="s">
        <v>11513</v>
      </c>
      <c r="BV4001" s="66" t="s">
        <v>11514</v>
      </c>
      <c r="BW4001" s="66" t="s">
        <v>11503</v>
      </c>
      <c r="BX4001" s="66"/>
      <c r="BY4001" s="12"/>
      <c r="BZ4001" t="s">
        <v>9031</v>
      </c>
      <c r="CA4001" s="13" t="s">
        <v>11515</v>
      </c>
    </row>
    <row r="4002" spans="70:79" s="1" customFormat="1" ht="15">
      <c r="BR4002" t="str">
        <f t="shared" si="196"/>
        <v>RXFWEST RIDINGS RESIDENTIAL AND NURSING HOME</v>
      </c>
      <c r="BS4002" s="66" t="s">
        <v>11516</v>
      </c>
      <c r="BT4002" s="66" t="s">
        <v>11517</v>
      </c>
      <c r="BU4002" s="66" t="s">
        <v>11516</v>
      </c>
      <c r="BV4002" s="66" t="s">
        <v>11517</v>
      </c>
      <c r="BW4002" s="66" t="s">
        <v>11503</v>
      </c>
      <c r="BX4002" s="66"/>
      <c r="BY4002" s="12"/>
      <c r="BZ4002" t="s">
        <v>9034</v>
      </c>
      <c r="CA4002" s="13" t="s">
        <v>11518</v>
      </c>
    </row>
    <row r="4003" spans="70:79" s="1" customFormat="1" ht="15">
      <c r="BR4003" t="str">
        <f t="shared" si="196"/>
        <v>RXGCALDERDALE SMS</v>
      </c>
      <c r="BS4003" s="66" t="s">
        <v>11519</v>
      </c>
      <c r="BT4003" s="66" t="s">
        <v>11520</v>
      </c>
      <c r="BU4003" s="66" t="s">
        <v>11519</v>
      </c>
      <c r="BV4003" s="66" t="s">
        <v>11520</v>
      </c>
      <c r="BW4003" s="66" t="s">
        <v>11521</v>
      </c>
      <c r="BX4003" s="66"/>
      <c r="BY4003" s="12"/>
      <c r="BZ4003" t="s">
        <v>9034</v>
      </c>
      <c r="CA4003" s="13" t="s">
        <v>11522</v>
      </c>
    </row>
    <row r="4004" spans="70:79" s="1" customFormat="1" ht="15">
      <c r="BR4004" t="str">
        <f t="shared" si="196"/>
        <v>RXGCASTLE LODGE</v>
      </c>
      <c r="BS4004" s="90" t="s">
        <v>11523</v>
      </c>
      <c r="BT4004" s="66" t="s">
        <v>11524</v>
      </c>
      <c r="BU4004" s="90" t="s">
        <v>11523</v>
      </c>
      <c r="BV4004" s="66" t="s">
        <v>11524</v>
      </c>
      <c r="BW4004" s="66" t="s">
        <v>11521</v>
      </c>
      <c r="BX4004" s="66"/>
      <c r="BY4004" s="12"/>
      <c r="BZ4004" t="s">
        <v>9034</v>
      </c>
      <c r="CA4004" s="13" t="s">
        <v>11525</v>
      </c>
    </row>
    <row r="4005" spans="70:79" s="1" customFormat="1" ht="15">
      <c r="BR4005" t="str">
        <f t="shared" si="196"/>
        <v>RXGCASTLEFORD &amp; NORMANTON DISTRICT HOSPITAL</v>
      </c>
      <c r="BS4005" s="66" t="s">
        <v>11526</v>
      </c>
      <c r="BT4005" s="66" t="s">
        <v>11527</v>
      </c>
      <c r="BU4005" s="66" t="s">
        <v>11526</v>
      </c>
      <c r="BV4005" s="66" t="s">
        <v>11527</v>
      </c>
      <c r="BW4005" s="66" t="s">
        <v>11521</v>
      </c>
      <c r="BX4005" s="66"/>
      <c r="BY4005" s="12"/>
      <c r="BZ4005" t="s">
        <v>9036</v>
      </c>
      <c r="CA4005" s="13" t="s">
        <v>11528</v>
      </c>
    </row>
    <row r="4006" spans="70:79" s="1" customFormat="1" ht="15">
      <c r="BR4006" t="str">
        <f t="shared" si="196"/>
        <v>RXGCDIP</v>
      </c>
      <c r="BS4006" s="66" t="s">
        <v>11529</v>
      </c>
      <c r="BT4006" s="66" t="s">
        <v>11530</v>
      </c>
      <c r="BU4006" s="66" t="s">
        <v>11529</v>
      </c>
      <c r="BV4006" s="66" t="s">
        <v>11530</v>
      </c>
      <c r="BW4006" s="66" t="s">
        <v>11521</v>
      </c>
      <c r="BX4006" s="66"/>
      <c r="BY4006" s="12"/>
      <c r="BZ4006" t="s">
        <v>9036</v>
      </c>
      <c r="CA4006" s="13" t="s">
        <v>4158</v>
      </c>
    </row>
    <row r="4007" spans="70:79" s="1" customFormat="1" ht="15">
      <c r="BR4007" t="str">
        <f t="shared" si="196"/>
        <v>RXGCHERRY TREES</v>
      </c>
      <c r="BS4007" s="66" t="s">
        <v>11531</v>
      </c>
      <c r="BT4007" s="66" t="s">
        <v>11532</v>
      </c>
      <c r="BU4007" s="66" t="s">
        <v>11531</v>
      </c>
      <c r="BV4007" s="66" t="s">
        <v>11532</v>
      </c>
      <c r="BW4007" s="66" t="s">
        <v>11521</v>
      </c>
      <c r="BX4007" s="66"/>
      <c r="BY4007" s="12"/>
      <c r="BZ4007" t="s">
        <v>9036</v>
      </c>
      <c r="CA4007" s="13" t="s">
        <v>4246</v>
      </c>
    </row>
    <row r="4008" spans="70:79" s="1" customFormat="1" ht="15">
      <c r="BR4008" t="str">
        <f t="shared" si="196"/>
        <v>RXGCHILD &amp; ADOLESCENT UNIT</v>
      </c>
      <c r="BS4008" s="66" t="s">
        <v>11533</v>
      </c>
      <c r="BT4008" s="66" t="s">
        <v>11534</v>
      </c>
      <c r="BU4008" s="66" t="s">
        <v>11533</v>
      </c>
      <c r="BV4008" s="66" t="s">
        <v>11534</v>
      </c>
      <c r="BW4008" s="66" t="s">
        <v>11521</v>
      </c>
      <c r="BX4008" s="66"/>
      <c r="BY4008" s="12"/>
      <c r="BZ4008" t="s">
        <v>9036</v>
      </c>
      <c r="CA4008" s="13" t="s">
        <v>3042</v>
      </c>
    </row>
    <row r="4009" spans="70:79" s="1" customFormat="1" ht="15">
      <c r="BR4009" t="str">
        <f t="shared" si="196"/>
        <v>RXGCNDH</v>
      </c>
      <c r="BS4009" s="66" t="s">
        <v>11535</v>
      </c>
      <c r="BT4009" s="66" t="s">
        <v>11536</v>
      </c>
      <c r="BU4009" s="66" t="s">
        <v>11535</v>
      </c>
      <c r="BV4009" s="66" t="s">
        <v>11536</v>
      </c>
      <c r="BW4009" s="66" t="s">
        <v>11521</v>
      </c>
      <c r="BX4009" s="66"/>
      <c r="BY4009" s="12"/>
      <c r="BZ4009" t="s">
        <v>9036</v>
      </c>
      <c r="CA4009" s="13" t="s">
        <v>1862</v>
      </c>
    </row>
    <row r="4010" spans="70:79" s="1" customFormat="1" ht="15">
      <c r="BR4010" t="str">
        <f t="shared" si="196"/>
        <v>RXGDOVECOTE</v>
      </c>
      <c r="BS4010" s="66" t="s">
        <v>11537</v>
      </c>
      <c r="BT4010" s="66" t="s">
        <v>11538</v>
      </c>
      <c r="BU4010" s="66" t="s">
        <v>11537</v>
      </c>
      <c r="BV4010" s="66" t="s">
        <v>11538</v>
      </c>
      <c r="BW4010" s="66" t="s">
        <v>11521</v>
      </c>
      <c r="BX4010" s="66"/>
      <c r="BY4010" s="12"/>
      <c r="BZ4010" t="s">
        <v>9036</v>
      </c>
      <c r="CA4010" s="13" t="s">
        <v>303</v>
      </c>
    </row>
    <row r="4011" spans="70:79" s="1" customFormat="1" ht="15">
      <c r="BR4011" t="str">
        <f t="shared" si="196"/>
        <v>RXGENFIELD DOWN</v>
      </c>
      <c r="BS4011" s="66" t="s">
        <v>11539</v>
      </c>
      <c r="BT4011" s="66" t="s">
        <v>11540</v>
      </c>
      <c r="BU4011" s="66" t="s">
        <v>11539</v>
      </c>
      <c r="BV4011" s="66" t="s">
        <v>11540</v>
      </c>
      <c r="BW4011" s="66" t="s">
        <v>11521</v>
      </c>
      <c r="BX4011" s="66"/>
      <c r="BY4011" s="12"/>
      <c r="BZ4011" t="s">
        <v>9036</v>
      </c>
      <c r="CA4011" s="13" t="s">
        <v>4170</v>
      </c>
    </row>
    <row r="4012" spans="70:79" s="1" customFormat="1" ht="15">
      <c r="BR4012" t="str">
        <f t="shared" si="196"/>
        <v>RXGF MILL</v>
      </c>
      <c r="BS4012" s="66" t="s">
        <v>11541</v>
      </c>
      <c r="BT4012" s="66" t="s">
        <v>11542</v>
      </c>
      <c r="BU4012" s="66" t="s">
        <v>11541</v>
      </c>
      <c r="BV4012" s="66" t="s">
        <v>11542</v>
      </c>
      <c r="BW4012" s="66" t="s">
        <v>11521</v>
      </c>
      <c r="BX4012" s="66"/>
      <c r="BY4012" s="12"/>
      <c r="BZ4012" t="s">
        <v>9036</v>
      </c>
      <c r="CA4012" s="13" t="s">
        <v>11543</v>
      </c>
    </row>
    <row r="4013" spans="70:79" s="1" customFormat="1" ht="15">
      <c r="BR4013" t="str">
        <f t="shared" si="196"/>
        <v>RXGFIELDHEAD HOSPITAL</v>
      </c>
      <c r="BS4013" s="66" t="s">
        <v>11544</v>
      </c>
      <c r="BT4013" s="66" t="s">
        <v>11545</v>
      </c>
      <c r="BU4013" s="66" t="s">
        <v>11544</v>
      </c>
      <c r="BV4013" s="66" t="s">
        <v>11545</v>
      </c>
      <c r="BW4013" s="66" t="s">
        <v>11521</v>
      </c>
      <c r="BX4013" s="66"/>
      <c r="BY4013" s="12"/>
      <c r="BZ4013" t="s">
        <v>9036</v>
      </c>
      <c r="CA4013" s="13" t="s">
        <v>11546</v>
      </c>
    </row>
    <row r="4014" spans="70:79" s="1" customFormat="1" ht="15">
      <c r="BR4014" t="str">
        <f t="shared" si="196"/>
        <v>RXGFOLLY HALL</v>
      </c>
      <c r="BS4014" s="66" t="s">
        <v>11547</v>
      </c>
      <c r="BT4014" s="66" t="s">
        <v>11548</v>
      </c>
      <c r="BU4014" s="66" t="s">
        <v>11547</v>
      </c>
      <c r="BV4014" s="66" t="s">
        <v>11548</v>
      </c>
      <c r="BW4014" s="66" t="s">
        <v>11521</v>
      </c>
      <c r="BX4014" s="66"/>
      <c r="BY4014" s="12"/>
      <c r="BZ4014" t="s">
        <v>9036</v>
      </c>
      <c r="CA4014" s="13" t="s">
        <v>11549</v>
      </c>
    </row>
    <row r="4015" spans="70:79" s="1" customFormat="1" ht="15">
      <c r="BR4015" t="str">
        <f t="shared" si="196"/>
        <v>RXGGRANGE VIEW</v>
      </c>
      <c r="BS4015" s="66" t="s">
        <v>11550</v>
      </c>
      <c r="BT4015" s="66" t="s">
        <v>5968</v>
      </c>
      <c r="BU4015" s="66" t="s">
        <v>11550</v>
      </c>
      <c r="BV4015" s="66" t="s">
        <v>5968</v>
      </c>
      <c r="BW4015" s="66" t="s">
        <v>11521</v>
      </c>
      <c r="BX4015" s="66"/>
      <c r="BY4015" s="12"/>
      <c r="BZ4015" t="s">
        <v>9036</v>
      </c>
      <c r="CA4015" s="13" t="s">
        <v>11551</v>
      </c>
    </row>
    <row r="4016" spans="70:79" s="1" customFormat="1" ht="15">
      <c r="BR4016" t="str">
        <f t="shared" si="196"/>
        <v>RXGGREENDALE</v>
      </c>
      <c r="BS4016" s="66" t="s">
        <v>11552</v>
      </c>
      <c r="BT4016" s="66" t="s">
        <v>11553</v>
      </c>
      <c r="BU4016" s="66" t="s">
        <v>11552</v>
      </c>
      <c r="BV4016" s="66" t="s">
        <v>11553</v>
      </c>
      <c r="BW4016" s="66" t="s">
        <v>11521</v>
      </c>
      <c r="BX4016" s="66"/>
      <c r="BY4016" s="12"/>
      <c r="BZ4016" t="s">
        <v>9036</v>
      </c>
      <c r="CA4016" s="13" t="s">
        <v>11554</v>
      </c>
    </row>
    <row r="4017" spans="70:79" s="1" customFormat="1" ht="15">
      <c r="BR4017" t="str">
        <f t="shared" si="196"/>
        <v>RXGHEATH UNIT</v>
      </c>
      <c r="BS4017" s="66" t="s">
        <v>11555</v>
      </c>
      <c r="BT4017" s="66" t="s">
        <v>11556</v>
      </c>
      <c r="BU4017" s="66" t="s">
        <v>11555</v>
      </c>
      <c r="BV4017" s="66" t="s">
        <v>11556</v>
      </c>
      <c r="BW4017" s="66" t="s">
        <v>11521</v>
      </c>
      <c r="BX4017" s="66"/>
      <c r="BY4017" s="12"/>
      <c r="BZ4017" t="s">
        <v>9036</v>
      </c>
      <c r="CA4017" s="13" t="s">
        <v>11557</v>
      </c>
    </row>
    <row r="4018" spans="70:79" s="1" customFormat="1" ht="15">
      <c r="BR4018" t="str">
        <f t="shared" si="196"/>
        <v>RXGHYDE PARK</v>
      </c>
      <c r="BS4018" s="66" t="s">
        <v>11558</v>
      </c>
      <c r="BT4018" s="66" t="s">
        <v>11559</v>
      </c>
      <c r="BU4018" s="66" t="s">
        <v>11558</v>
      </c>
      <c r="BV4018" s="66" t="s">
        <v>11559</v>
      </c>
      <c r="BW4018" s="66" t="s">
        <v>11521</v>
      </c>
      <c r="BX4018" s="66"/>
      <c r="BY4018" s="12"/>
      <c r="BZ4018" t="s">
        <v>9036</v>
      </c>
      <c r="CA4018" s="13" t="s">
        <v>11560</v>
      </c>
    </row>
    <row r="4019" spans="70:79" s="1" customFormat="1" ht="15">
      <c r="BR4019" t="str">
        <f t="shared" si="196"/>
        <v>RXGKENDRAY HOSPITAL</v>
      </c>
      <c r="BS4019" s="66" t="s">
        <v>11561</v>
      </c>
      <c r="BT4019" s="66" t="s">
        <v>11562</v>
      </c>
      <c r="BU4019" s="66" t="s">
        <v>11561</v>
      </c>
      <c r="BV4019" s="66" t="s">
        <v>11562</v>
      </c>
      <c r="BW4019" s="66" t="s">
        <v>11521</v>
      </c>
      <c r="BX4019" s="66"/>
      <c r="BY4019" s="12"/>
      <c r="BZ4019" t="s">
        <v>9036</v>
      </c>
      <c r="CA4019" s="13" t="s">
        <v>11563</v>
      </c>
    </row>
    <row r="4020" spans="70:79" s="1" customFormat="1" ht="15">
      <c r="BR4020" t="str">
        <f t="shared" si="196"/>
        <v>RXGKERSHAW GRANGE</v>
      </c>
      <c r="BS4020" s="66" t="s">
        <v>11564</v>
      </c>
      <c r="BT4020" s="66" t="s">
        <v>11565</v>
      </c>
      <c r="BU4020" s="66" t="s">
        <v>11564</v>
      </c>
      <c r="BV4020" s="66" t="s">
        <v>11565</v>
      </c>
      <c r="BW4020" s="66" t="s">
        <v>11521</v>
      </c>
      <c r="BX4020" s="66"/>
      <c r="BY4020" s="12"/>
      <c r="BZ4020" t="s">
        <v>9036</v>
      </c>
      <c r="CA4020" s="13" t="s">
        <v>11566</v>
      </c>
    </row>
    <row r="4021" spans="70:79" s="1" customFormat="1" ht="15">
      <c r="BR4021" t="str">
        <f t="shared" si="196"/>
        <v>RXGLYNDHURST</v>
      </c>
      <c r="BS4021" s="66" t="s">
        <v>11567</v>
      </c>
      <c r="BT4021" s="66" t="s">
        <v>3640</v>
      </c>
      <c r="BU4021" s="66" t="s">
        <v>11567</v>
      </c>
      <c r="BV4021" s="66" t="s">
        <v>3640</v>
      </c>
      <c r="BW4021" s="66" t="s">
        <v>11521</v>
      </c>
      <c r="BX4021" s="66"/>
      <c r="BY4021" s="12"/>
      <c r="BZ4021" t="s">
        <v>9036</v>
      </c>
      <c r="CA4021" s="13" t="s">
        <v>11568</v>
      </c>
    </row>
    <row r="4022" spans="70:79" s="1" customFormat="1" ht="15">
      <c r="BR4022" t="str">
        <f t="shared" si="196"/>
        <v>RXGMANYGATES</v>
      </c>
      <c r="BS4022" s="66" t="s">
        <v>11569</v>
      </c>
      <c r="BT4022" s="66" t="s">
        <v>11570</v>
      </c>
      <c r="BU4022" s="66" t="s">
        <v>11569</v>
      </c>
      <c r="BV4022" s="66" t="s">
        <v>11570</v>
      </c>
      <c r="BW4022" s="66" t="s">
        <v>11521</v>
      </c>
      <c r="BX4022" s="66"/>
      <c r="BY4022" s="12"/>
      <c r="BZ4022" t="s">
        <v>9036</v>
      </c>
      <c r="CA4022" s="13" t="s">
        <v>11571</v>
      </c>
    </row>
    <row r="4023" spans="70:79" s="1" customFormat="1" ht="15">
      <c r="BR4023" t="str">
        <f t="shared" si="196"/>
        <v>RXGMOUNT VERNON HOSPITAL</v>
      </c>
      <c r="BS4023" s="66" t="s">
        <v>11572</v>
      </c>
      <c r="BT4023" s="66" t="s">
        <v>1404</v>
      </c>
      <c r="BU4023" s="66" t="s">
        <v>11572</v>
      </c>
      <c r="BV4023" s="66" t="s">
        <v>1404</v>
      </c>
      <c r="BW4023" s="66" t="s">
        <v>11521</v>
      </c>
      <c r="BX4023" s="66"/>
      <c r="BY4023" s="12"/>
      <c r="BZ4023" t="s">
        <v>9036</v>
      </c>
      <c r="CA4023" s="13" t="s">
        <v>11573</v>
      </c>
    </row>
    <row r="4024" spans="70:79" s="1" customFormat="1" ht="15">
      <c r="BR4024" t="str">
        <f t="shared" si="196"/>
        <v>RXGPRIESTLEY UNIT</v>
      </c>
      <c r="BS4024" s="66" t="s">
        <v>11574</v>
      </c>
      <c r="BT4024" s="66" t="s">
        <v>11575</v>
      </c>
      <c r="BU4024" s="66" t="s">
        <v>11574</v>
      </c>
      <c r="BV4024" s="66" t="s">
        <v>11575</v>
      </c>
      <c r="BW4024" s="66" t="s">
        <v>11521</v>
      </c>
      <c r="BX4024" s="66"/>
      <c r="BY4024" s="12"/>
      <c r="BZ4024" t="s">
        <v>9036</v>
      </c>
      <c r="CA4024" s="13" t="s">
        <v>11576</v>
      </c>
    </row>
    <row r="4025" spans="70:79" s="1" customFormat="1" ht="15">
      <c r="BR4025" t="str">
        <f t="shared" si="196"/>
        <v>RXGST JOHN'S FLATS</v>
      </c>
      <c r="BS4025" s="66" t="s">
        <v>11577</v>
      </c>
      <c r="BT4025" s="66" t="s">
        <v>11578</v>
      </c>
      <c r="BU4025" s="66" t="s">
        <v>11577</v>
      </c>
      <c r="BV4025" s="66" t="s">
        <v>11578</v>
      </c>
      <c r="BW4025" s="66" t="s">
        <v>11521</v>
      </c>
      <c r="BX4025" s="66"/>
      <c r="BY4025" s="12"/>
      <c r="BZ4025" t="s">
        <v>9036</v>
      </c>
      <c r="CA4025" s="13" t="s">
        <v>11579</v>
      </c>
    </row>
    <row r="4026" spans="70:79" s="1" customFormat="1" ht="15">
      <c r="BR4026" t="str">
        <f t="shared" si="196"/>
        <v>RXGST LUKES HOSPITAL</v>
      </c>
      <c r="BS4026" s="66" t="s">
        <v>11580</v>
      </c>
      <c r="BT4026" s="66" t="s">
        <v>1357</v>
      </c>
      <c r="BU4026" s="66" t="s">
        <v>11580</v>
      </c>
      <c r="BV4026" s="66" t="s">
        <v>1357</v>
      </c>
      <c r="BW4026" s="66" t="s">
        <v>11521</v>
      </c>
      <c r="BX4026" s="66"/>
      <c r="BY4026" s="12"/>
      <c r="BZ4026" t="s">
        <v>9036</v>
      </c>
      <c r="CA4026" s="13" t="s">
        <v>11581</v>
      </c>
    </row>
    <row r="4027" spans="70:79" s="1" customFormat="1" ht="15">
      <c r="BR4027" t="str">
        <f t="shared" si="196"/>
        <v>RXGTHE DALES</v>
      </c>
      <c r="BS4027" s="66" t="s">
        <v>11582</v>
      </c>
      <c r="BT4027" s="66" t="s">
        <v>11002</v>
      </c>
      <c r="BU4027" s="66" t="s">
        <v>11582</v>
      </c>
      <c r="BV4027" s="66" t="s">
        <v>11002</v>
      </c>
      <c r="BW4027" s="66" t="s">
        <v>11521</v>
      </c>
      <c r="BX4027" s="66"/>
      <c r="BY4027" s="12"/>
      <c r="BZ4027" t="s">
        <v>5999</v>
      </c>
      <c r="CA4027" s="13" t="s">
        <v>11583</v>
      </c>
    </row>
    <row r="4028" spans="70:79" s="1" customFormat="1" ht="15">
      <c r="BR4028" t="str">
        <f t="shared" si="196"/>
        <v>RXGTHE DANCER</v>
      </c>
      <c r="BS4028" s="66" t="s">
        <v>11584</v>
      </c>
      <c r="BT4028" s="66" t="s">
        <v>11585</v>
      </c>
      <c r="BU4028" s="66" t="s">
        <v>11584</v>
      </c>
      <c r="BV4028" s="66" t="s">
        <v>11585</v>
      </c>
      <c r="BW4028" s="66" t="s">
        <v>11521</v>
      </c>
      <c r="BX4028" s="66"/>
      <c r="BY4028" s="12"/>
      <c r="BZ4028" t="s">
        <v>5999</v>
      </c>
      <c r="CA4028" s="13" t="s">
        <v>11586</v>
      </c>
    </row>
    <row r="4029" spans="70:79" s="1" customFormat="1" ht="15">
      <c r="BR4029" t="str">
        <f t="shared" si="196"/>
        <v>RXGTHE POPLARS</v>
      </c>
      <c r="BS4029" s="66" t="s">
        <v>11587</v>
      </c>
      <c r="BT4029" s="66" t="s">
        <v>11588</v>
      </c>
      <c r="BU4029" s="66" t="s">
        <v>11587</v>
      </c>
      <c r="BV4029" s="66" t="s">
        <v>11588</v>
      </c>
      <c r="BW4029" s="66" t="s">
        <v>11521</v>
      </c>
      <c r="BX4029" s="66"/>
      <c r="BY4029" s="12"/>
      <c r="BZ4029" t="s">
        <v>5999</v>
      </c>
      <c r="CA4029" s="13" t="s">
        <v>11589</v>
      </c>
    </row>
    <row r="4030" spans="70:79" s="1" customFormat="1" ht="15">
      <c r="BR4030" t="str">
        <f t="shared" si="196"/>
        <v>RXGTHE SYCAMORES</v>
      </c>
      <c r="BS4030" s="66" t="s">
        <v>11590</v>
      </c>
      <c r="BT4030" s="66" t="s">
        <v>11591</v>
      </c>
      <c r="BU4030" s="66" t="s">
        <v>11590</v>
      </c>
      <c r="BV4030" s="66" t="s">
        <v>11591</v>
      </c>
      <c r="BW4030" s="66" t="s">
        <v>11521</v>
      </c>
      <c r="BX4030" s="66"/>
      <c r="BY4030" s="12"/>
      <c r="BZ4030" t="s">
        <v>5999</v>
      </c>
      <c r="CA4030" s="13" t="s">
        <v>11592</v>
      </c>
    </row>
    <row r="4031" spans="70:79" s="1" customFormat="1" ht="15">
      <c r="BR4031" t="str">
        <f t="shared" si="196"/>
        <v>RXGWALDERSLADE</v>
      </c>
      <c r="BS4031" s="66" t="s">
        <v>11593</v>
      </c>
      <c r="BT4031" s="66" t="s">
        <v>11594</v>
      </c>
      <c r="BU4031" s="66" t="s">
        <v>11593</v>
      </c>
      <c r="BV4031" s="66" t="s">
        <v>11594</v>
      </c>
      <c r="BW4031" s="66" t="s">
        <v>11521</v>
      </c>
      <c r="BX4031" s="66"/>
      <c r="BY4031" s="12"/>
      <c r="BZ4031" t="s">
        <v>5999</v>
      </c>
      <c r="CA4031" s="13" t="s">
        <v>11595</v>
      </c>
    </row>
    <row r="4032" spans="70:79" s="1" customFormat="1" ht="15">
      <c r="BR4032" t="str">
        <f t="shared" si="196"/>
        <v>RXGYOT</v>
      </c>
      <c r="BS4032" s="66" t="s">
        <v>11596</v>
      </c>
      <c r="BT4032" s="66" t="s">
        <v>11597</v>
      </c>
      <c r="BU4032" s="66" t="s">
        <v>11596</v>
      </c>
      <c r="BV4032" s="66" t="s">
        <v>11597</v>
      </c>
      <c r="BW4032" s="66" t="s">
        <v>11521</v>
      </c>
      <c r="BX4032" s="66"/>
      <c r="BY4032" s="12"/>
      <c r="BZ4032" t="s">
        <v>5999</v>
      </c>
      <c r="CA4032" s="13" t="s">
        <v>11598</v>
      </c>
    </row>
    <row r="4033" spans="70:79" s="1" customFormat="1" ht="15">
      <c r="BR4033" t="str">
        <f t="shared" si="196"/>
        <v>RXHASHDOWN NUFFIELD HOSPITAL</v>
      </c>
      <c r="BS4033" s="66" t="s">
        <v>11599</v>
      </c>
      <c r="BT4033" s="66" t="s">
        <v>11600</v>
      </c>
      <c r="BU4033" s="66" t="s">
        <v>11599</v>
      </c>
      <c r="BV4033" s="66" t="s">
        <v>11600</v>
      </c>
      <c r="BW4033" s="66" t="s">
        <v>11601</v>
      </c>
      <c r="BX4033" s="66"/>
      <c r="BY4033" s="12"/>
      <c r="BZ4033" t="s">
        <v>5999</v>
      </c>
      <c r="CA4033" s="13" t="s">
        <v>11602</v>
      </c>
    </row>
    <row r="4034" spans="70:79" s="1" customFormat="1" ht="15">
      <c r="BR4034" t="str">
        <f t="shared" si="196"/>
        <v>RXHBRIGHTON GENERAL HOSPITAL</v>
      </c>
      <c r="BS4034" s="66" t="s">
        <v>11603</v>
      </c>
      <c r="BT4034" s="66" t="s">
        <v>1980</v>
      </c>
      <c r="BU4034" s="66" t="s">
        <v>11603</v>
      </c>
      <c r="BV4034" s="66" t="s">
        <v>1980</v>
      </c>
      <c r="BW4034" s="66" t="s">
        <v>11601</v>
      </c>
      <c r="BX4034" s="66"/>
      <c r="BY4034" s="12"/>
      <c r="BZ4034" t="s">
        <v>5999</v>
      </c>
      <c r="CA4034" s="13" t="s">
        <v>11604</v>
      </c>
    </row>
    <row r="4035" spans="70:79" s="1" customFormat="1" ht="15">
      <c r="BR4035" t="str">
        <f t="shared" ref="BR4035:BR4098" si="197">CONCATENATE(LEFT(BS4035, 3),BT4035)</f>
        <v>RXHLEWES VICTORIA HOSPITAL</v>
      </c>
      <c r="BS4035" s="66" t="s">
        <v>11605</v>
      </c>
      <c r="BT4035" s="66" t="s">
        <v>10307</v>
      </c>
      <c r="BU4035" s="66" t="s">
        <v>11605</v>
      </c>
      <c r="BV4035" s="66" t="s">
        <v>10307</v>
      </c>
      <c r="BW4035" s="66" t="s">
        <v>11601</v>
      </c>
      <c r="BX4035" s="66"/>
      <c r="BY4035" s="12"/>
      <c r="BZ4035" t="s">
        <v>5999</v>
      </c>
      <c r="CA4035" s="13" t="s">
        <v>11606</v>
      </c>
    </row>
    <row r="4036" spans="70:79" s="1" customFormat="1" ht="15">
      <c r="BR4036" t="str">
        <f t="shared" si="197"/>
        <v>RXHPRINCESS ROYAL HOSPITAL</v>
      </c>
      <c r="BS4036" s="66" t="s">
        <v>11607</v>
      </c>
      <c r="BT4036" s="66" t="s">
        <v>919</v>
      </c>
      <c r="BU4036" s="66" t="s">
        <v>11607</v>
      </c>
      <c r="BV4036" s="66" t="s">
        <v>919</v>
      </c>
      <c r="BW4036" s="66" t="s">
        <v>11601</v>
      </c>
      <c r="BX4036" s="66"/>
      <c r="BY4036" s="12"/>
      <c r="BZ4036" t="s">
        <v>5999</v>
      </c>
      <c r="CA4036" s="13" t="s">
        <v>11608</v>
      </c>
    </row>
    <row r="4037" spans="70:79" s="1" customFormat="1" ht="14.25" customHeight="1">
      <c r="BR4037" t="str">
        <f t="shared" si="197"/>
        <v>RXHROYAL SUSSEX COUNTY HOSPITAL</v>
      </c>
      <c r="BS4037" s="66" t="s">
        <v>11609</v>
      </c>
      <c r="BT4037" s="66" t="s">
        <v>1993</v>
      </c>
      <c r="BU4037" s="66" t="s">
        <v>11609</v>
      </c>
      <c r="BV4037" s="66" t="s">
        <v>1993</v>
      </c>
      <c r="BW4037" s="66" t="s">
        <v>11601</v>
      </c>
      <c r="BX4037" s="66"/>
      <c r="BY4037" s="12"/>
      <c r="BZ4037" t="s">
        <v>5999</v>
      </c>
      <c r="CA4037" s="13" t="s">
        <v>11610</v>
      </c>
    </row>
    <row r="4038" spans="70:79" s="1" customFormat="1" ht="15">
      <c r="BR4038" t="str">
        <f t="shared" si="197"/>
        <v>RXHSUSSEX EYE HOSPITAL</v>
      </c>
      <c r="BS4038" s="66" t="s">
        <v>11611</v>
      </c>
      <c r="BT4038" s="66" t="s">
        <v>11612</v>
      </c>
      <c r="BU4038" s="66" t="s">
        <v>11611</v>
      </c>
      <c r="BV4038" s="66" t="s">
        <v>11612</v>
      </c>
      <c r="BW4038" s="66" t="s">
        <v>11601</v>
      </c>
      <c r="BX4038" s="66"/>
      <c r="BY4038" s="12"/>
      <c r="BZ4038" t="s">
        <v>5999</v>
      </c>
      <c r="CA4038" s="13" t="s">
        <v>11613</v>
      </c>
    </row>
    <row r="4039" spans="70:79" s="1" customFormat="1" ht="15">
      <c r="BR4039" t="str">
        <f t="shared" si="197"/>
        <v>RXHSUSSEX NUFFIELD HOSPITAL</v>
      </c>
      <c r="BS4039" s="66" t="s">
        <v>11614</v>
      </c>
      <c r="BT4039" s="66" t="s">
        <v>11615</v>
      </c>
      <c r="BU4039" s="66" t="s">
        <v>11614</v>
      </c>
      <c r="BV4039" s="66" t="s">
        <v>11615</v>
      </c>
      <c r="BW4039" s="66" t="s">
        <v>11601</v>
      </c>
      <c r="BX4039" s="66"/>
      <c r="BY4039" s="12"/>
      <c r="BZ4039" t="s">
        <v>5999</v>
      </c>
      <c r="CA4039" s="13" t="s">
        <v>11616</v>
      </c>
    </row>
    <row r="4040" spans="70:79" s="1" customFormat="1" ht="15">
      <c r="BR4040" t="str">
        <f t="shared" si="197"/>
        <v>RXHTHE ROYAL ALEXANDRA CHILDREN'S HOSPITAL</v>
      </c>
      <c r="BS4040" s="66" t="s">
        <v>11617</v>
      </c>
      <c r="BT4040" s="66" t="s">
        <v>2078</v>
      </c>
      <c r="BU4040" s="66" t="s">
        <v>11617</v>
      </c>
      <c r="BV4040" s="66" t="s">
        <v>2078</v>
      </c>
      <c r="BW4040" s="66" t="s">
        <v>11601</v>
      </c>
      <c r="BX4040" s="66"/>
      <c r="BY4040" s="12"/>
      <c r="BZ4040" t="s">
        <v>5999</v>
      </c>
      <c r="CA4040" s="13" t="s">
        <v>11618</v>
      </c>
    </row>
    <row r="4041" spans="70:79" s="1" customFormat="1" ht="15">
      <c r="BR4041" t="str">
        <f t="shared" si="197"/>
        <v>RXKBIRMINGHAM MIDLAND EYE CENTRE (BMEC)</v>
      </c>
      <c r="BS4041" s="66" t="s">
        <v>11619</v>
      </c>
      <c r="BT4041" s="66" t="s">
        <v>11620</v>
      </c>
      <c r="BU4041" s="66" t="s">
        <v>11619</v>
      </c>
      <c r="BV4041" s="66" t="s">
        <v>11620</v>
      </c>
      <c r="BW4041" s="66" t="s">
        <v>11621</v>
      </c>
      <c r="BX4041" s="66"/>
      <c r="BY4041" s="12"/>
      <c r="BZ4041" t="s">
        <v>5999</v>
      </c>
      <c r="CA4041" s="13" t="s">
        <v>11622</v>
      </c>
    </row>
    <row r="4042" spans="70:79" s="1" customFormat="1" ht="13.15" customHeight="1">
      <c r="BR4042" t="str">
        <f t="shared" si="197"/>
        <v>RXKBIRMINGHAM TREATMENT CENTRE</v>
      </c>
      <c r="BS4042" s="66" t="s">
        <v>11623</v>
      </c>
      <c r="BT4042" s="66" t="s">
        <v>11624</v>
      </c>
      <c r="BU4042" s="66" t="s">
        <v>11623</v>
      </c>
      <c r="BV4042" s="66" t="s">
        <v>11624</v>
      </c>
      <c r="BW4042" s="66" t="s">
        <v>11621</v>
      </c>
      <c r="BX4042" s="66"/>
      <c r="BY4042" s="12"/>
      <c r="BZ4042" t="s">
        <v>5999</v>
      </c>
      <c r="CA4042" s="13" t="s">
        <v>11625</v>
      </c>
    </row>
    <row r="4043" spans="70:79" s="1" customFormat="1" ht="15">
      <c r="BR4043" t="str">
        <f t="shared" si="197"/>
        <v>RXKCITY HOSPITAL</v>
      </c>
      <c r="BS4043" s="66" t="s">
        <v>11626</v>
      </c>
      <c r="BT4043" s="66" t="s">
        <v>11627</v>
      </c>
      <c r="BU4043" s="66" t="s">
        <v>11626</v>
      </c>
      <c r="BV4043" s="66" t="s">
        <v>11627</v>
      </c>
      <c r="BW4043" s="66" t="s">
        <v>11621</v>
      </c>
      <c r="BX4043" s="66"/>
      <c r="BY4043" s="12"/>
      <c r="BZ4043" t="s">
        <v>5999</v>
      </c>
      <c r="CA4043" s="13" t="s">
        <v>11628</v>
      </c>
    </row>
    <row r="4044" spans="70:79" s="1" customFormat="1" ht="15">
      <c r="BR4044" t="str">
        <f t="shared" si="197"/>
        <v>RXKROWLEY REGIS HOSPITAL</v>
      </c>
      <c r="BS4044" s="66" t="s">
        <v>11629</v>
      </c>
      <c r="BT4044" s="66" t="s">
        <v>11630</v>
      </c>
      <c r="BU4044" s="66" t="s">
        <v>11629</v>
      </c>
      <c r="BV4044" s="66" t="s">
        <v>11630</v>
      </c>
      <c r="BW4044" s="66" t="s">
        <v>11621</v>
      </c>
      <c r="BX4044" s="66"/>
      <c r="BY4044" s="12"/>
      <c r="BZ4044" t="s">
        <v>5999</v>
      </c>
      <c r="CA4044" s="13" t="s">
        <v>11631</v>
      </c>
    </row>
    <row r="4045" spans="70:79" s="1" customFormat="1" ht="15">
      <c r="BR4045" t="str">
        <f t="shared" si="197"/>
        <v>RXKSANDWELL GENERAL HOSPITAL</v>
      </c>
      <c r="BS4045" s="66" t="s">
        <v>11632</v>
      </c>
      <c r="BT4045" s="66" t="s">
        <v>11633</v>
      </c>
      <c r="BU4045" s="66" t="s">
        <v>11632</v>
      </c>
      <c r="BV4045" s="66" t="s">
        <v>11633</v>
      </c>
      <c r="BW4045" s="66" t="s">
        <v>11621</v>
      </c>
      <c r="BX4045" s="66"/>
      <c r="BY4045" s="12"/>
      <c r="BZ4045" t="s">
        <v>5999</v>
      </c>
      <c r="CA4045" s="13" t="s">
        <v>11634</v>
      </c>
    </row>
    <row r="4046" spans="70:79" s="1" customFormat="1" ht="15">
      <c r="BR4046" t="str">
        <f t="shared" si="197"/>
        <v>RXLBISPHAM HOSPITAL REHABILITATION UNIT</v>
      </c>
      <c r="BS4046" s="66" t="s">
        <v>11635</v>
      </c>
      <c r="BT4046" s="66" t="s">
        <v>11636</v>
      </c>
      <c r="BU4046" s="66" t="s">
        <v>11635</v>
      </c>
      <c r="BV4046" s="66" t="s">
        <v>11636</v>
      </c>
      <c r="BW4046" s="66" t="s">
        <v>11637</v>
      </c>
      <c r="BX4046" s="66"/>
      <c r="BY4046" s="12"/>
      <c r="BZ4046" t="s">
        <v>5999</v>
      </c>
      <c r="CA4046" s="13" t="s">
        <v>11638</v>
      </c>
    </row>
    <row r="4047" spans="70:79" s="1" customFormat="1" ht="15">
      <c r="BR4047" t="str">
        <f t="shared" si="197"/>
        <v>RXLBLACKPOOL VICTORIA HOSPITAL</v>
      </c>
      <c r="BS4047" s="66" t="s">
        <v>11639</v>
      </c>
      <c r="BT4047" s="66" t="s">
        <v>1634</v>
      </c>
      <c r="BU4047" s="66" t="s">
        <v>11639</v>
      </c>
      <c r="BV4047" s="66" t="s">
        <v>1634</v>
      </c>
      <c r="BW4047" s="66" t="s">
        <v>11637</v>
      </c>
      <c r="BX4047" s="66"/>
      <c r="BY4047" s="12"/>
      <c r="BZ4047" t="s">
        <v>5999</v>
      </c>
      <c r="CA4047" s="13" t="s">
        <v>11640</v>
      </c>
    </row>
    <row r="4048" spans="70:79" s="1" customFormat="1" ht="15">
      <c r="BR4048" t="str">
        <f t="shared" si="197"/>
        <v>RXLCLIFTON HOSPITAL</v>
      </c>
      <c r="BS4048" s="66" t="s">
        <v>11641</v>
      </c>
      <c r="BT4048" s="66" t="s">
        <v>1728</v>
      </c>
      <c r="BU4048" s="66" t="s">
        <v>11641</v>
      </c>
      <c r="BV4048" s="66" t="s">
        <v>1728</v>
      </c>
      <c r="BW4048" s="66" t="s">
        <v>11637</v>
      </c>
      <c r="BX4048" s="66"/>
      <c r="BY4048" s="12"/>
      <c r="BZ4048" t="s">
        <v>5999</v>
      </c>
      <c r="CA4048" s="13" t="s">
        <v>11642</v>
      </c>
    </row>
    <row r="4049" spans="70:79" s="1" customFormat="1" ht="15">
      <c r="BR4049" t="str">
        <f t="shared" si="197"/>
        <v>RXLDEVONSHIRE ROAD HOSPITAL</v>
      </c>
      <c r="BS4049" s="66" t="s">
        <v>11643</v>
      </c>
      <c r="BT4049" s="66" t="s">
        <v>11644</v>
      </c>
      <c r="BU4049" s="66" t="s">
        <v>11643</v>
      </c>
      <c r="BV4049" s="66" t="s">
        <v>11644</v>
      </c>
      <c r="BW4049" s="66" t="s">
        <v>11637</v>
      </c>
      <c r="BX4049" s="66"/>
      <c r="BY4049" s="12"/>
      <c r="BZ4049" t="s">
        <v>5999</v>
      </c>
      <c r="CA4049" s="13" t="s">
        <v>11645</v>
      </c>
    </row>
    <row r="4050" spans="70:79" s="1" customFormat="1" ht="15">
      <c r="BR4050" t="str">
        <f t="shared" si="197"/>
        <v>RXLFLEETWOOD HOSPITAL</v>
      </c>
      <c r="BS4050" s="66" t="s">
        <v>11646</v>
      </c>
      <c r="BT4050" s="66" t="s">
        <v>8905</v>
      </c>
      <c r="BU4050" s="66" t="s">
        <v>11646</v>
      </c>
      <c r="BV4050" s="66" t="s">
        <v>8905</v>
      </c>
      <c r="BW4050" s="66" t="s">
        <v>11637</v>
      </c>
      <c r="BX4050" s="66"/>
      <c r="BY4050" s="12"/>
      <c r="BZ4050" t="s">
        <v>5999</v>
      </c>
      <c r="CA4050" s="13" t="s">
        <v>11647</v>
      </c>
    </row>
    <row r="4051" spans="70:79" s="1" customFormat="1" ht="15">
      <c r="BR4051" t="str">
        <f t="shared" si="197"/>
        <v>RXLLYTHAM HOSPITAL</v>
      </c>
      <c r="BS4051" s="66" t="s">
        <v>11648</v>
      </c>
      <c r="BT4051" s="66" t="s">
        <v>8919</v>
      </c>
      <c r="BU4051" s="66" t="s">
        <v>11648</v>
      </c>
      <c r="BV4051" s="66" t="s">
        <v>8919</v>
      </c>
      <c r="BW4051" s="66" t="s">
        <v>11637</v>
      </c>
      <c r="BX4051" s="66"/>
      <c r="BY4051" s="12"/>
      <c r="BZ4051" t="s">
        <v>5999</v>
      </c>
      <c r="CA4051" s="13" t="s">
        <v>11649</v>
      </c>
    </row>
    <row r="4052" spans="70:79" s="1" customFormat="1" ht="15">
      <c r="BR4052" t="str">
        <f t="shared" si="197"/>
        <v>RXLROSSALL HOSPITAL REHABILITATION UNIT</v>
      </c>
      <c r="BS4052" s="66" t="s">
        <v>11650</v>
      </c>
      <c r="BT4052" s="66" t="s">
        <v>11651</v>
      </c>
      <c r="BU4052" s="66" t="s">
        <v>11650</v>
      </c>
      <c r="BV4052" s="66" t="s">
        <v>11651</v>
      </c>
      <c r="BW4052" s="66" t="s">
        <v>11637</v>
      </c>
      <c r="BX4052" s="66"/>
      <c r="BY4052" s="12"/>
      <c r="BZ4052" t="s">
        <v>5999</v>
      </c>
      <c r="CA4052" s="13" t="s">
        <v>11652</v>
      </c>
    </row>
    <row r="4053" spans="70:79" s="1" customFormat="1" ht="15">
      <c r="BR4053" t="str">
        <f t="shared" si="197"/>
        <v>RXLSOUTH SHORE HOSPITAL</v>
      </c>
      <c r="BS4053" s="66" t="s">
        <v>11653</v>
      </c>
      <c r="BT4053" s="66" t="s">
        <v>11654</v>
      </c>
      <c r="BU4053" s="66" t="s">
        <v>11653</v>
      </c>
      <c r="BV4053" s="66" t="s">
        <v>11654</v>
      </c>
      <c r="BW4053" s="66" t="s">
        <v>11637</v>
      </c>
      <c r="BX4053" s="66"/>
      <c r="BY4053" s="12"/>
      <c r="BZ4053" t="s">
        <v>5999</v>
      </c>
      <c r="CA4053" s="13" t="s">
        <v>11655</v>
      </c>
    </row>
    <row r="4054" spans="70:79" s="1" customFormat="1" ht="15">
      <c r="BR4054" t="str">
        <f t="shared" si="197"/>
        <v>RXLWESHAM HOSPITAL REHABILITATION UNIT</v>
      </c>
      <c r="BS4054" s="66" t="s">
        <v>11656</v>
      </c>
      <c r="BT4054" s="66" t="s">
        <v>11657</v>
      </c>
      <c r="BU4054" s="66" t="s">
        <v>11656</v>
      </c>
      <c r="BV4054" s="66" t="s">
        <v>11657</v>
      </c>
      <c r="BW4054" s="66" t="s">
        <v>11637</v>
      </c>
      <c r="BX4054" s="66"/>
      <c r="BY4054" s="12"/>
      <c r="BZ4054" t="s">
        <v>5999</v>
      </c>
      <c r="CA4054" s="13" t="s">
        <v>11658</v>
      </c>
    </row>
    <row r="4055" spans="70:79" s="1" customFormat="1" ht="15">
      <c r="BR4055" t="str">
        <f t="shared" si="197"/>
        <v>RXMADULT MENTAL HEALTH</v>
      </c>
      <c r="BS4055" s="66" t="s">
        <v>11659</v>
      </c>
      <c r="BT4055" s="66" t="s">
        <v>720</v>
      </c>
      <c r="BU4055" s="66" t="s">
        <v>11659</v>
      </c>
      <c r="BV4055" s="66" t="s">
        <v>720</v>
      </c>
      <c r="BW4055" s="66" t="s">
        <v>11660</v>
      </c>
      <c r="BX4055" s="66"/>
      <c r="BY4055" s="12"/>
      <c r="BZ4055" t="s">
        <v>5999</v>
      </c>
      <c r="CA4055" s="13" t="s">
        <v>11661</v>
      </c>
    </row>
    <row r="4056" spans="70:79" s="1" customFormat="1" ht="15">
      <c r="BR4056" t="str">
        <f t="shared" si="197"/>
        <v>RXMBANKGATE</v>
      </c>
      <c r="BS4056" s="66" t="s">
        <v>11662</v>
      </c>
      <c r="BT4056" s="66" t="s">
        <v>11663</v>
      </c>
      <c r="BU4056" s="66" t="s">
        <v>11662</v>
      </c>
      <c r="BV4056" s="66" t="s">
        <v>11663</v>
      </c>
      <c r="BW4056" s="66" t="s">
        <v>11660</v>
      </c>
      <c r="BX4056" s="66"/>
      <c r="BY4056" s="12"/>
      <c r="BZ4056" t="s">
        <v>5999</v>
      </c>
      <c r="CA4056" s="13" t="s">
        <v>11664</v>
      </c>
    </row>
    <row r="4057" spans="70:79" s="1" customFormat="1" ht="15">
      <c r="BR4057" t="str">
        <f t="shared" si="197"/>
        <v>RXMCHEVIN WARD</v>
      </c>
      <c r="BS4057" s="66" t="s">
        <v>11665</v>
      </c>
      <c r="BT4057" s="66" t="s">
        <v>11666</v>
      </c>
      <c r="BU4057" s="66" t="s">
        <v>11665</v>
      </c>
      <c r="BV4057" s="66" t="s">
        <v>11666</v>
      </c>
      <c r="BW4057" s="66" t="s">
        <v>11660</v>
      </c>
      <c r="BX4057" s="66"/>
      <c r="BY4057" s="12"/>
      <c r="BZ4057" t="s">
        <v>5999</v>
      </c>
      <c r="CA4057" s="13" t="s">
        <v>11667</v>
      </c>
    </row>
    <row r="4058" spans="70:79" s="1" customFormat="1" ht="15">
      <c r="BR4058" t="str">
        <f t="shared" si="197"/>
        <v>RXMCHEVIN WARD</v>
      </c>
      <c r="BS4058" s="66" t="s">
        <v>11668</v>
      </c>
      <c r="BT4058" s="66" t="s">
        <v>11666</v>
      </c>
      <c r="BU4058" s="66" t="s">
        <v>11668</v>
      </c>
      <c r="BV4058" s="66" t="s">
        <v>11666</v>
      </c>
      <c r="BW4058" s="66" t="s">
        <v>11660</v>
      </c>
      <c r="BX4058" s="66"/>
      <c r="BY4058" s="12"/>
      <c r="BZ4058" t="s">
        <v>5999</v>
      </c>
      <c r="CA4058" s="13" t="s">
        <v>11669</v>
      </c>
    </row>
    <row r="4059" spans="70:79" s="1" customFormat="1" ht="15">
      <c r="BR4059" t="str">
        <f t="shared" si="197"/>
        <v>RXMCLAY CROSS COMMUNITY HOSPITAL</v>
      </c>
      <c r="BS4059" s="66" t="s">
        <v>11670</v>
      </c>
      <c r="BT4059" s="66" t="s">
        <v>11671</v>
      </c>
      <c r="BU4059" s="66" t="s">
        <v>11670</v>
      </c>
      <c r="BV4059" s="66" t="s">
        <v>11671</v>
      </c>
      <c r="BW4059" s="66" t="s">
        <v>11660</v>
      </c>
      <c r="BX4059" s="66"/>
      <c r="BY4059" s="12"/>
      <c r="BZ4059" t="s">
        <v>1883</v>
      </c>
      <c r="CA4059" s="13" t="s">
        <v>11672</v>
      </c>
    </row>
    <row r="4060" spans="70:79" s="1" customFormat="1" ht="15">
      <c r="BR4060" t="str">
        <f t="shared" si="197"/>
        <v>RXMCORBAR VIEW</v>
      </c>
      <c r="BS4060" s="66" t="s">
        <v>11673</v>
      </c>
      <c r="BT4060" s="66" t="s">
        <v>11674</v>
      </c>
      <c r="BU4060" s="66" t="s">
        <v>11673</v>
      </c>
      <c r="BV4060" s="66" t="s">
        <v>11674</v>
      </c>
      <c r="BW4060" s="66" t="s">
        <v>11660</v>
      </c>
      <c r="BX4060" s="66"/>
      <c r="BY4060" s="12"/>
      <c r="BZ4060" t="s">
        <v>1883</v>
      </c>
      <c r="CA4060" s="13" t="s">
        <v>11675</v>
      </c>
    </row>
    <row r="4061" spans="70:79" s="1" customFormat="1" ht="15">
      <c r="BR4061" t="str">
        <f t="shared" si="197"/>
        <v>RXMCRAIGMORE</v>
      </c>
      <c r="BS4061" s="66" t="s">
        <v>11676</v>
      </c>
      <c r="BT4061" s="66" t="s">
        <v>11677</v>
      </c>
      <c r="BU4061" s="66" t="s">
        <v>11676</v>
      </c>
      <c r="BV4061" s="66" t="s">
        <v>11677</v>
      </c>
      <c r="BW4061" s="66" t="s">
        <v>11660</v>
      </c>
      <c r="BX4061" s="66"/>
      <c r="BY4061" s="12"/>
      <c r="BZ4061" t="s">
        <v>1883</v>
      </c>
      <c r="CA4061" s="13" t="s">
        <v>425</v>
      </c>
    </row>
    <row r="4062" spans="70:79" s="1" customFormat="1" ht="15">
      <c r="BR4062" t="str">
        <f t="shared" si="197"/>
        <v>RXMDALE BANK VIEW</v>
      </c>
      <c r="BS4062" s="66" t="s">
        <v>11678</v>
      </c>
      <c r="BT4062" s="66" t="s">
        <v>11679</v>
      </c>
      <c r="BU4062" s="66" t="s">
        <v>11678</v>
      </c>
      <c r="BV4062" s="66" t="s">
        <v>11679</v>
      </c>
      <c r="BW4062" s="66" t="s">
        <v>11660</v>
      </c>
      <c r="BX4062" s="66"/>
      <c r="BY4062" s="12"/>
      <c r="BZ4062" t="s">
        <v>1883</v>
      </c>
      <c r="CA4062" s="13" t="s">
        <v>147</v>
      </c>
    </row>
    <row r="4063" spans="70:79" s="1" customFormat="1" ht="15">
      <c r="BR4063" t="str">
        <f t="shared" si="197"/>
        <v>RXMDERBYSHIRE MENTAL HEALTH RESOURCE UNIT</v>
      </c>
      <c r="BS4063" s="66" t="s">
        <v>11680</v>
      </c>
      <c r="BT4063" s="66" t="s">
        <v>11681</v>
      </c>
      <c r="BU4063" s="66" t="s">
        <v>11680</v>
      </c>
      <c r="BV4063" s="66" t="s">
        <v>11681</v>
      </c>
      <c r="BW4063" s="66" t="s">
        <v>11660</v>
      </c>
      <c r="BX4063" s="66"/>
      <c r="BY4063" s="12"/>
      <c r="BZ4063" t="s">
        <v>1883</v>
      </c>
      <c r="CA4063" s="13" t="s">
        <v>10305</v>
      </c>
    </row>
    <row r="4064" spans="70:79" s="1" customFormat="1" ht="15">
      <c r="BR4064" t="str">
        <f t="shared" si="197"/>
        <v>RXMDOVEDALE DAY HOSPITAL</v>
      </c>
      <c r="BS4064" s="66" t="s">
        <v>11682</v>
      </c>
      <c r="BT4064" s="66" t="s">
        <v>11683</v>
      </c>
      <c r="BU4064" s="66" t="s">
        <v>11682</v>
      </c>
      <c r="BV4064" s="66" t="s">
        <v>11683</v>
      </c>
      <c r="BW4064" s="66" t="s">
        <v>11660</v>
      </c>
      <c r="BX4064" s="66"/>
      <c r="BY4064" s="12"/>
      <c r="BZ4064" t="s">
        <v>1883</v>
      </c>
      <c r="CA4064" s="13" t="s">
        <v>11684</v>
      </c>
    </row>
    <row r="4065" spans="70:79" s="1" customFormat="1" ht="15">
      <c r="BR4065" t="str">
        <f t="shared" si="197"/>
        <v>RXMDR R PROFESSOR HEUN (PSYCHIATRIC UNIT)</v>
      </c>
      <c r="BS4065" s="66" t="s">
        <v>11685</v>
      </c>
      <c r="BT4065" s="66" t="s">
        <v>11686</v>
      </c>
      <c r="BU4065" s="66" t="s">
        <v>11685</v>
      </c>
      <c r="BV4065" s="66" t="s">
        <v>11686</v>
      </c>
      <c r="BW4065" s="66" t="s">
        <v>11660</v>
      </c>
      <c r="BX4065" s="66"/>
      <c r="BY4065" s="12"/>
      <c r="BZ4065" t="s">
        <v>1883</v>
      </c>
      <c r="CA4065" s="13" t="s">
        <v>11687</v>
      </c>
    </row>
    <row r="4066" spans="70:79" s="1" customFormat="1" ht="15">
      <c r="BR4066" t="str">
        <f t="shared" si="197"/>
        <v>RXMELMS (ALCOHOL)</v>
      </c>
      <c r="BS4066" s="66" t="s">
        <v>11688</v>
      </c>
      <c r="BT4066" s="66" t="s">
        <v>11689</v>
      </c>
      <c r="BU4066" s="66" t="s">
        <v>11688</v>
      </c>
      <c r="BV4066" s="66" t="s">
        <v>11689</v>
      </c>
      <c r="BW4066" s="66" t="s">
        <v>11660</v>
      </c>
      <c r="BX4066" s="66"/>
      <c r="BY4066" s="12"/>
      <c r="BZ4066" t="s">
        <v>1883</v>
      </c>
      <c r="CA4066" s="13" t="s">
        <v>2303</v>
      </c>
    </row>
    <row r="4067" spans="70:79" s="1" customFormat="1" ht="15">
      <c r="BR4067" t="str">
        <f t="shared" si="197"/>
        <v>RXMEREWASH CLDT</v>
      </c>
      <c r="BS4067" s="66" t="s">
        <v>11690</v>
      </c>
      <c r="BT4067" s="66" t="s">
        <v>11691</v>
      </c>
      <c r="BU4067" s="66" t="s">
        <v>11690</v>
      </c>
      <c r="BV4067" s="66" t="s">
        <v>11691</v>
      </c>
      <c r="BW4067" s="66" t="s">
        <v>11660</v>
      </c>
      <c r="BX4067" s="66"/>
      <c r="BY4067" s="12"/>
      <c r="BZ4067" t="s">
        <v>1883</v>
      </c>
      <c r="CA4067" s="13" t="s">
        <v>11692</v>
      </c>
    </row>
    <row r="4068" spans="70:79" s="1" customFormat="1" ht="15">
      <c r="BR4068" t="str">
        <f t="shared" si="197"/>
        <v>RXMFRIAR GATE FLATS</v>
      </c>
      <c r="BS4068" s="66" t="s">
        <v>11693</v>
      </c>
      <c r="BT4068" s="66" t="s">
        <v>11694</v>
      </c>
      <c r="BU4068" s="66" t="s">
        <v>11693</v>
      </c>
      <c r="BV4068" s="66" t="s">
        <v>11694</v>
      </c>
      <c r="BW4068" s="66" t="s">
        <v>11660</v>
      </c>
      <c r="BX4068" s="66"/>
      <c r="BY4068" s="12"/>
      <c r="BZ4068" t="s">
        <v>1883</v>
      </c>
      <c r="CA4068" s="13" t="s">
        <v>11695</v>
      </c>
    </row>
    <row r="4069" spans="70:79" s="1" customFormat="1" ht="15">
      <c r="BR4069" t="str">
        <f t="shared" si="197"/>
        <v>RXMFRIARGATE</v>
      </c>
      <c r="BS4069" s="66" t="s">
        <v>11696</v>
      </c>
      <c r="BT4069" s="66" t="s">
        <v>11697</v>
      </c>
      <c r="BU4069" s="66" t="s">
        <v>11696</v>
      </c>
      <c r="BV4069" t="s">
        <v>11697</v>
      </c>
      <c r="BW4069" s="66" t="s">
        <v>11660</v>
      </c>
      <c r="BX4069" s="66"/>
      <c r="BY4069" s="12"/>
      <c r="BZ4069" t="s">
        <v>1883</v>
      </c>
      <c r="CA4069" s="13" t="s">
        <v>3042</v>
      </c>
    </row>
    <row r="4070" spans="70:79" s="1" customFormat="1" ht="15">
      <c r="BR4070" t="str">
        <f t="shared" si="197"/>
        <v>RXMHARTINGTON WING</v>
      </c>
      <c r="BS4070" s="66" t="s">
        <v>11698</v>
      </c>
      <c r="BT4070" s="66" t="s">
        <v>11699</v>
      </c>
      <c r="BU4070" s="66" t="s">
        <v>11698</v>
      </c>
      <c r="BV4070" s="66" t="s">
        <v>11699</v>
      </c>
      <c r="BW4070" s="66" t="s">
        <v>11660</v>
      </c>
      <c r="BX4070" s="66"/>
      <c r="BY4070" s="12"/>
      <c r="BZ4070" t="s">
        <v>1883</v>
      </c>
      <c r="CA4070" s="13" t="s">
        <v>11700</v>
      </c>
    </row>
    <row r="4071" spans="70:79" s="1" customFormat="1" ht="15">
      <c r="BR4071" t="str">
        <f t="shared" si="197"/>
        <v>RXMHIGHLY SPECIALIST COGNITIVE BEHAVIOURAL PSYCHOTHERAPIST</v>
      </c>
      <c r="BS4071" s="66" t="s">
        <v>11701</v>
      </c>
      <c r="BT4071" s="66" t="s">
        <v>11702</v>
      </c>
      <c r="BU4071" s="66" t="s">
        <v>11701</v>
      </c>
      <c r="BV4071" s="66" t="s">
        <v>11702</v>
      </c>
      <c r="BW4071" s="66" t="s">
        <v>11660</v>
      </c>
      <c r="BX4071" s="66"/>
      <c r="BY4071" s="12"/>
      <c r="BZ4071" t="s">
        <v>1883</v>
      </c>
      <c r="CA4071" s="13" t="s">
        <v>5844</v>
      </c>
    </row>
    <row r="4072" spans="70:79" s="1" customFormat="1" ht="15">
      <c r="BR4072" t="str">
        <f t="shared" si="197"/>
        <v>RXMKEDLESTON UNIT</v>
      </c>
      <c r="BS4072" s="66" t="s">
        <v>11703</v>
      </c>
      <c r="BT4072" s="66" t="s">
        <v>3526</v>
      </c>
      <c r="BU4072" s="66" t="s">
        <v>11703</v>
      </c>
      <c r="BV4072" s="66" t="s">
        <v>3526</v>
      </c>
      <c r="BW4072" s="66" t="s">
        <v>11660</v>
      </c>
      <c r="BX4072" s="66"/>
      <c r="BY4072" s="12"/>
      <c r="BZ4072" t="s">
        <v>1883</v>
      </c>
      <c r="CA4072" s="13" t="s">
        <v>11704</v>
      </c>
    </row>
    <row r="4073" spans="70:79" s="1" customFormat="1" ht="15">
      <c r="BR4073" t="str">
        <f t="shared" si="197"/>
        <v>RXMKUFENA</v>
      </c>
      <c r="BS4073" s="66" t="s">
        <v>11705</v>
      </c>
      <c r="BT4073" s="66" t="s">
        <v>11706</v>
      </c>
      <c r="BU4073" s="66" t="s">
        <v>11705</v>
      </c>
      <c r="BV4073" s="66" t="s">
        <v>11706</v>
      </c>
      <c r="BW4073" s="66" t="s">
        <v>11660</v>
      </c>
      <c r="BX4073" s="66"/>
      <c r="BY4073" s="12"/>
      <c r="BZ4073" t="s">
        <v>1883</v>
      </c>
      <c r="CA4073" s="13" t="s">
        <v>11707</v>
      </c>
    </row>
    <row r="4074" spans="70:79" s="1" customFormat="1" ht="15">
      <c r="BR4074" t="str">
        <f t="shared" si="197"/>
        <v>RXMMAPLETON DAY HOSPITAL</v>
      </c>
      <c r="BS4074" s="66" t="s">
        <v>11708</v>
      </c>
      <c r="BT4074" s="66" t="s">
        <v>11709</v>
      </c>
      <c r="BU4074" s="66" t="s">
        <v>11708</v>
      </c>
      <c r="BV4074" s="66" t="s">
        <v>11709</v>
      </c>
      <c r="BW4074" s="66" t="s">
        <v>11660</v>
      </c>
      <c r="BX4074" s="66"/>
      <c r="BY4074" s="12"/>
      <c r="BZ4074" t="s">
        <v>1883</v>
      </c>
      <c r="CA4074" s="13" t="s">
        <v>3749</v>
      </c>
    </row>
    <row r="4075" spans="70:79" s="1" customFormat="1" ht="15">
      <c r="BR4075" t="str">
        <f t="shared" si="197"/>
        <v>RXMMIDWAY DAY HOSPITAL</v>
      </c>
      <c r="BS4075" s="66" t="s">
        <v>11710</v>
      </c>
      <c r="BT4075" s="66" t="s">
        <v>11711</v>
      </c>
      <c r="BU4075" s="66" t="s">
        <v>11710</v>
      </c>
      <c r="BV4075" s="66" t="s">
        <v>11711</v>
      </c>
      <c r="BW4075" s="66" t="s">
        <v>11660</v>
      </c>
      <c r="BX4075" s="66"/>
      <c r="BY4075" s="12"/>
      <c r="BZ4075" t="s">
        <v>1883</v>
      </c>
      <c r="CA4075" s="13" t="s">
        <v>11712</v>
      </c>
    </row>
    <row r="4076" spans="70:79" s="1" customFormat="1" ht="15">
      <c r="BR4076" t="str">
        <f t="shared" si="197"/>
        <v>RXMMORTON WARD, HARTINGTON UNIT</v>
      </c>
      <c r="BS4076" s="66" t="s">
        <v>11713</v>
      </c>
      <c r="BT4076" s="66" t="s">
        <v>3530</v>
      </c>
      <c r="BU4076" s="66" t="s">
        <v>11713</v>
      </c>
      <c r="BV4076" s="66" t="s">
        <v>3530</v>
      </c>
      <c r="BW4076" s="66" t="s">
        <v>11660</v>
      </c>
      <c r="BX4076" s="66"/>
      <c r="BY4076" s="12"/>
      <c r="BZ4076" t="s">
        <v>1883</v>
      </c>
      <c r="CA4076" s="13" t="s">
        <v>2777</v>
      </c>
    </row>
    <row r="4077" spans="70:79" s="1" customFormat="1" ht="15">
      <c r="BR4077" t="str">
        <f t="shared" si="197"/>
        <v>RXMNEWHOLME HOSPITAL</v>
      </c>
      <c r="BS4077" s="66" t="s">
        <v>11714</v>
      </c>
      <c r="BT4077" s="66" t="s">
        <v>11715</v>
      </c>
      <c r="BU4077" s="66" t="s">
        <v>11714</v>
      </c>
      <c r="BV4077" s="66" t="s">
        <v>11715</v>
      </c>
      <c r="BW4077" s="66" t="s">
        <v>11660</v>
      </c>
      <c r="BX4077" s="66"/>
      <c r="BY4077" s="12"/>
      <c r="BZ4077" t="s">
        <v>1883</v>
      </c>
      <c r="CA4077" s="13" t="s">
        <v>11716</v>
      </c>
    </row>
    <row r="4078" spans="70:79" s="1" customFormat="1" ht="15">
      <c r="BR4078" t="str">
        <f t="shared" si="197"/>
        <v>RXMOAKLANDS</v>
      </c>
      <c r="BS4078" s="66" t="s">
        <v>11717</v>
      </c>
      <c r="BT4078" s="66" t="s">
        <v>8940</v>
      </c>
      <c r="BU4078" s="66" t="s">
        <v>11717</v>
      </c>
      <c r="BV4078" s="66" t="s">
        <v>8940</v>
      </c>
      <c r="BW4078" s="66" t="s">
        <v>11660</v>
      </c>
      <c r="BX4078" s="66"/>
      <c r="BY4078" s="12"/>
      <c r="BZ4078" t="s">
        <v>1883</v>
      </c>
      <c r="CA4078" s="13" t="s">
        <v>490</v>
      </c>
    </row>
    <row r="4079" spans="70:79" s="1" customFormat="1" ht="15">
      <c r="BR4079" t="str">
        <f t="shared" si="197"/>
        <v>RXMPHOENIX UNIT</v>
      </c>
      <c r="BS4079" s="66" t="s">
        <v>11718</v>
      </c>
      <c r="BT4079" s="66" t="s">
        <v>4870</v>
      </c>
      <c r="BU4079" s="66" t="s">
        <v>11718</v>
      </c>
      <c r="BV4079" s="66" t="s">
        <v>4870</v>
      </c>
      <c r="BW4079" s="66" t="s">
        <v>11660</v>
      </c>
      <c r="BX4079" s="66"/>
      <c r="BY4079" s="12"/>
      <c r="BZ4079" t="s">
        <v>1883</v>
      </c>
      <c r="CA4079" s="13" t="s">
        <v>11719</v>
      </c>
    </row>
    <row r="4080" spans="70:79" s="1" customFormat="1" ht="15">
      <c r="BR4080" t="str">
        <f t="shared" si="197"/>
        <v>RXMPLEASLEY WARD, HARTINGTON UNIT</v>
      </c>
      <c r="BS4080" s="66" t="s">
        <v>11720</v>
      </c>
      <c r="BT4080" s="66" t="s">
        <v>3534</v>
      </c>
      <c r="BU4080" s="66" t="s">
        <v>11720</v>
      </c>
      <c r="BV4080" s="66" t="s">
        <v>3534</v>
      </c>
      <c r="BW4080" s="66" t="s">
        <v>11660</v>
      </c>
      <c r="BX4080" s="66"/>
      <c r="BY4080" s="12"/>
      <c r="BZ4080" t="s">
        <v>1883</v>
      </c>
      <c r="CA4080" s="13" t="s">
        <v>11721</v>
      </c>
    </row>
    <row r="4081" spans="70:79" s="1" customFormat="1" ht="15">
      <c r="BR4081" t="str">
        <f t="shared" si="197"/>
        <v>RXMQUARN MILL</v>
      </c>
      <c r="BS4081" s="66" t="s">
        <v>11722</v>
      </c>
      <c r="BT4081" s="66" t="s">
        <v>11723</v>
      </c>
      <c r="BU4081" s="66" t="s">
        <v>11722</v>
      </c>
      <c r="BV4081" s="66" t="s">
        <v>11723</v>
      </c>
      <c r="BW4081" s="66" t="s">
        <v>11660</v>
      </c>
      <c r="BX4081" s="66"/>
      <c r="BY4081" s="12"/>
      <c r="BZ4081" t="s">
        <v>1883</v>
      </c>
      <c r="CA4081" s="13" t="s">
        <v>11724</v>
      </c>
    </row>
    <row r="4082" spans="70:79" s="1" customFormat="1" ht="15">
      <c r="BR4082" t="str">
        <f t="shared" si="197"/>
        <v>RXMRADBOURNE UNIT</v>
      </c>
      <c r="BS4082" s="66" t="s">
        <v>11725</v>
      </c>
      <c r="BT4082" s="66" t="s">
        <v>3539</v>
      </c>
      <c r="BU4082" s="66" t="s">
        <v>11725</v>
      </c>
      <c r="BV4082" s="66" t="s">
        <v>3539</v>
      </c>
      <c r="BW4082" s="66" t="s">
        <v>11660</v>
      </c>
      <c r="BX4082" s="66"/>
      <c r="BY4082" s="12"/>
      <c r="BZ4082" t="s">
        <v>1883</v>
      </c>
      <c r="CA4082" s="13" t="s">
        <v>11726</v>
      </c>
    </row>
    <row r="4083" spans="70:79" s="1" customFormat="1" ht="15">
      <c r="BR4083" t="str">
        <f t="shared" si="197"/>
        <v>RXMRIPLEY HOSPITAL</v>
      </c>
      <c r="BS4083" s="66" t="s">
        <v>11727</v>
      </c>
      <c r="BT4083" s="66" t="s">
        <v>3496</v>
      </c>
      <c r="BU4083" s="66" t="s">
        <v>11727</v>
      </c>
      <c r="BV4083" s="66" t="s">
        <v>3496</v>
      </c>
      <c r="BW4083" s="66" t="s">
        <v>11660</v>
      </c>
      <c r="BX4083" s="66"/>
      <c r="BY4083" s="12"/>
      <c r="BZ4083" t="s">
        <v>1883</v>
      </c>
      <c r="CA4083" s="13" t="s">
        <v>1664</v>
      </c>
    </row>
    <row r="4084" spans="70:79" s="1" customFormat="1" ht="15">
      <c r="BR4084" t="str">
        <f t="shared" si="197"/>
        <v>RXMST KATHERINES</v>
      </c>
      <c r="BS4084" s="66" t="s">
        <v>11728</v>
      </c>
      <c r="BT4084" s="66" t="s">
        <v>11729</v>
      </c>
      <c r="BU4084" s="66" t="s">
        <v>11728</v>
      </c>
      <c r="BV4084" s="66" t="s">
        <v>11729</v>
      </c>
      <c r="BW4084" s="66" t="s">
        <v>11660</v>
      </c>
      <c r="BX4084" s="66"/>
      <c r="BY4084" s="12"/>
      <c r="BZ4084" t="s">
        <v>863</v>
      </c>
      <c r="CA4084" s="13" t="s">
        <v>11730</v>
      </c>
    </row>
    <row r="4085" spans="70:79" s="1" customFormat="1" ht="15">
      <c r="BR4085" t="str">
        <f t="shared" si="197"/>
        <v>RXMTANSLEY WARD</v>
      </c>
      <c r="BS4085" s="66" t="s">
        <v>11731</v>
      </c>
      <c r="BT4085" s="66" t="s">
        <v>3543</v>
      </c>
      <c r="BU4085" s="66" t="s">
        <v>11731</v>
      </c>
      <c r="BV4085" s="66" t="s">
        <v>3543</v>
      </c>
      <c r="BW4085" s="66" t="s">
        <v>11660</v>
      </c>
      <c r="BX4085" s="66"/>
      <c r="BY4085" s="12"/>
      <c r="BZ4085" t="s">
        <v>863</v>
      </c>
      <c r="CA4085" s="13" t="s">
        <v>2309</v>
      </c>
    </row>
    <row r="4086" spans="70:79" s="1" customFormat="1" ht="15">
      <c r="BR4086" t="str">
        <f t="shared" si="197"/>
        <v>RXMTHE MANSE</v>
      </c>
      <c r="BS4086" s="66" t="s">
        <v>11732</v>
      </c>
      <c r="BT4086" s="66" t="s">
        <v>11733</v>
      </c>
      <c r="BU4086" s="66" t="s">
        <v>11732</v>
      </c>
      <c r="BV4086" s="66" t="s">
        <v>11733</v>
      </c>
      <c r="BW4086" s="66" t="s">
        <v>11660</v>
      </c>
      <c r="BX4086" s="66"/>
      <c r="BY4086" s="12"/>
      <c r="BZ4086" t="s">
        <v>863</v>
      </c>
      <c r="CA4086" s="13" t="s">
        <v>2312</v>
      </c>
    </row>
    <row r="4087" spans="70:79" s="1" customFormat="1" ht="15">
      <c r="BR4087" t="str">
        <f t="shared" si="197"/>
        <v>RXMTHE NOOK</v>
      </c>
      <c r="BS4087" s="66" t="s">
        <v>11734</v>
      </c>
      <c r="BT4087" s="66" t="s">
        <v>11735</v>
      </c>
      <c r="BU4087" s="66" t="s">
        <v>11734</v>
      </c>
      <c r="BV4087" s="66" t="s">
        <v>11735</v>
      </c>
      <c r="BW4087" s="66" t="s">
        <v>11660</v>
      </c>
      <c r="BX4087" s="66"/>
      <c r="BY4087" s="12"/>
      <c r="BZ4087" t="s">
        <v>863</v>
      </c>
      <c r="CA4087" s="13" t="s">
        <v>2315</v>
      </c>
    </row>
    <row r="4088" spans="70:79" s="1" customFormat="1" ht="15">
      <c r="BR4088" t="str">
        <f t="shared" si="197"/>
        <v>RXMTHE OLD VICARAGE</v>
      </c>
      <c r="BS4088" s="66" t="s">
        <v>11736</v>
      </c>
      <c r="BT4088" s="66" t="s">
        <v>648</v>
      </c>
      <c r="BU4088" s="66" t="s">
        <v>11736</v>
      </c>
      <c r="BV4088" s="66" t="s">
        <v>648</v>
      </c>
      <c r="BW4088" s="66" t="s">
        <v>11660</v>
      </c>
      <c r="BX4088" s="66"/>
      <c r="BY4088" s="12"/>
      <c r="BZ4088" t="s">
        <v>863</v>
      </c>
      <c r="CA4088" s="13" t="s">
        <v>11737</v>
      </c>
    </row>
    <row r="4089" spans="70:79" s="1" customFormat="1" ht="15">
      <c r="BR4089" t="str">
        <f t="shared" si="197"/>
        <v>RXMTHE RITZ BUILDING</v>
      </c>
      <c r="BS4089" s="66" t="s">
        <v>11738</v>
      </c>
      <c r="BT4089" s="66" t="s">
        <v>11739</v>
      </c>
      <c r="BU4089" s="66" t="s">
        <v>11738</v>
      </c>
      <c r="BV4089" s="66" t="s">
        <v>11739</v>
      </c>
      <c r="BW4089" s="66" t="s">
        <v>11660</v>
      </c>
      <c r="BX4089" s="66"/>
      <c r="BY4089" s="12"/>
      <c r="BZ4089" t="s">
        <v>863</v>
      </c>
      <c r="CA4089" s="13" t="s">
        <v>4254</v>
      </c>
    </row>
    <row r="4090" spans="70:79" s="1" customFormat="1" ht="12.75" customHeight="1">
      <c r="BR4090" t="str">
        <f t="shared" si="197"/>
        <v>RXMTURNING POINT</v>
      </c>
      <c r="BS4090" s="66" t="s">
        <v>11740</v>
      </c>
      <c r="BT4090" s="66" t="s">
        <v>11741</v>
      </c>
      <c r="BU4090" s="66" t="s">
        <v>11740</v>
      </c>
      <c r="BV4090" s="66" t="s">
        <v>11741</v>
      </c>
      <c r="BW4090" s="66" t="s">
        <v>11660</v>
      </c>
      <c r="BX4090" s="66"/>
      <c r="BY4090" s="12"/>
      <c r="BZ4090" t="s">
        <v>863</v>
      </c>
      <c r="CA4090" s="13" t="s">
        <v>2333</v>
      </c>
    </row>
    <row r="4091" spans="70:79" s="1" customFormat="1" ht="15">
      <c r="BR4091" t="str">
        <f t="shared" si="197"/>
        <v>RXMWALTON HOSPITAL</v>
      </c>
      <c r="BS4091" s="66" t="s">
        <v>11742</v>
      </c>
      <c r="BT4091" s="66" t="s">
        <v>2564</v>
      </c>
      <c r="BU4091" s="66" t="s">
        <v>11742</v>
      </c>
      <c r="BV4091" s="66" t="s">
        <v>2564</v>
      </c>
      <c r="BW4091" s="66" t="s">
        <v>11660</v>
      </c>
      <c r="BX4091" s="66"/>
      <c r="BY4091" s="12"/>
      <c r="BZ4091" t="s">
        <v>863</v>
      </c>
      <c r="CA4091" s="13" t="s">
        <v>4257</v>
      </c>
    </row>
    <row r="4092" spans="70:79" s="1" customFormat="1" ht="12.75" customHeight="1">
      <c r="BR4092" t="str">
        <f t="shared" si="197"/>
        <v>RXMWARD 1</v>
      </c>
      <c r="BS4092" s="66" t="s">
        <v>11743</v>
      </c>
      <c r="BT4092" s="66" t="s">
        <v>3547</v>
      </c>
      <c r="BU4092" s="66" t="s">
        <v>11743</v>
      </c>
      <c r="BV4092" s="66" t="s">
        <v>3547</v>
      </c>
      <c r="BW4092" s="66" t="s">
        <v>11660</v>
      </c>
      <c r="BX4092" s="66"/>
      <c r="BY4092" s="12"/>
      <c r="BZ4092" t="s">
        <v>863</v>
      </c>
      <c r="CA4092" s="13" t="s">
        <v>5833</v>
      </c>
    </row>
    <row r="4093" spans="70:79" s="1" customFormat="1" ht="15">
      <c r="BR4093" t="str">
        <f t="shared" si="197"/>
        <v>RXMWARD 2</v>
      </c>
      <c r="BS4093" s="66" t="s">
        <v>11744</v>
      </c>
      <c r="BT4093" s="66" t="s">
        <v>9743</v>
      </c>
      <c r="BU4093" s="66" t="s">
        <v>11744</v>
      </c>
      <c r="BV4093" s="66" t="s">
        <v>9743</v>
      </c>
      <c r="BW4093" s="66" t="s">
        <v>11660</v>
      </c>
      <c r="BX4093" s="66"/>
      <c r="BY4093" s="12"/>
      <c r="BZ4093" t="s">
        <v>863</v>
      </c>
      <c r="CA4093" s="13" t="s">
        <v>2336</v>
      </c>
    </row>
    <row r="4094" spans="70:79" s="1" customFormat="1" ht="15">
      <c r="BR4094" t="str">
        <f t="shared" si="197"/>
        <v>RXMWARD 32 THE PSYCHIATRIC UNIT</v>
      </c>
      <c r="BS4094" s="66" t="s">
        <v>11745</v>
      </c>
      <c r="BT4094" s="66" t="s">
        <v>11746</v>
      </c>
      <c r="BU4094" s="66" t="s">
        <v>11745</v>
      </c>
      <c r="BV4094" s="66" t="s">
        <v>11746</v>
      </c>
      <c r="BW4094" s="66" t="s">
        <v>11660</v>
      </c>
      <c r="BX4094" s="66"/>
      <c r="BY4094" s="12"/>
      <c r="BZ4094" t="s">
        <v>863</v>
      </c>
      <c r="CA4094" s="13" t="s">
        <v>11747</v>
      </c>
    </row>
    <row r="4095" spans="70:79" s="1" customFormat="1" ht="15">
      <c r="BR4095" t="str">
        <f t="shared" si="197"/>
        <v>RXMWARD 33, PSYCHIATRIC UNIT</v>
      </c>
      <c r="BS4095" s="66" t="s">
        <v>11748</v>
      </c>
      <c r="BT4095" s="66" t="s">
        <v>3551</v>
      </c>
      <c r="BU4095" s="66" t="s">
        <v>11748</v>
      </c>
      <c r="BV4095" s="66" t="s">
        <v>3551</v>
      </c>
      <c r="BW4095" s="66" t="s">
        <v>11660</v>
      </c>
      <c r="BX4095" s="66"/>
      <c r="BY4095" s="12"/>
      <c r="BZ4095" t="s">
        <v>863</v>
      </c>
      <c r="CA4095" s="13" t="s">
        <v>2345</v>
      </c>
    </row>
    <row r="4096" spans="70:79" s="1" customFormat="1" ht="15">
      <c r="BR4096" t="str">
        <f t="shared" si="197"/>
        <v>RXMWARD 34, PSYCHIATRIC UNIT</v>
      </c>
      <c r="BS4096" s="66" t="s">
        <v>11749</v>
      </c>
      <c r="BT4096" s="66" t="s">
        <v>3555</v>
      </c>
      <c r="BU4096" s="66" t="s">
        <v>11749</v>
      </c>
      <c r="BV4096" s="66" t="s">
        <v>3555</v>
      </c>
      <c r="BW4096" s="66" t="s">
        <v>11660</v>
      </c>
      <c r="BX4096" s="66"/>
      <c r="BY4096" s="12"/>
      <c r="BZ4096" t="s">
        <v>863</v>
      </c>
      <c r="CA4096" s="13" t="s">
        <v>2348</v>
      </c>
    </row>
    <row r="4097" spans="70:79" s="1" customFormat="1" ht="12.75" customHeight="1">
      <c r="BR4097" t="str">
        <f t="shared" si="197"/>
        <v>RXMWARD 35, PSYCHIATRIC UNIT</v>
      </c>
      <c r="BS4097" s="66" t="s">
        <v>11750</v>
      </c>
      <c r="BT4097" s="66" t="s">
        <v>3560</v>
      </c>
      <c r="BU4097" s="66" t="s">
        <v>11750</v>
      </c>
      <c r="BV4097" s="66" t="s">
        <v>3560</v>
      </c>
      <c r="BW4097" s="66" t="s">
        <v>11660</v>
      </c>
      <c r="BX4097" s="66"/>
      <c r="BY4097" s="12"/>
      <c r="BZ4097" t="s">
        <v>863</v>
      </c>
      <c r="CA4097" s="13" t="s">
        <v>5838</v>
      </c>
    </row>
    <row r="4098" spans="70:79" s="1" customFormat="1" ht="15">
      <c r="BR4098" t="str">
        <f t="shared" si="197"/>
        <v>RXMWARD 36, PSYCHIATRIC UNIT</v>
      </c>
      <c r="BS4098" s="66" t="s">
        <v>11751</v>
      </c>
      <c r="BT4098" s="66" t="s">
        <v>3564</v>
      </c>
      <c r="BU4098" s="66" t="s">
        <v>11751</v>
      </c>
      <c r="BV4098" s="66" t="s">
        <v>3564</v>
      </c>
      <c r="BW4098" s="66" t="s">
        <v>11660</v>
      </c>
      <c r="BX4098" s="66"/>
      <c r="BY4098" s="12"/>
      <c r="BZ4098" t="s">
        <v>863</v>
      </c>
      <c r="CA4098" s="13" t="s">
        <v>5841</v>
      </c>
    </row>
    <row r="4099" spans="70:79" s="1" customFormat="1" ht="15">
      <c r="BR4099" t="str">
        <f t="shared" ref="BR4099:BR4162" si="198">CONCATENATE(LEFT(BS4099, 3),BT4099)</f>
        <v>RXMWARDS 1 &amp; 2</v>
      </c>
      <c r="BS4099" s="66" t="s">
        <v>11752</v>
      </c>
      <c r="BT4099" s="66" t="s">
        <v>11753</v>
      </c>
      <c r="BU4099" s="66" t="s">
        <v>11752</v>
      </c>
      <c r="BV4099" s="66" t="s">
        <v>11753</v>
      </c>
      <c r="BW4099" s="66" t="s">
        <v>11660</v>
      </c>
      <c r="BX4099" s="66"/>
      <c r="BY4099" s="12"/>
      <c r="BZ4099" t="s">
        <v>863</v>
      </c>
      <c r="CA4099" s="13" t="s">
        <v>5844</v>
      </c>
    </row>
    <row r="4100" spans="70:79" s="1" customFormat="1" ht="15">
      <c r="BR4100" t="str">
        <f t="shared" si="198"/>
        <v>RXNACCRINGTON VICTORIA HOSPITAL</v>
      </c>
      <c r="BS4100" s="66" t="s">
        <v>11754</v>
      </c>
      <c r="BT4100" s="66" t="s">
        <v>8841</v>
      </c>
      <c r="BU4100" s="66" t="s">
        <v>11754</v>
      </c>
      <c r="BV4100" s="66" t="s">
        <v>8841</v>
      </c>
      <c r="BW4100" s="66" t="s">
        <v>11755</v>
      </c>
      <c r="BX4100" s="66"/>
      <c r="BY4100" s="12"/>
      <c r="BZ4100" t="s">
        <v>863</v>
      </c>
      <c r="CA4100" s="13" t="s">
        <v>11756</v>
      </c>
    </row>
    <row r="4101" spans="70:79" s="1" customFormat="1" ht="15">
      <c r="BR4101" t="str">
        <f t="shared" si="198"/>
        <v>RXNBLACKBURN ROYAL INFIRMARY</v>
      </c>
      <c r="BS4101" s="66" t="s">
        <v>11757</v>
      </c>
      <c r="BT4101" s="66" t="s">
        <v>11758</v>
      </c>
      <c r="BU4101" s="66" t="s">
        <v>11757</v>
      </c>
      <c r="BV4101" s="66" t="s">
        <v>11758</v>
      </c>
      <c r="BW4101" s="66" t="s">
        <v>11755</v>
      </c>
      <c r="BX4101" s="66"/>
      <c r="BY4101" s="12"/>
      <c r="BZ4101" t="s">
        <v>863</v>
      </c>
      <c r="CA4101" s="13" t="s">
        <v>11759</v>
      </c>
    </row>
    <row r="4102" spans="70:79" s="1" customFormat="1" ht="15">
      <c r="BR4102" t="str">
        <f t="shared" si="198"/>
        <v>RXNBLACKPOOL VICTORIA HOSPITAL</v>
      </c>
      <c r="BS4102" s="66" t="s">
        <v>11760</v>
      </c>
      <c r="BT4102" s="66" t="s">
        <v>1634</v>
      </c>
      <c r="BU4102" s="66" t="s">
        <v>11760</v>
      </c>
      <c r="BV4102" s="66" t="s">
        <v>1634</v>
      </c>
      <c r="BW4102" s="66" t="s">
        <v>11755</v>
      </c>
      <c r="BX4102" s="66"/>
      <c r="BY4102" s="12"/>
      <c r="BZ4102" t="s">
        <v>863</v>
      </c>
      <c r="CA4102" s="13" t="s">
        <v>11761</v>
      </c>
    </row>
    <row r="4103" spans="70:79" s="1" customFormat="1" ht="15">
      <c r="BR4103" t="str">
        <f t="shared" si="198"/>
        <v>RXNCHORLEY AND SOUTH RIBBLE HOSPITAL</v>
      </c>
      <c r="BS4103" s="66" t="s">
        <v>11762</v>
      </c>
      <c r="BT4103" s="66" t="s">
        <v>7422</v>
      </c>
      <c r="BU4103" s="66" t="s">
        <v>11762</v>
      </c>
      <c r="BV4103" s="66" t="s">
        <v>7422</v>
      </c>
      <c r="BW4103" s="66" t="s">
        <v>11755</v>
      </c>
      <c r="BX4103" s="66"/>
      <c r="BY4103" s="12"/>
      <c r="BZ4103" t="s">
        <v>863</v>
      </c>
      <c r="CA4103" s="13" t="s">
        <v>11763</v>
      </c>
    </row>
    <row r="4104" spans="70:79" s="1" customFormat="1" ht="15">
      <c r="BR4104" t="str">
        <f t="shared" si="198"/>
        <v>RXNPENDLE COMMUNITY HOSPITAL</v>
      </c>
      <c r="BS4104" s="66" t="s">
        <v>11764</v>
      </c>
      <c r="BT4104" s="66" t="s">
        <v>4185</v>
      </c>
      <c r="BU4104" s="66" t="s">
        <v>11764</v>
      </c>
      <c r="BV4104" s="66" t="s">
        <v>4185</v>
      </c>
      <c r="BW4104" s="66" t="s">
        <v>11755</v>
      </c>
      <c r="BX4104" s="66"/>
      <c r="BY4104" s="12"/>
      <c r="BZ4104" t="s">
        <v>863</v>
      </c>
      <c r="CA4104" s="13" t="s">
        <v>4973</v>
      </c>
    </row>
    <row r="4105" spans="70:79" s="1" customFormat="1" ht="15">
      <c r="BR4105" t="str">
        <f t="shared" si="198"/>
        <v>RXNROYAL PRESTON HOSPITAL</v>
      </c>
      <c r="BS4105" s="66" t="s">
        <v>11765</v>
      </c>
      <c r="BT4105" s="66" t="s">
        <v>7557</v>
      </c>
      <c r="BU4105" s="66" t="s">
        <v>11765</v>
      </c>
      <c r="BV4105" s="66" t="s">
        <v>7557</v>
      </c>
      <c r="BW4105" s="66" t="s">
        <v>11755</v>
      </c>
      <c r="BX4105" s="66"/>
      <c r="BY4105" s="12"/>
      <c r="BZ4105" t="s">
        <v>863</v>
      </c>
      <c r="CA4105" s="13" t="s">
        <v>5852</v>
      </c>
    </row>
    <row r="4106" spans="70:79" s="1" customFormat="1" ht="15">
      <c r="BR4106" t="str">
        <f t="shared" si="198"/>
        <v>RXPBISHOP AUCKLAND HOSPITAL</v>
      </c>
      <c r="BS4106" s="66" t="s">
        <v>11766</v>
      </c>
      <c r="BT4106" s="66" t="s">
        <v>3109</v>
      </c>
      <c r="BU4106" s="66" t="s">
        <v>11766</v>
      </c>
      <c r="BV4106" s="66" t="s">
        <v>3109</v>
      </c>
      <c r="BW4106" s="66" t="s">
        <v>11767</v>
      </c>
      <c r="BX4106" s="66"/>
      <c r="BY4106" s="12"/>
      <c r="BZ4106" t="s">
        <v>863</v>
      </c>
      <c r="CA4106" s="13" t="s">
        <v>4988</v>
      </c>
    </row>
    <row r="4107" spans="70:79" s="1" customFormat="1" ht="15">
      <c r="BR4107" t="str">
        <f t="shared" si="198"/>
        <v>RXPCHESTER LE STREET HOSPITAL</v>
      </c>
      <c r="BS4107" s="66" t="s">
        <v>11768</v>
      </c>
      <c r="BT4107" s="66" t="s">
        <v>3122</v>
      </c>
      <c r="BU4107" s="66" t="s">
        <v>11768</v>
      </c>
      <c r="BV4107" s="66" t="s">
        <v>3122</v>
      </c>
      <c r="BW4107" s="66" t="s">
        <v>11767</v>
      </c>
      <c r="BX4107" s="66"/>
      <c r="BY4107" s="12"/>
      <c r="BZ4107" t="s">
        <v>863</v>
      </c>
      <c r="CA4107" s="13" t="s">
        <v>2359</v>
      </c>
    </row>
    <row r="4108" spans="70:79" s="1" customFormat="1" ht="15">
      <c r="BR4108" t="str">
        <f t="shared" si="198"/>
        <v>RXPDARLINGTON MEMORIAL HOSPITAL</v>
      </c>
      <c r="BS4108" s="66" t="s">
        <v>11769</v>
      </c>
      <c r="BT4108" s="66" t="s">
        <v>3126</v>
      </c>
      <c r="BU4108" s="66" t="s">
        <v>11769</v>
      </c>
      <c r="BV4108" s="66" t="s">
        <v>3126</v>
      </c>
      <c r="BW4108" s="66" t="s">
        <v>11767</v>
      </c>
      <c r="BX4108" s="66"/>
      <c r="BY4108" s="12"/>
      <c r="BZ4108" t="s">
        <v>863</v>
      </c>
      <c r="CA4108" s="13" t="s">
        <v>11770</v>
      </c>
    </row>
    <row r="4109" spans="70:79" s="1" customFormat="1" ht="15">
      <c r="BR4109" t="str">
        <f t="shared" si="198"/>
        <v>RXPHOMELANDS HOSPITAL</v>
      </c>
      <c r="BS4109" s="66" t="s">
        <v>11771</v>
      </c>
      <c r="BT4109" s="66" t="s">
        <v>11772</v>
      </c>
      <c r="BU4109" s="66" t="s">
        <v>11771</v>
      </c>
      <c r="BV4109" s="66" t="s">
        <v>11772</v>
      </c>
      <c r="BW4109" s="66" t="s">
        <v>11767</v>
      </c>
      <c r="BX4109" s="66"/>
      <c r="BY4109" s="12"/>
      <c r="BZ4109" t="s">
        <v>863</v>
      </c>
      <c r="CA4109" s="13" t="s">
        <v>5006</v>
      </c>
    </row>
    <row r="4110" spans="70:79" s="1" customFormat="1" ht="15">
      <c r="BR4110" t="str">
        <f t="shared" si="198"/>
        <v>RXPRICHARDSON COMMUNITY HOSPITAL</v>
      </c>
      <c r="BS4110" s="66" t="s">
        <v>11773</v>
      </c>
      <c r="BT4110" s="66" t="s">
        <v>3174</v>
      </c>
      <c r="BU4110" s="66" t="s">
        <v>11773</v>
      </c>
      <c r="BV4110" s="66" t="s">
        <v>3174</v>
      </c>
      <c r="BW4110" s="66" t="s">
        <v>11767</v>
      </c>
      <c r="BX4110" s="66"/>
      <c r="BY4110" s="12"/>
      <c r="BZ4110" t="s">
        <v>863</v>
      </c>
      <c r="CA4110" s="13" t="s">
        <v>5857</v>
      </c>
    </row>
    <row r="4111" spans="70:79" s="1" customFormat="1" ht="15">
      <c r="BR4111" t="str">
        <f t="shared" si="198"/>
        <v>RXPSEDGEFIELD COMMUNITY HOSPITAL</v>
      </c>
      <c r="BS4111" s="66" t="s">
        <v>11774</v>
      </c>
      <c r="BT4111" s="66" t="s">
        <v>3178</v>
      </c>
      <c r="BU4111" s="66" t="s">
        <v>11774</v>
      </c>
      <c r="BV4111" s="66" t="s">
        <v>3178</v>
      </c>
      <c r="BW4111" s="66" t="s">
        <v>11767</v>
      </c>
      <c r="BX4111" s="66"/>
      <c r="BY4111" s="12"/>
      <c r="BZ4111" t="s">
        <v>863</v>
      </c>
      <c r="CA4111" s="13" t="s">
        <v>2365</v>
      </c>
    </row>
    <row r="4112" spans="70:79" s="1" customFormat="1" ht="15">
      <c r="BR4112" t="str">
        <f t="shared" si="198"/>
        <v>RXPSHOTLEY BRIDGE HOSPITAL SITE</v>
      </c>
      <c r="BS4112" s="66" t="s">
        <v>11775</v>
      </c>
      <c r="BT4112" s="66" t="s">
        <v>3182</v>
      </c>
      <c r="BU4112" s="66" t="s">
        <v>11775</v>
      </c>
      <c r="BV4112" s="66" t="s">
        <v>3182</v>
      </c>
      <c r="BW4112" s="66" t="s">
        <v>11767</v>
      </c>
      <c r="BX4112" s="66"/>
      <c r="BY4112" s="12"/>
      <c r="BZ4112" t="s">
        <v>863</v>
      </c>
      <c r="CA4112" s="13" t="s">
        <v>2368</v>
      </c>
    </row>
    <row r="4113" spans="70:79" s="1" customFormat="1" ht="15">
      <c r="BR4113" t="str">
        <f t="shared" si="198"/>
        <v>RXPSOUTH MOOR HOSPITAL SITE</v>
      </c>
      <c r="BS4113" s="66" t="s">
        <v>11776</v>
      </c>
      <c r="BT4113" s="66" t="s">
        <v>11777</v>
      </c>
      <c r="BU4113" s="66" t="s">
        <v>11776</v>
      </c>
      <c r="BV4113" s="66" t="s">
        <v>11777</v>
      </c>
      <c r="BW4113" s="66" t="s">
        <v>11767</v>
      </c>
      <c r="BX4113" s="66"/>
      <c r="BY4113" s="12"/>
      <c r="BZ4113" t="s">
        <v>863</v>
      </c>
      <c r="CA4113" s="13" t="s">
        <v>11778</v>
      </c>
    </row>
    <row r="4114" spans="70:79" s="1" customFormat="1" ht="15">
      <c r="BR4114" t="str">
        <f t="shared" si="198"/>
        <v>RXPSOUTH TYNESIDE DISTRICT HOSPITAL</v>
      </c>
      <c r="BS4114" s="66" t="s">
        <v>11779</v>
      </c>
      <c r="BT4114" s="66" t="s">
        <v>362</v>
      </c>
      <c r="BU4114" s="66" t="s">
        <v>11779</v>
      </c>
      <c r="BV4114" s="66" t="s">
        <v>362</v>
      </c>
      <c r="BW4114" s="66" t="s">
        <v>11767</v>
      </c>
      <c r="BX4114" s="66"/>
      <c r="BY4114" s="12"/>
      <c r="BZ4114" t="s">
        <v>863</v>
      </c>
      <c r="CA4114" s="13" t="s">
        <v>2374</v>
      </c>
    </row>
    <row r="4115" spans="70:79" s="1" customFormat="1" ht="15">
      <c r="BR4115" t="str">
        <f t="shared" si="198"/>
        <v>RXPSUNDERLAND ROYAL HOSPITAL</v>
      </c>
      <c r="BS4115" s="66" t="s">
        <v>11780</v>
      </c>
      <c r="BT4115" s="66" t="s">
        <v>375</v>
      </c>
      <c r="BU4115" s="66" t="s">
        <v>11780</v>
      </c>
      <c r="BV4115" s="66" t="s">
        <v>375</v>
      </c>
      <c r="BW4115" s="66" t="s">
        <v>11767</v>
      </c>
      <c r="BX4115" s="66"/>
      <c r="BY4115" s="12"/>
      <c r="BZ4115" t="s">
        <v>863</v>
      </c>
      <c r="CA4115" s="13" t="s">
        <v>11781</v>
      </c>
    </row>
    <row r="4116" spans="70:79" s="1" customFormat="1" ht="15">
      <c r="BR4116" t="str">
        <f t="shared" si="198"/>
        <v>RXPTREATMENT CENTRE</v>
      </c>
      <c r="BS4116" s="66" t="s">
        <v>11782</v>
      </c>
      <c r="BT4116" s="66" t="s">
        <v>11783</v>
      </c>
      <c r="BU4116" s="66" t="s">
        <v>11782</v>
      </c>
      <c r="BV4116" s="66" t="s">
        <v>11783</v>
      </c>
      <c r="BW4116" s="66" t="s">
        <v>11767</v>
      </c>
      <c r="BX4116" s="66"/>
      <c r="BY4116" s="12"/>
      <c r="BZ4116" t="s">
        <v>863</v>
      </c>
      <c r="CA4116" s="13" t="s">
        <v>5025</v>
      </c>
    </row>
    <row r="4117" spans="70:79" s="1" customFormat="1" ht="15">
      <c r="BR4117" t="str">
        <f t="shared" si="198"/>
        <v>RXPUNIVERSITY HOSPITAL OF NORTH DURHAM</v>
      </c>
      <c r="BS4117" s="66" t="s">
        <v>11784</v>
      </c>
      <c r="BT4117" s="66" t="s">
        <v>3186</v>
      </c>
      <c r="BU4117" s="66" t="s">
        <v>11784</v>
      </c>
      <c r="BV4117" s="66" t="s">
        <v>3186</v>
      </c>
      <c r="BW4117" s="66" t="s">
        <v>11767</v>
      </c>
      <c r="BX4117" s="66"/>
      <c r="BY4117" s="12"/>
      <c r="BZ4117" t="s">
        <v>863</v>
      </c>
      <c r="CA4117" s="13" t="s">
        <v>6869</v>
      </c>
    </row>
    <row r="4118" spans="70:79" s="1" customFormat="1" ht="15">
      <c r="BR4118" t="str">
        <f t="shared" si="198"/>
        <v>RXPWEARDALE COMMUNITY HOSPITAL</v>
      </c>
      <c r="BS4118" s="66" t="s">
        <v>11785</v>
      </c>
      <c r="BT4118" s="66" t="s">
        <v>3235</v>
      </c>
      <c r="BU4118" s="66" t="s">
        <v>11785</v>
      </c>
      <c r="BV4118" s="66" t="s">
        <v>3235</v>
      </c>
      <c r="BW4118" s="66" t="s">
        <v>11767</v>
      </c>
      <c r="BX4118" s="66"/>
      <c r="BY4118" s="12"/>
      <c r="BZ4118" t="s">
        <v>863</v>
      </c>
      <c r="CA4118" s="13" t="s">
        <v>2825</v>
      </c>
    </row>
    <row r="4119" spans="70:79" s="1" customFormat="1" ht="15">
      <c r="BR4119" t="str">
        <f t="shared" si="198"/>
        <v>RXQAMERSHAM HEALTH CENTRE</v>
      </c>
      <c r="BS4119" s="66" t="s">
        <v>11786</v>
      </c>
      <c r="BT4119" s="66" t="s">
        <v>11787</v>
      </c>
      <c r="BU4119" s="66" t="s">
        <v>11786</v>
      </c>
      <c r="BV4119" s="66" t="s">
        <v>11787</v>
      </c>
      <c r="BW4119" s="66" t="s">
        <v>11788</v>
      </c>
      <c r="BX4119" s="66"/>
      <c r="BY4119" s="12"/>
      <c r="BZ4119" t="s">
        <v>863</v>
      </c>
      <c r="CA4119" s="13" t="s">
        <v>490</v>
      </c>
    </row>
    <row r="4120" spans="70:79" s="1" customFormat="1" ht="15">
      <c r="BR4120" t="str">
        <f t="shared" si="198"/>
        <v>RXQAMERSHAM HOSPITAL</v>
      </c>
      <c r="BS4120" s="66" t="s">
        <v>11789</v>
      </c>
      <c r="BT4120" s="66" t="s">
        <v>11790</v>
      </c>
      <c r="BU4120" s="66" t="s">
        <v>11789</v>
      </c>
      <c r="BV4120" s="66" t="s">
        <v>11790</v>
      </c>
      <c r="BW4120" s="66" t="s">
        <v>11788</v>
      </c>
      <c r="BX4120" s="66"/>
      <c r="BY4120" s="12"/>
      <c r="BZ4120" t="s">
        <v>863</v>
      </c>
      <c r="CA4120" s="13" t="s">
        <v>11791</v>
      </c>
    </row>
    <row r="4121" spans="70:79" s="1" customFormat="1" ht="15">
      <c r="BR4121" t="str">
        <f t="shared" si="198"/>
        <v>RXQAPPLEYARD</v>
      </c>
      <c r="BS4121" s="66" t="s">
        <v>11792</v>
      </c>
      <c r="BT4121" s="66" t="s">
        <v>11793</v>
      </c>
      <c r="BU4121" s="66" t="s">
        <v>11792</v>
      </c>
      <c r="BV4121" s="66" t="s">
        <v>11793</v>
      </c>
      <c r="BW4121" s="66" t="s">
        <v>11788</v>
      </c>
      <c r="BX4121" s="66"/>
      <c r="BY4121" s="12"/>
      <c r="BZ4121" t="s">
        <v>863</v>
      </c>
      <c r="CA4121" s="13" t="s">
        <v>286</v>
      </c>
    </row>
    <row r="4122" spans="70:79" s="1" customFormat="1" ht="15">
      <c r="BR4122" t="str">
        <f t="shared" si="198"/>
        <v>RXQAYSGARTH MEDICAL CENTRE</v>
      </c>
      <c r="BS4122" s="66" t="s">
        <v>11794</v>
      </c>
      <c r="BT4122" s="66" t="s">
        <v>11795</v>
      </c>
      <c r="BU4122" s="66" t="s">
        <v>11794</v>
      </c>
      <c r="BV4122" s="66" t="s">
        <v>11795</v>
      </c>
      <c r="BW4122" s="66" t="s">
        <v>11788</v>
      </c>
      <c r="BX4122" s="66"/>
      <c r="BY4122" s="12"/>
      <c r="BZ4122" t="s">
        <v>863</v>
      </c>
      <c r="CA4122" s="13" t="s">
        <v>11796</v>
      </c>
    </row>
    <row r="4123" spans="70:79" s="1" customFormat="1" ht="15">
      <c r="BR4123" t="str">
        <f t="shared" si="198"/>
        <v>RXQBUCKINGHAM HOSPITAL</v>
      </c>
      <c r="BS4123" s="66" t="s">
        <v>11797</v>
      </c>
      <c r="BT4123" s="66" t="s">
        <v>11798</v>
      </c>
      <c r="BU4123" s="66" t="s">
        <v>11797</v>
      </c>
      <c r="BV4123" s="66" t="s">
        <v>11798</v>
      </c>
      <c r="BW4123" s="66" t="s">
        <v>11788</v>
      </c>
      <c r="BX4123" s="66"/>
      <c r="BY4123" s="12"/>
      <c r="BZ4123" t="s">
        <v>4940</v>
      </c>
      <c r="CA4123" s="13" t="s">
        <v>2754</v>
      </c>
    </row>
    <row r="4124" spans="70:79" s="1" customFormat="1" ht="15">
      <c r="BR4124" t="str">
        <f t="shared" si="198"/>
        <v>RXQFLORENCE NIGHTINGALE HOSPICE</v>
      </c>
      <c r="BS4124" s="66" t="s">
        <v>11799</v>
      </c>
      <c r="BT4124" s="66" t="s">
        <v>11800</v>
      </c>
      <c r="BU4124" s="66" t="s">
        <v>11799</v>
      </c>
      <c r="BV4124" s="66" t="s">
        <v>11800</v>
      </c>
      <c r="BW4124" s="66" t="s">
        <v>11788</v>
      </c>
      <c r="BX4124" s="66"/>
      <c r="BY4124" s="12"/>
      <c r="BZ4124" t="s">
        <v>4940</v>
      </c>
      <c r="CA4124" s="13" t="s">
        <v>3734</v>
      </c>
    </row>
    <row r="4125" spans="70:79" s="1" customFormat="1" ht="15">
      <c r="BR4125" t="str">
        <f t="shared" si="198"/>
        <v>RXQMARLOW HOSPITAL</v>
      </c>
      <c r="BS4125" s="66" t="s">
        <v>11801</v>
      </c>
      <c r="BT4125" s="66" t="s">
        <v>11802</v>
      </c>
      <c r="BU4125" s="66" t="s">
        <v>11801</v>
      </c>
      <c r="BV4125" s="66" t="s">
        <v>11802</v>
      </c>
      <c r="BW4125" s="66" t="s">
        <v>11788</v>
      </c>
      <c r="BX4125" s="66"/>
      <c r="BY4125" s="12"/>
      <c r="BZ4125" t="s">
        <v>4940</v>
      </c>
      <c r="CA4125" s="13" t="s">
        <v>11803</v>
      </c>
    </row>
    <row r="4126" spans="70:79" s="1" customFormat="1" ht="15">
      <c r="BR4126" t="str">
        <f t="shared" si="198"/>
        <v>RXQMILTON KEYNES GENERAL HOSPITAL</v>
      </c>
      <c r="BS4126" s="66" t="s">
        <v>11804</v>
      </c>
      <c r="BT4126" s="66" t="s">
        <v>11805</v>
      </c>
      <c r="BU4126" s="66" t="s">
        <v>11804</v>
      </c>
      <c r="BV4126" s="66" t="s">
        <v>11805</v>
      </c>
      <c r="BW4126" s="66" t="s">
        <v>11788</v>
      </c>
      <c r="BX4126" s="66"/>
      <c r="BY4126" s="12"/>
      <c r="BZ4126" t="s">
        <v>4940</v>
      </c>
      <c r="CA4126" s="13" t="s">
        <v>11806</v>
      </c>
    </row>
    <row r="4127" spans="70:79" s="1" customFormat="1" ht="15">
      <c r="BR4127" t="str">
        <f t="shared" si="198"/>
        <v>RXQNORTH END SURGERY</v>
      </c>
      <c r="BS4127" s="66" t="s">
        <v>11807</v>
      </c>
      <c r="BT4127" s="66" t="s">
        <v>11808</v>
      </c>
      <c r="BU4127" s="66" t="s">
        <v>11807</v>
      </c>
      <c r="BV4127" s="66" t="s">
        <v>11808</v>
      </c>
      <c r="BW4127" s="66" t="s">
        <v>11788</v>
      </c>
      <c r="BX4127" s="66"/>
      <c r="BY4127" s="12"/>
      <c r="BZ4127" t="s">
        <v>11467</v>
      </c>
      <c r="CA4127" s="13" t="s">
        <v>11809</v>
      </c>
    </row>
    <row r="4128" spans="70:79" s="1" customFormat="1" ht="15">
      <c r="BR4128" t="str">
        <f t="shared" si="198"/>
        <v>RXQSTOKE MANDEVILLE HOSPITAL</v>
      </c>
      <c r="BS4128" s="66" t="s">
        <v>11810</v>
      </c>
      <c r="BT4128" s="66" t="s">
        <v>11811</v>
      </c>
      <c r="BU4128" s="66" t="s">
        <v>11810</v>
      </c>
      <c r="BV4128" s="66" t="s">
        <v>11811</v>
      </c>
      <c r="BW4128" s="66" t="s">
        <v>11788</v>
      </c>
      <c r="BX4128" s="66"/>
      <c r="BY4128" s="12"/>
      <c r="BZ4128" t="s">
        <v>11470</v>
      </c>
      <c r="CA4128" s="13" t="s">
        <v>1431</v>
      </c>
    </row>
    <row r="4129" spans="70:79" s="1" customFormat="1" ht="15">
      <c r="BR4129" t="str">
        <f t="shared" si="198"/>
        <v>RXQTHAME HOSPITAL</v>
      </c>
      <c r="BS4129" s="66" t="s">
        <v>11812</v>
      </c>
      <c r="BT4129" s="66" t="s">
        <v>11813</v>
      </c>
      <c r="BU4129" s="66" t="s">
        <v>11812</v>
      </c>
      <c r="BV4129" s="66" t="s">
        <v>11813</v>
      </c>
      <c r="BW4129" s="66" t="s">
        <v>11788</v>
      </c>
      <c r="BX4129" s="66"/>
      <c r="BY4129" s="12"/>
      <c r="BZ4129" t="s">
        <v>11470</v>
      </c>
      <c r="CA4129" s="13" t="s">
        <v>5568</v>
      </c>
    </row>
    <row r="4130" spans="70:79" s="1" customFormat="1" ht="15">
      <c r="BR4130" t="str">
        <f t="shared" si="198"/>
        <v>RXQWYCOMBE HOSPITAL</v>
      </c>
      <c r="BS4130" s="66" t="s">
        <v>11814</v>
      </c>
      <c r="BT4130" s="66" t="s">
        <v>11815</v>
      </c>
      <c r="BU4130" s="66" t="s">
        <v>11814</v>
      </c>
      <c r="BV4130" s="66" t="s">
        <v>11815</v>
      </c>
      <c r="BW4130" s="66" t="s">
        <v>11788</v>
      </c>
      <c r="BX4130" s="66"/>
      <c r="BY4130" s="12"/>
      <c r="BZ4130" t="s">
        <v>11480</v>
      </c>
      <c r="CA4130" s="13" t="s">
        <v>11816</v>
      </c>
    </row>
    <row r="4131" spans="70:79" s="1" customFormat="1" ht="15">
      <c r="BR4131" t="str">
        <f t="shared" si="198"/>
        <v>RXRACCRINGTON VICTORIA HOSPITAL</v>
      </c>
      <c r="BS4131" s="66" t="s">
        <v>11817</v>
      </c>
      <c r="BT4131" s="66" t="s">
        <v>8841</v>
      </c>
      <c r="BU4131" s="66" t="s">
        <v>11817</v>
      </c>
      <c r="BV4131" s="66" t="s">
        <v>8841</v>
      </c>
      <c r="BW4131" s="66" t="s">
        <v>11818</v>
      </c>
      <c r="BX4131" s="66"/>
      <c r="BY4131" s="12"/>
      <c r="BZ4131" t="s">
        <v>11480</v>
      </c>
      <c r="CA4131" s="13" t="s">
        <v>5406</v>
      </c>
    </row>
    <row r="4132" spans="70:79" s="1" customFormat="1" ht="15">
      <c r="BR4132" t="str">
        <f t="shared" si="198"/>
        <v>RXRBLACKBURN BIRTH CENTRE</v>
      </c>
      <c r="BS4132" s="66" t="s">
        <v>11819</v>
      </c>
      <c r="BT4132" s="66" t="s">
        <v>11820</v>
      </c>
      <c r="BU4132" s="66" t="s">
        <v>11819</v>
      </c>
      <c r="BV4132" s="66" t="s">
        <v>11820</v>
      </c>
      <c r="BW4132" s="66" t="s">
        <v>11818</v>
      </c>
      <c r="BX4132" s="66"/>
      <c r="BY4132" s="12"/>
      <c r="BZ4132" t="s">
        <v>11480</v>
      </c>
      <c r="CA4132" s="13" t="s">
        <v>11821</v>
      </c>
    </row>
    <row r="4133" spans="70:79" s="1" customFormat="1" ht="15">
      <c r="BR4133" t="str">
        <f t="shared" si="198"/>
        <v>RXRBLACKBURN HOSPITALS</v>
      </c>
      <c r="BS4133" s="66" t="s">
        <v>11822</v>
      </c>
      <c r="BT4133" s="66" t="s">
        <v>11823</v>
      </c>
      <c r="BU4133" s="66" t="s">
        <v>11822</v>
      </c>
      <c r="BV4133" s="66" t="s">
        <v>11823</v>
      </c>
      <c r="BW4133" s="66" t="s">
        <v>11818</v>
      </c>
      <c r="BX4133" s="66"/>
      <c r="BY4133" s="12"/>
      <c r="BZ4133" t="s">
        <v>11480</v>
      </c>
      <c r="CA4133" s="13" t="s">
        <v>11824</v>
      </c>
    </row>
    <row r="4134" spans="70:79" s="1" customFormat="1" ht="15">
      <c r="BR4134" t="str">
        <f t="shared" si="198"/>
        <v>RXRBURNLEY GENERAL HOSPITAL</v>
      </c>
      <c r="BS4134" s="66" t="s">
        <v>11825</v>
      </c>
      <c r="BT4134" s="66" t="s">
        <v>4157</v>
      </c>
      <c r="BU4134" s="66" t="s">
        <v>11825</v>
      </c>
      <c r="BV4134" s="66" t="s">
        <v>4157</v>
      </c>
      <c r="BW4134" s="66" t="s">
        <v>11818</v>
      </c>
      <c r="BX4134" s="66"/>
      <c r="BY4134" s="12"/>
      <c r="BZ4134" t="s">
        <v>11491</v>
      </c>
      <c r="CA4134" s="13" t="s">
        <v>11826</v>
      </c>
    </row>
    <row r="4135" spans="70:79" s="1" customFormat="1" ht="15">
      <c r="BR4135" t="str">
        <f t="shared" si="198"/>
        <v>RXRBURNLEY HOSPITALS</v>
      </c>
      <c r="BS4135" s="66" t="s">
        <v>11827</v>
      </c>
      <c r="BT4135" s="66" t="s">
        <v>11828</v>
      </c>
      <c r="BU4135" s="66" t="s">
        <v>11827</v>
      </c>
      <c r="BV4135" s="66" t="s">
        <v>11828</v>
      </c>
      <c r="BW4135" s="66" t="s">
        <v>11818</v>
      </c>
      <c r="BX4135" s="66"/>
      <c r="BY4135" s="12"/>
      <c r="BZ4135" t="s">
        <v>11491</v>
      </c>
      <c r="CA4135" s="13" t="s">
        <v>11829</v>
      </c>
    </row>
    <row r="4136" spans="70:79" s="1" customFormat="1" ht="15">
      <c r="BR4136" t="str">
        <f t="shared" si="198"/>
        <v>RXRCLITHEROE COMMUNITY HOSPITAL</v>
      </c>
      <c r="BS4136" s="86" t="s">
        <v>11830</v>
      </c>
      <c r="BT4136" s="86" t="s">
        <v>4181</v>
      </c>
      <c r="BU4136" s="86" t="s">
        <v>11830</v>
      </c>
      <c r="BV4136" s="86" t="s">
        <v>4181</v>
      </c>
      <c r="BW4136" s="66" t="s">
        <v>11818</v>
      </c>
      <c r="BX4136" s="66"/>
      <c r="BY4136" s="12"/>
      <c r="BZ4136" t="s">
        <v>11494</v>
      </c>
      <c r="CA4136" s="13" t="s">
        <v>11831</v>
      </c>
    </row>
    <row r="4137" spans="70:79" s="1" customFormat="1" ht="15">
      <c r="BR4137" t="str">
        <f t="shared" si="198"/>
        <v>RXRPENDLE COMMUNITY HOSPITAL</v>
      </c>
      <c r="BS4137" s="66" t="s">
        <v>11832</v>
      </c>
      <c r="BT4137" s="66" t="s">
        <v>4185</v>
      </c>
      <c r="BU4137" s="66" t="s">
        <v>11832</v>
      </c>
      <c r="BV4137" s="66" t="s">
        <v>4185</v>
      </c>
      <c r="BW4137" s="66" t="s">
        <v>11818</v>
      </c>
      <c r="BX4137" s="66"/>
      <c r="BY4137" s="12"/>
      <c r="BZ4137" t="s">
        <v>11494</v>
      </c>
      <c r="CA4137" s="13" t="s">
        <v>11833</v>
      </c>
    </row>
    <row r="4138" spans="70:79" s="1" customFormat="1" ht="15">
      <c r="BR4138" t="str">
        <f t="shared" si="198"/>
        <v>RXRROSSENDALE HOSPITAL</v>
      </c>
      <c r="BS4138" s="66" t="s">
        <v>11834</v>
      </c>
      <c r="BT4138" s="66" t="s">
        <v>8974</v>
      </c>
      <c r="BU4138" s="66" t="s">
        <v>11834</v>
      </c>
      <c r="BV4138" s="66" t="s">
        <v>8974</v>
      </c>
      <c r="BW4138" s="66" t="s">
        <v>11818</v>
      </c>
      <c r="BX4138" s="66"/>
      <c r="BY4138" s="12"/>
      <c r="BZ4138" t="s">
        <v>11494</v>
      </c>
      <c r="CA4138" s="13" t="s">
        <v>10103</v>
      </c>
    </row>
    <row r="4139" spans="70:79" s="1" customFormat="1" ht="15">
      <c r="BR4139" t="str">
        <f t="shared" si="198"/>
        <v>RXRROSSENDALE PRIMARY CARE CENTRE</v>
      </c>
      <c r="BS4139" s="66" t="s">
        <v>11835</v>
      </c>
      <c r="BT4139" s="66" t="s">
        <v>11836</v>
      </c>
      <c r="BU4139" s="66" t="s">
        <v>11835</v>
      </c>
      <c r="BV4139" s="66" t="s">
        <v>11836</v>
      </c>
      <c r="BW4139" s="66" t="s">
        <v>11818</v>
      </c>
      <c r="BX4139" s="66"/>
      <c r="BY4139" s="12"/>
      <c r="BZ4139" t="s">
        <v>11494</v>
      </c>
      <c r="CA4139" s="13" t="s">
        <v>11837</v>
      </c>
    </row>
    <row r="4140" spans="70:79" s="1" customFormat="1" ht="15">
      <c r="BR4140" t="str">
        <f t="shared" si="198"/>
        <v>RXRROYAL BLACKBURN HOSPITAL</v>
      </c>
      <c r="BS4140" s="66" t="s">
        <v>11838</v>
      </c>
      <c r="BT4140" s="66" t="s">
        <v>4195</v>
      </c>
      <c r="BU4140" s="66" t="s">
        <v>11838</v>
      </c>
      <c r="BV4140" s="66" t="s">
        <v>4195</v>
      </c>
      <c r="BW4140" s="66" t="s">
        <v>11818</v>
      </c>
      <c r="BX4140" s="66"/>
      <c r="BY4140" s="12"/>
      <c r="BZ4140" t="s">
        <v>11494</v>
      </c>
      <c r="CA4140" s="13" t="s">
        <v>11839</v>
      </c>
    </row>
    <row r="4141" spans="70:79" s="1" customFormat="1" ht="15">
      <c r="BR4141" t="str">
        <f t="shared" si="198"/>
        <v>RXTARDENLEIGH</v>
      </c>
      <c r="BS4141" s="66" t="s">
        <v>11840</v>
      </c>
      <c r="BT4141" s="66" t="s">
        <v>1290</v>
      </c>
      <c r="BU4141" s="66" t="s">
        <v>11840</v>
      </c>
      <c r="BV4141" s="66" t="s">
        <v>1290</v>
      </c>
      <c r="BW4141" s="66" t="s">
        <v>11841</v>
      </c>
      <c r="BX4141" s="66"/>
      <c r="BY4141" s="12"/>
      <c r="BZ4141" t="s">
        <v>11494</v>
      </c>
      <c r="CA4141" s="13" t="s">
        <v>11842</v>
      </c>
    </row>
    <row r="4142" spans="70:79" s="1" customFormat="1" ht="15">
      <c r="BR4142" t="str">
        <f t="shared" si="198"/>
        <v>RXTASHCROFT</v>
      </c>
      <c r="BS4142" s="66" t="s">
        <v>11843</v>
      </c>
      <c r="BT4142" s="66" t="s">
        <v>1305</v>
      </c>
      <c r="BU4142" s="66" t="s">
        <v>11843</v>
      </c>
      <c r="BV4142" s="66" t="s">
        <v>1305</v>
      </c>
      <c r="BW4142" s="66" t="s">
        <v>11841</v>
      </c>
      <c r="BX4142" s="66"/>
      <c r="BY4142" s="12"/>
      <c r="BZ4142" t="s">
        <v>11494</v>
      </c>
      <c r="CA4142" s="13" t="s">
        <v>2523</v>
      </c>
    </row>
    <row r="4143" spans="70:79" s="1" customFormat="1" ht="15">
      <c r="BR4143" t="str">
        <f t="shared" si="198"/>
        <v>RXTCHELMSLEY WOOD OPS CWOA</v>
      </c>
      <c r="BS4143" s="66" t="s">
        <v>11844</v>
      </c>
      <c r="BT4143" s="66" t="s">
        <v>11845</v>
      </c>
      <c r="BU4143" s="66" t="s">
        <v>11844</v>
      </c>
      <c r="BV4143" s="66" t="s">
        <v>11845</v>
      </c>
      <c r="BW4143" s="66" t="s">
        <v>11841</v>
      </c>
      <c r="BX4143" s="66"/>
      <c r="BY4143" s="12"/>
      <c r="BZ4143" t="s">
        <v>11494</v>
      </c>
      <c r="CA4143" s="13" t="s">
        <v>11846</v>
      </c>
    </row>
    <row r="4144" spans="70:79" s="1" customFormat="1" ht="15">
      <c r="BR4144" t="str">
        <f t="shared" si="198"/>
        <v>RXTDAN MOONEY HOUSE</v>
      </c>
      <c r="BS4144" s="66" t="s">
        <v>11847</v>
      </c>
      <c r="BT4144" s="66" t="s">
        <v>1309</v>
      </c>
      <c r="BU4144" s="66" t="s">
        <v>11847</v>
      </c>
      <c r="BV4144" s="66" t="s">
        <v>1309</v>
      </c>
      <c r="BW4144" s="66" t="s">
        <v>11841</v>
      </c>
      <c r="BX4144" s="66"/>
      <c r="BY4144" s="12"/>
      <c r="BZ4144" t="s">
        <v>11494</v>
      </c>
      <c r="CA4144" s="13" t="s">
        <v>11848</v>
      </c>
    </row>
    <row r="4145" spans="70:79" s="1" customFormat="1" ht="15">
      <c r="BR4145" t="str">
        <f t="shared" si="198"/>
        <v>RXTDAVID BROMLEY</v>
      </c>
      <c r="BS4145" s="66" t="s">
        <v>11849</v>
      </c>
      <c r="BT4145" s="66" t="s">
        <v>1313</v>
      </c>
      <c r="BU4145" s="66" t="s">
        <v>11849</v>
      </c>
      <c r="BV4145" s="66" t="s">
        <v>1313</v>
      </c>
      <c r="BW4145" s="66" t="s">
        <v>11841</v>
      </c>
      <c r="BX4145" s="66"/>
      <c r="BY4145" s="12"/>
      <c r="BZ4145" t="s">
        <v>11494</v>
      </c>
      <c r="CA4145" s="13" t="s">
        <v>11850</v>
      </c>
    </row>
    <row r="4146" spans="70:79" s="1" customFormat="1" ht="15">
      <c r="BR4146" t="str">
        <f t="shared" si="198"/>
        <v>RXTEATING DISORDERS, THE BARBERRY</v>
      </c>
      <c r="BS4146" s="66" t="s">
        <v>11851</v>
      </c>
      <c r="BT4146" s="66" t="s">
        <v>1316</v>
      </c>
      <c r="BU4146" s="66" t="s">
        <v>11851</v>
      </c>
      <c r="BV4146" s="66" t="s">
        <v>1316</v>
      </c>
      <c r="BW4146" s="66" t="s">
        <v>11841</v>
      </c>
      <c r="BX4146" s="66"/>
      <c r="BY4146" s="12"/>
      <c r="BZ4146" t="s">
        <v>11496</v>
      </c>
      <c r="CA4146" s="13" t="s">
        <v>11852</v>
      </c>
    </row>
    <row r="4147" spans="70:79" s="1" customFormat="1" ht="15">
      <c r="BR4147" t="str">
        <f t="shared" si="198"/>
        <v>RXTEDEN UNIT</v>
      </c>
      <c r="BS4147" s="66" t="s">
        <v>11853</v>
      </c>
      <c r="BT4147" s="66" t="s">
        <v>1320</v>
      </c>
      <c r="BU4147" s="66" t="s">
        <v>11853</v>
      </c>
      <c r="BV4147" s="66" t="s">
        <v>1320</v>
      </c>
      <c r="BW4147" s="66" t="s">
        <v>11841</v>
      </c>
      <c r="BX4147" s="66"/>
      <c r="BY4147" s="12"/>
      <c r="BZ4147" t="s">
        <v>11499</v>
      </c>
      <c r="CA4147" s="13" t="s">
        <v>11854</v>
      </c>
    </row>
    <row r="4148" spans="70:79" s="1" customFormat="1" ht="15">
      <c r="BR4148" t="str">
        <f t="shared" si="198"/>
        <v>RXTEDENDALE/HILLDALE</v>
      </c>
      <c r="BS4148" s="66" t="s">
        <v>11855</v>
      </c>
      <c r="BT4148" s="66" t="s">
        <v>11856</v>
      </c>
      <c r="BU4148" s="66" t="s">
        <v>11855</v>
      </c>
      <c r="BV4148" s="66" t="s">
        <v>11856</v>
      </c>
      <c r="BW4148" s="66" t="s">
        <v>11841</v>
      </c>
      <c r="BX4148" s="66"/>
      <c r="BY4148" s="12"/>
      <c r="BZ4148" t="s">
        <v>11499</v>
      </c>
      <c r="CA4148" s="13" t="s">
        <v>2612</v>
      </c>
    </row>
    <row r="4149" spans="70:79" s="1" customFormat="1" ht="15">
      <c r="BR4149" t="str">
        <f t="shared" si="198"/>
        <v>RXTEDGBASTON OPS EBOA</v>
      </c>
      <c r="BS4149" s="66" t="s">
        <v>11857</v>
      </c>
      <c r="BT4149" s="66" t="s">
        <v>11858</v>
      </c>
      <c r="BU4149" s="66" t="s">
        <v>11857</v>
      </c>
      <c r="BV4149" s="66" t="s">
        <v>11858</v>
      </c>
      <c r="BW4149" s="66" t="s">
        <v>11841</v>
      </c>
      <c r="BX4149" s="66"/>
      <c r="BY4149" s="12"/>
      <c r="BZ4149" t="s">
        <v>11499</v>
      </c>
      <c r="CA4149" s="13" t="s">
        <v>11859</v>
      </c>
    </row>
    <row r="4150" spans="70:79" s="1" customFormat="1" ht="15">
      <c r="BR4150" t="str">
        <f t="shared" si="198"/>
        <v>RXTENDEAVOUR COURT</v>
      </c>
      <c r="BS4150" s="66" t="s">
        <v>11860</v>
      </c>
      <c r="BT4150" s="66" t="s">
        <v>1326</v>
      </c>
      <c r="BU4150" s="66" t="s">
        <v>11860</v>
      </c>
      <c r="BV4150" s="66" t="s">
        <v>1326</v>
      </c>
      <c r="BW4150" s="66" t="s">
        <v>11841</v>
      </c>
      <c r="BX4150" s="66"/>
      <c r="BY4150" s="12"/>
      <c r="BZ4150" t="s">
        <v>3461</v>
      </c>
      <c r="CA4150" s="13" t="s">
        <v>148</v>
      </c>
    </row>
    <row r="4151" spans="70:79" s="1" customFormat="1" ht="15">
      <c r="BR4151" t="str">
        <f t="shared" si="198"/>
        <v>RXTENDEAVOUR HOUSE</v>
      </c>
      <c r="BS4151" s="66" t="s">
        <v>11861</v>
      </c>
      <c r="BT4151" s="66" t="s">
        <v>1330</v>
      </c>
      <c r="BU4151" s="66" t="s">
        <v>11861</v>
      </c>
      <c r="BV4151" s="66" t="s">
        <v>1330</v>
      </c>
      <c r="BW4151" s="66" t="s">
        <v>11841</v>
      </c>
      <c r="BX4151" s="66"/>
      <c r="BY4151" s="12"/>
      <c r="BZ4151" t="s">
        <v>3461</v>
      </c>
      <c r="CA4151" s="13" t="s">
        <v>11862</v>
      </c>
    </row>
    <row r="4152" spans="70:79" s="1" customFormat="1" ht="13.15" customHeight="1">
      <c r="BR4152" t="str">
        <f t="shared" si="198"/>
        <v>RXTERDINGTON OPS EDOA</v>
      </c>
      <c r="BS4152" s="66" t="s">
        <v>11863</v>
      </c>
      <c r="BT4152" s="66" t="s">
        <v>11864</v>
      </c>
      <c r="BU4152" s="66" t="s">
        <v>11863</v>
      </c>
      <c r="BV4152" s="66" t="s">
        <v>11864</v>
      </c>
      <c r="BW4152" s="66" t="s">
        <v>11841</v>
      </c>
      <c r="BX4152" s="66"/>
      <c r="BY4152" s="12"/>
      <c r="BZ4152" t="s">
        <v>3461</v>
      </c>
      <c r="CA4152" s="13" t="s">
        <v>11865</v>
      </c>
    </row>
    <row r="4153" spans="70:79" s="1" customFormat="1" ht="15">
      <c r="BR4153" t="str">
        <f t="shared" si="198"/>
        <v>RXTEXPRESS SIGNS</v>
      </c>
      <c r="BS4153" s="66" t="s">
        <v>11866</v>
      </c>
      <c r="BT4153" s="66" t="s">
        <v>11867</v>
      </c>
      <c r="BU4153" s="66" t="s">
        <v>11866</v>
      </c>
      <c r="BV4153" s="66" t="s">
        <v>11867</v>
      </c>
      <c r="BW4153" s="66" t="s">
        <v>11841</v>
      </c>
      <c r="BX4153" s="66"/>
      <c r="BY4153" s="12"/>
      <c r="BZ4153" t="s">
        <v>3461</v>
      </c>
      <c r="CA4153" s="13" t="s">
        <v>11868</v>
      </c>
    </row>
    <row r="4154" spans="70:79" s="1" customFormat="1" ht="15">
      <c r="BR4154" t="str">
        <f t="shared" si="198"/>
        <v>RXTFORMER WOMENS HOSPITAL</v>
      </c>
      <c r="BS4154" s="66" t="s">
        <v>11869</v>
      </c>
      <c r="BT4154" s="66" t="s">
        <v>11870</v>
      </c>
      <c r="BU4154" s="66" t="s">
        <v>11869</v>
      </c>
      <c r="BV4154" s="66" t="s">
        <v>11870</v>
      </c>
      <c r="BW4154" s="66" t="s">
        <v>11841</v>
      </c>
      <c r="BX4154" s="66"/>
      <c r="BY4154" s="12"/>
      <c r="BZ4154" t="s">
        <v>3461</v>
      </c>
      <c r="CA4154" s="13" t="s">
        <v>5735</v>
      </c>
    </row>
    <row r="4155" spans="70:79" s="1" customFormat="1" ht="15">
      <c r="BR4155" t="str">
        <f t="shared" si="198"/>
        <v>RXTFORWARD HOUSE</v>
      </c>
      <c r="BS4155" s="66" t="s">
        <v>11871</v>
      </c>
      <c r="BT4155" s="66" t="s">
        <v>1333</v>
      </c>
      <c r="BU4155" s="66" t="s">
        <v>11871</v>
      </c>
      <c r="BV4155" s="66" t="s">
        <v>1333</v>
      </c>
      <c r="BW4155" s="66" t="s">
        <v>11841</v>
      </c>
      <c r="BX4155" s="66"/>
      <c r="BY4155" s="12"/>
      <c r="BZ4155" t="s">
        <v>3461</v>
      </c>
      <c r="CA4155" s="13" t="s">
        <v>11872</v>
      </c>
    </row>
    <row r="4156" spans="70:79" s="1" customFormat="1" ht="15">
      <c r="BR4156" t="str">
        <f t="shared" si="198"/>
        <v>RXTFRANTZ FANON</v>
      </c>
      <c r="BS4156" s="66" t="s">
        <v>11873</v>
      </c>
      <c r="BT4156" s="66" t="s">
        <v>11874</v>
      </c>
      <c r="BU4156" s="66" t="s">
        <v>11873</v>
      </c>
      <c r="BV4156" s="66" t="s">
        <v>11874</v>
      </c>
      <c r="BW4156" s="66" t="s">
        <v>11841</v>
      </c>
      <c r="BX4156" s="66"/>
      <c r="BY4156" s="12"/>
      <c r="BZ4156" t="s">
        <v>3461</v>
      </c>
      <c r="CA4156" s="13" t="s">
        <v>11875</v>
      </c>
    </row>
    <row r="4157" spans="70:79" s="1" customFormat="1" ht="15">
      <c r="BR4157" t="str">
        <f t="shared" si="198"/>
        <v>RXTGENERAL OPS GNOA</v>
      </c>
      <c r="BS4157" s="66" t="s">
        <v>11876</v>
      </c>
      <c r="BT4157" s="66" t="s">
        <v>11877</v>
      </c>
      <c r="BU4157" s="66" t="s">
        <v>11876</v>
      </c>
      <c r="BV4157" s="66" t="s">
        <v>11877</v>
      </c>
      <c r="BW4157" s="66" t="s">
        <v>11841</v>
      </c>
      <c r="BX4157" s="66"/>
      <c r="BY4157" s="12"/>
      <c r="BZ4157" t="s">
        <v>3461</v>
      </c>
      <c r="CA4157" s="13" t="s">
        <v>3042</v>
      </c>
    </row>
    <row r="4158" spans="70:79" s="1" customFormat="1" ht="15">
      <c r="BR4158" t="str">
        <f t="shared" si="198"/>
        <v>RXTGROVE AVENUE</v>
      </c>
      <c r="BS4158" s="66" t="s">
        <v>11878</v>
      </c>
      <c r="BT4158" s="66" t="s">
        <v>1336</v>
      </c>
      <c r="BU4158" s="66" t="s">
        <v>11878</v>
      </c>
      <c r="BV4158" s="66" t="s">
        <v>1336</v>
      </c>
      <c r="BW4158" s="66" t="s">
        <v>11841</v>
      </c>
      <c r="BX4158" s="66"/>
      <c r="BY4158" s="12"/>
      <c r="BZ4158" t="s">
        <v>3461</v>
      </c>
      <c r="CA4158" s="13" t="s">
        <v>266</v>
      </c>
    </row>
    <row r="4159" spans="70:79" s="1" customFormat="1" ht="15">
      <c r="BR4159" t="str">
        <f t="shared" si="198"/>
        <v>RXTHALL GREEN OPS HGOA</v>
      </c>
      <c r="BS4159" s="66" t="s">
        <v>11879</v>
      </c>
      <c r="BT4159" s="66" t="s">
        <v>11880</v>
      </c>
      <c r="BU4159" s="66" t="s">
        <v>11879</v>
      </c>
      <c r="BV4159" s="66" t="s">
        <v>11880</v>
      </c>
      <c r="BW4159" s="66" t="s">
        <v>11841</v>
      </c>
      <c r="BX4159" s="66"/>
      <c r="BY4159" s="12"/>
      <c r="BZ4159" t="s">
        <v>3461</v>
      </c>
      <c r="CA4159" s="13" t="s">
        <v>11881</v>
      </c>
    </row>
    <row r="4160" spans="70:79" s="1" customFormat="1" ht="15">
      <c r="BR4160" t="str">
        <f t="shared" si="198"/>
        <v>RXTHERTFORD HOUSE</v>
      </c>
      <c r="BS4160" s="66" t="s">
        <v>11882</v>
      </c>
      <c r="BT4160" s="66" t="s">
        <v>1339</v>
      </c>
      <c r="BU4160" s="66" t="s">
        <v>11882</v>
      </c>
      <c r="BV4160" s="66" t="s">
        <v>1339</v>
      </c>
      <c r="BW4160" s="66" t="s">
        <v>11841</v>
      </c>
      <c r="BX4160" s="66"/>
      <c r="BY4160" s="12"/>
      <c r="BZ4160" t="s">
        <v>3461</v>
      </c>
      <c r="CA4160" s="13" t="s">
        <v>11883</v>
      </c>
    </row>
    <row r="4161" spans="70:79" s="1" customFormat="1" ht="15">
      <c r="BR4161" t="str">
        <f t="shared" si="198"/>
        <v>RXTHIGHCROFT HOSPITAL</v>
      </c>
      <c r="BS4161" s="66" t="s">
        <v>11884</v>
      </c>
      <c r="BT4161" s="66" t="s">
        <v>11885</v>
      </c>
      <c r="BU4161" s="66" t="s">
        <v>11884</v>
      </c>
      <c r="BV4161" s="66" t="s">
        <v>11885</v>
      </c>
      <c r="BW4161" s="66" t="s">
        <v>11841</v>
      </c>
      <c r="BX4161" s="66"/>
      <c r="BY4161" s="12"/>
      <c r="BZ4161" t="s">
        <v>3461</v>
      </c>
      <c r="CA4161" s="13" t="s">
        <v>11886</v>
      </c>
    </row>
    <row r="4162" spans="70:79" s="1" customFormat="1" ht="15">
      <c r="BR4162" t="str">
        <f t="shared" si="198"/>
        <v>RXTHILLIS LODGE</v>
      </c>
      <c r="BS4162" s="66" t="s">
        <v>11887</v>
      </c>
      <c r="BT4162" s="66" t="s">
        <v>1342</v>
      </c>
      <c r="BU4162" s="66" t="s">
        <v>11887</v>
      </c>
      <c r="BV4162" s="66" t="s">
        <v>1342</v>
      </c>
      <c r="BW4162" s="66" t="s">
        <v>11841</v>
      </c>
      <c r="BX4162" s="66"/>
      <c r="BY4162" s="12"/>
      <c r="BZ4162" t="s">
        <v>3461</v>
      </c>
      <c r="CA4162" s="13" t="s">
        <v>11888</v>
      </c>
    </row>
    <row r="4163" spans="70:79" s="1" customFormat="1" ht="15">
      <c r="BR4163" t="str">
        <f t="shared" ref="BR4163:BR4226" si="199">CONCATENATE(LEFT(BS4163, 3),BT4163)</f>
        <v>RXTHODGE HILL OPS HHOA</v>
      </c>
      <c r="BS4163" s="66" t="s">
        <v>11889</v>
      </c>
      <c r="BT4163" s="66" t="s">
        <v>11890</v>
      </c>
      <c r="BU4163" s="66" t="s">
        <v>11889</v>
      </c>
      <c r="BV4163" s="66" t="s">
        <v>11890</v>
      </c>
      <c r="BW4163" s="66" t="s">
        <v>11841</v>
      </c>
      <c r="BX4163" s="66"/>
      <c r="BY4163" s="12"/>
      <c r="BZ4163" t="s">
        <v>3461</v>
      </c>
      <c r="CA4163" s="13" t="s">
        <v>11891</v>
      </c>
    </row>
    <row r="4164" spans="70:79" s="1" customFormat="1" ht="15">
      <c r="BR4164" t="str">
        <f t="shared" si="199"/>
        <v>RXTHOLLYHILL</v>
      </c>
      <c r="BS4164" s="66" t="s">
        <v>11892</v>
      </c>
      <c r="BT4164" s="66" t="s">
        <v>11893</v>
      </c>
      <c r="BU4164" s="66" t="s">
        <v>11892</v>
      </c>
      <c r="BV4164" s="66" t="s">
        <v>11893</v>
      </c>
      <c r="BW4164" s="66" t="s">
        <v>11841</v>
      </c>
      <c r="BX4164" s="66"/>
      <c r="BY4164" s="12"/>
      <c r="BZ4164" t="s">
        <v>3461</v>
      </c>
      <c r="CA4164" s="13" t="s">
        <v>11894</v>
      </c>
    </row>
    <row r="4165" spans="70:79" s="1" customFormat="1" ht="15">
      <c r="BR4165" t="str">
        <f t="shared" si="199"/>
        <v>RXTHONEYBOURNE</v>
      </c>
      <c r="BS4165" s="66" t="s">
        <v>11895</v>
      </c>
      <c r="BT4165" s="66" t="s">
        <v>28</v>
      </c>
      <c r="BU4165" s="66" t="s">
        <v>11895</v>
      </c>
      <c r="BV4165" s="66" t="s">
        <v>28</v>
      </c>
      <c r="BW4165" s="66" t="s">
        <v>11841</v>
      </c>
      <c r="BX4165" s="66"/>
      <c r="BY4165" s="12"/>
      <c r="BZ4165" t="s">
        <v>3461</v>
      </c>
      <c r="CA4165" s="13" t="s">
        <v>7410</v>
      </c>
    </row>
    <row r="4166" spans="70:79" s="1" customFormat="1" ht="15">
      <c r="BR4166" t="str">
        <f t="shared" si="199"/>
        <v>RXTJOHN BLACK DAY HOSPITAL</v>
      </c>
      <c r="BS4166" s="66" t="s">
        <v>11896</v>
      </c>
      <c r="BT4166" s="66" t="s">
        <v>11897</v>
      </c>
      <c r="BU4166" s="66" t="s">
        <v>11896</v>
      </c>
      <c r="BV4166" s="66" t="s">
        <v>11897</v>
      </c>
      <c r="BW4166" s="66" t="s">
        <v>11841</v>
      </c>
      <c r="BX4166" s="66"/>
      <c r="BY4166" s="12"/>
      <c r="BZ4166" t="s">
        <v>3461</v>
      </c>
      <c r="CA4166" s="13" t="s">
        <v>11898</v>
      </c>
    </row>
    <row r="4167" spans="70:79" s="1" customFormat="1" ht="15">
      <c r="BR4167" t="str">
        <f t="shared" si="199"/>
        <v>RXTJUNIPER CENTRE</v>
      </c>
      <c r="BS4167" s="66" t="s">
        <v>11899</v>
      </c>
      <c r="BT4167" s="66" t="s">
        <v>1345</v>
      </c>
      <c r="BU4167" s="66" t="s">
        <v>11899</v>
      </c>
      <c r="BV4167" s="66" t="s">
        <v>1345</v>
      </c>
      <c r="BW4167" s="66" t="s">
        <v>11841</v>
      </c>
      <c r="BX4167" s="66"/>
      <c r="BY4167" s="12"/>
      <c r="BZ4167" t="s">
        <v>3461</v>
      </c>
      <c r="CA4167" s="13" t="s">
        <v>11900</v>
      </c>
    </row>
    <row r="4168" spans="70:79" s="1" customFormat="1" ht="15">
      <c r="BR4168" t="str">
        <f t="shared" si="199"/>
        <v>RXTJUNIPER INPATIENT JNIP POST 1</v>
      </c>
      <c r="BS4168" s="66" t="s">
        <v>11901</v>
      </c>
      <c r="BT4168" s="66" t="s">
        <v>11902</v>
      </c>
      <c r="BU4168" s="66" t="s">
        <v>11901</v>
      </c>
      <c r="BV4168" s="66" t="s">
        <v>11902</v>
      </c>
      <c r="BW4168" s="66" t="s">
        <v>11841</v>
      </c>
      <c r="BX4168" s="66"/>
      <c r="BY4168" s="12"/>
      <c r="BZ4168" t="s">
        <v>3461</v>
      </c>
      <c r="CA4168" s="13" t="s">
        <v>54</v>
      </c>
    </row>
    <row r="4169" spans="70:79" s="1" customFormat="1" ht="15">
      <c r="BR4169" t="str">
        <f t="shared" si="199"/>
        <v>RXTKNOWLE OPS KLOA</v>
      </c>
      <c r="BS4169" s="66" t="s">
        <v>11903</v>
      </c>
      <c r="BT4169" s="66" t="s">
        <v>11904</v>
      </c>
      <c r="BU4169" s="66" t="s">
        <v>11903</v>
      </c>
      <c r="BV4169" s="66" t="s">
        <v>11904</v>
      </c>
      <c r="BW4169" s="66" t="s">
        <v>11841</v>
      </c>
      <c r="BX4169" s="66"/>
      <c r="BY4169" s="12"/>
      <c r="BZ4169" t="s">
        <v>3461</v>
      </c>
      <c r="CA4169" s="13" t="s">
        <v>11905</v>
      </c>
    </row>
    <row r="4170" spans="70:79" s="1" customFormat="1" ht="15">
      <c r="BR4170" t="str">
        <f t="shared" si="199"/>
        <v>RXTLADYWOOD OPS LDOA</v>
      </c>
      <c r="BS4170" s="66" t="s">
        <v>11906</v>
      </c>
      <c r="BT4170" s="66" t="s">
        <v>11907</v>
      </c>
      <c r="BU4170" s="66" t="s">
        <v>11906</v>
      </c>
      <c r="BV4170" s="66" t="s">
        <v>11907</v>
      </c>
      <c r="BW4170" s="66" t="s">
        <v>11841</v>
      </c>
      <c r="BX4170" s="66"/>
      <c r="BY4170" s="12"/>
      <c r="BZ4170" t="s">
        <v>3461</v>
      </c>
      <c r="CA4170" s="13" t="s">
        <v>11908</v>
      </c>
    </row>
    <row r="4171" spans="70:79" s="1" customFormat="1" ht="15">
      <c r="BR4171" t="str">
        <f t="shared" si="199"/>
        <v>RXTLITTLE BROMWICH</v>
      </c>
      <c r="BS4171" s="66" t="s">
        <v>11909</v>
      </c>
      <c r="BT4171" s="66" t="s">
        <v>11910</v>
      </c>
      <c r="BU4171" s="66" t="s">
        <v>11909</v>
      </c>
      <c r="BV4171" s="66" t="s">
        <v>11910</v>
      </c>
      <c r="BW4171" s="66" t="s">
        <v>11841</v>
      </c>
      <c r="BX4171" s="66"/>
      <c r="BY4171" s="12"/>
      <c r="BZ4171" t="s">
        <v>3461</v>
      </c>
      <c r="CA4171" s="13" t="s">
        <v>11911</v>
      </c>
    </row>
    <row r="4172" spans="70:79" s="1" customFormat="1" ht="15">
      <c r="BR4172" t="str">
        <f t="shared" si="199"/>
        <v>RXTLYNDON OPS LYOA</v>
      </c>
      <c r="BS4172" s="66" t="s">
        <v>11912</v>
      </c>
      <c r="BT4172" s="66" t="s">
        <v>11913</v>
      </c>
      <c r="BU4172" s="66" t="s">
        <v>11912</v>
      </c>
      <c r="BV4172" s="66" t="s">
        <v>11913</v>
      </c>
      <c r="BW4172" s="66" t="s">
        <v>11841</v>
      </c>
      <c r="BX4172" s="66"/>
      <c r="BY4172" s="12"/>
      <c r="BZ4172" t="s">
        <v>3461</v>
      </c>
      <c r="CA4172" s="13" t="s">
        <v>11914</v>
      </c>
    </row>
    <row r="4173" spans="70:79" s="1" customFormat="1" ht="15">
      <c r="BR4173" t="str">
        <f t="shared" si="199"/>
        <v>RXTMARY SEACOLE HOUSE</v>
      </c>
      <c r="BS4173" s="66" t="s">
        <v>11915</v>
      </c>
      <c r="BT4173" s="66" t="s">
        <v>1354</v>
      </c>
      <c r="BU4173" s="66" t="s">
        <v>11915</v>
      </c>
      <c r="BV4173" s="66" t="s">
        <v>1354</v>
      </c>
      <c r="BW4173" s="66" t="s">
        <v>11841</v>
      </c>
      <c r="BX4173" s="66"/>
      <c r="BY4173" s="12"/>
      <c r="BZ4173" t="s">
        <v>3461</v>
      </c>
      <c r="CA4173" s="13" t="s">
        <v>5490</v>
      </c>
    </row>
    <row r="4174" spans="70:79" s="1" customFormat="1" ht="15">
      <c r="BR4174" t="str">
        <f t="shared" si="199"/>
        <v>RXTMOTHER AND BABY UNIT</v>
      </c>
      <c r="BS4174" s="66" t="s">
        <v>11916</v>
      </c>
      <c r="BT4174" s="66" t="s">
        <v>1365</v>
      </c>
      <c r="BU4174" s="66" t="s">
        <v>11916</v>
      </c>
      <c r="BV4174" s="66" t="s">
        <v>1365</v>
      </c>
      <c r="BW4174" s="66" t="s">
        <v>11841</v>
      </c>
      <c r="BX4174" s="66"/>
      <c r="BY4174" s="12"/>
      <c r="BZ4174" t="s">
        <v>3461</v>
      </c>
      <c r="CA4174" s="13" t="s">
        <v>276</v>
      </c>
    </row>
    <row r="4175" spans="70:79" s="1" customFormat="1" ht="15">
      <c r="BR4175" t="str">
        <f t="shared" si="199"/>
        <v>RXTNEWBRIDGE HOUSE</v>
      </c>
      <c r="BS4175" s="66" t="s">
        <v>11917</v>
      </c>
      <c r="BT4175" s="66" t="s">
        <v>1369</v>
      </c>
      <c r="BU4175" s="66" t="s">
        <v>11917</v>
      </c>
      <c r="BV4175" s="66" t="s">
        <v>1369</v>
      </c>
      <c r="BW4175" s="66" t="s">
        <v>11841</v>
      </c>
      <c r="BX4175" s="66"/>
      <c r="BY4175" s="12"/>
      <c r="BZ4175" t="s">
        <v>3461</v>
      </c>
      <c r="CA4175" s="13" t="s">
        <v>11918</v>
      </c>
    </row>
    <row r="4176" spans="70:79" s="1" customFormat="1" ht="15">
      <c r="BR4176" t="str">
        <f t="shared" si="199"/>
        <v>RXTNORTHCROFT HOSPITAL</v>
      </c>
      <c r="BS4176" s="66" t="s">
        <v>11919</v>
      </c>
      <c r="BT4176" s="66" t="s">
        <v>1374</v>
      </c>
      <c r="BU4176" s="66" t="s">
        <v>11919</v>
      </c>
      <c r="BV4176" s="66" t="s">
        <v>1374</v>
      </c>
      <c r="BW4176" s="66" t="s">
        <v>11841</v>
      </c>
      <c r="BX4176" s="66"/>
      <c r="BY4176" s="12"/>
      <c r="BZ4176" t="s">
        <v>3461</v>
      </c>
      <c r="CA4176" s="13" t="s">
        <v>11920</v>
      </c>
    </row>
    <row r="4177" spans="70:79" s="1" customFormat="1" ht="15">
      <c r="BR4177" t="str">
        <f t="shared" si="199"/>
        <v>RXTNORTHFIELD OPS NFOA</v>
      </c>
      <c r="BS4177" s="66" t="s">
        <v>11921</v>
      </c>
      <c r="BT4177" s="66" t="s">
        <v>11922</v>
      </c>
      <c r="BU4177" s="66" t="s">
        <v>11921</v>
      </c>
      <c r="BV4177" s="66" t="s">
        <v>11922</v>
      </c>
      <c r="BW4177" s="66" t="s">
        <v>11841</v>
      </c>
      <c r="BX4177" s="66"/>
      <c r="BY4177" s="12"/>
      <c r="BZ4177" t="s">
        <v>6038</v>
      </c>
      <c r="CA4177" s="13" t="s">
        <v>8116</v>
      </c>
    </row>
    <row r="4178" spans="70:79" s="1" customFormat="1" ht="15">
      <c r="BR4178" t="str">
        <f t="shared" si="199"/>
        <v>RXTNP BEN EIS NEEI</v>
      </c>
      <c r="BS4178" s="66" t="s">
        <v>11923</v>
      </c>
      <c r="BT4178" s="66" t="s">
        <v>11924</v>
      </c>
      <c r="BU4178" s="66" t="s">
        <v>11923</v>
      </c>
      <c r="BV4178" s="66" t="s">
        <v>11924</v>
      </c>
      <c r="BW4178" s="66" t="s">
        <v>11841</v>
      </c>
      <c r="BX4178" s="66"/>
      <c r="BY4178" s="12"/>
      <c r="BZ4178" t="s">
        <v>6038</v>
      </c>
      <c r="CA4178" s="13" t="s">
        <v>11925</v>
      </c>
    </row>
    <row r="4179" spans="70:79" s="1" customFormat="1" ht="15">
      <c r="BR4179" t="str">
        <f t="shared" si="199"/>
        <v>RXTNP HANDSWORTH AOR HDAR</v>
      </c>
      <c r="BS4179" s="66" t="s">
        <v>11926</v>
      </c>
      <c r="BT4179" s="66" t="s">
        <v>11927</v>
      </c>
      <c r="BU4179" s="66" t="s">
        <v>11926</v>
      </c>
      <c r="BV4179" s="66" t="s">
        <v>11927</v>
      </c>
      <c r="BW4179" s="66" t="s">
        <v>11841</v>
      </c>
      <c r="BX4179" s="66"/>
      <c r="BY4179" s="12"/>
      <c r="BZ4179" t="s">
        <v>6038</v>
      </c>
      <c r="CA4179" s="13" t="s">
        <v>468</v>
      </c>
    </row>
    <row r="4180" spans="70:79" s="1" customFormat="1" ht="15">
      <c r="BR4180" t="str">
        <f t="shared" si="199"/>
        <v>RXTNP HOB EAST EIS HEEI</v>
      </c>
      <c r="BS4180" s="66" t="s">
        <v>11928</v>
      </c>
      <c r="BT4180" s="66" t="s">
        <v>11929</v>
      </c>
      <c r="BU4180" s="66" t="s">
        <v>11928</v>
      </c>
      <c r="BV4180" s="66" t="s">
        <v>11929</v>
      </c>
      <c r="BW4180" s="66" t="s">
        <v>11841</v>
      </c>
      <c r="BX4180" s="66"/>
      <c r="BY4180" s="12"/>
      <c r="BZ4180" t="s">
        <v>6038</v>
      </c>
      <c r="CA4180" s="13" t="s">
        <v>791</v>
      </c>
    </row>
    <row r="4181" spans="70:79" s="1" customFormat="1" ht="15">
      <c r="BR4181" t="str">
        <f t="shared" si="199"/>
        <v>RXTNP HOB WEST EIS HWEI</v>
      </c>
      <c r="BS4181" s="66" t="s">
        <v>11930</v>
      </c>
      <c r="BT4181" s="66" t="s">
        <v>11931</v>
      </c>
      <c r="BU4181" s="66" t="s">
        <v>11930</v>
      </c>
      <c r="BV4181" s="66" t="s">
        <v>11931</v>
      </c>
      <c r="BW4181" s="66" t="s">
        <v>11841</v>
      </c>
      <c r="BX4181" s="66"/>
      <c r="BY4181" s="12"/>
      <c r="BZ4181" t="s">
        <v>6038</v>
      </c>
      <c r="CA4181" s="13" t="s">
        <v>8143</v>
      </c>
    </row>
    <row r="4182" spans="70:79" s="1" customFormat="1" ht="15">
      <c r="BR4182" t="str">
        <f t="shared" si="199"/>
        <v>RXTNP KINGSTANDING AOR KGAR</v>
      </c>
      <c r="BS4182" s="66" t="s">
        <v>11932</v>
      </c>
      <c r="BT4182" s="66" t="s">
        <v>11933</v>
      </c>
      <c r="BU4182" s="66" t="s">
        <v>11932</v>
      </c>
      <c r="BV4182" s="66" t="s">
        <v>11933</v>
      </c>
      <c r="BW4182" s="66" t="s">
        <v>11841</v>
      </c>
      <c r="BX4182" s="66"/>
      <c r="BY4182" s="12"/>
      <c r="BZ4182" t="s">
        <v>6038</v>
      </c>
      <c r="CA4182" s="13" t="s">
        <v>11934</v>
      </c>
    </row>
    <row r="4183" spans="70:79" s="1" customFormat="1" ht="15">
      <c r="BR4183" t="str">
        <f t="shared" si="199"/>
        <v>RXTNP LADYWOOD AOR LDAR</v>
      </c>
      <c r="BS4183" s="66" t="s">
        <v>11935</v>
      </c>
      <c r="BT4183" s="66" t="s">
        <v>11936</v>
      </c>
      <c r="BU4183" s="66" t="s">
        <v>11935</v>
      </c>
      <c r="BV4183" s="66" t="s">
        <v>11936</v>
      </c>
      <c r="BW4183" s="66" t="s">
        <v>11841</v>
      </c>
      <c r="BX4183" s="66"/>
      <c r="BY4183" s="12"/>
      <c r="BZ4183" t="s">
        <v>6038</v>
      </c>
      <c r="CA4183" s="13" t="s">
        <v>11937</v>
      </c>
    </row>
    <row r="4184" spans="70:79" s="1" customFormat="1" ht="15">
      <c r="BR4184" t="str">
        <f t="shared" si="199"/>
        <v>RXTNP NECHELLS AOR NCAR</v>
      </c>
      <c r="BS4184" s="66" t="s">
        <v>11938</v>
      </c>
      <c r="BT4184" s="66" t="s">
        <v>11939</v>
      </c>
      <c r="BU4184" s="66" t="s">
        <v>11938</v>
      </c>
      <c r="BV4184" s="66" t="s">
        <v>11939</v>
      </c>
      <c r="BW4184" s="66" t="s">
        <v>11841</v>
      </c>
      <c r="BX4184" s="66"/>
      <c r="BY4184" s="12"/>
      <c r="BZ4184" t="s">
        <v>6042</v>
      </c>
      <c r="CA4184" s="13" t="s">
        <v>11940</v>
      </c>
    </row>
    <row r="4185" spans="70:79" s="1" customFormat="1" ht="15">
      <c r="BR4185" t="str">
        <f t="shared" si="199"/>
        <v>RXTNP SOLIHULL AOR SLAR</v>
      </c>
      <c r="BS4185" s="66" t="s">
        <v>11941</v>
      </c>
      <c r="BT4185" s="66" t="s">
        <v>11942</v>
      </c>
      <c r="BU4185" s="66" t="s">
        <v>11941</v>
      </c>
      <c r="BV4185" s="66" t="s">
        <v>11942</v>
      </c>
      <c r="BW4185" s="66" t="s">
        <v>11841</v>
      </c>
      <c r="BX4185" s="66"/>
      <c r="BY4185" s="12"/>
      <c r="BZ4185" t="s">
        <v>6042</v>
      </c>
      <c r="CA4185" s="13" t="s">
        <v>7100</v>
      </c>
    </row>
    <row r="4186" spans="70:79" s="1" customFormat="1" ht="15">
      <c r="BR4186" t="str">
        <f t="shared" si="199"/>
        <v>RXTNP SOLIHULL EIS SLEI</v>
      </c>
      <c r="BS4186" s="66" t="s">
        <v>11943</v>
      </c>
      <c r="BT4186" s="66" t="s">
        <v>11944</v>
      </c>
      <c r="BU4186" s="66" t="s">
        <v>11943</v>
      </c>
      <c r="BV4186" s="66" t="s">
        <v>11944</v>
      </c>
      <c r="BW4186" s="66" t="s">
        <v>11841</v>
      </c>
      <c r="BX4186" s="66"/>
      <c r="BY4186" s="12"/>
      <c r="BZ4186" t="s">
        <v>6042</v>
      </c>
      <c r="CA4186" s="13" t="s">
        <v>11945</v>
      </c>
    </row>
    <row r="4187" spans="70:79" s="1" customFormat="1" ht="15">
      <c r="BR4187" t="str">
        <f t="shared" si="199"/>
        <v>RXTNP SOUTH AOR AHAR</v>
      </c>
      <c r="BS4187" s="66" t="s">
        <v>11946</v>
      </c>
      <c r="BT4187" s="66" t="s">
        <v>11947</v>
      </c>
      <c r="BU4187" s="66" t="s">
        <v>11946</v>
      </c>
      <c r="BV4187" s="66" t="s">
        <v>11947</v>
      </c>
      <c r="BW4187" s="66" t="s">
        <v>11841</v>
      </c>
      <c r="BX4187" s="66"/>
      <c r="BY4187" s="12"/>
      <c r="BZ4187" t="s">
        <v>6042</v>
      </c>
      <c r="CA4187" s="13" t="s">
        <v>11948</v>
      </c>
    </row>
    <row r="4188" spans="70:79" s="1" customFormat="1" ht="15">
      <c r="BR4188" t="str">
        <f t="shared" si="199"/>
        <v>RXTNP SOUTH EIS STEI</v>
      </c>
      <c r="BS4188" s="66" t="s">
        <v>11949</v>
      </c>
      <c r="BT4188" s="66" t="s">
        <v>11950</v>
      </c>
      <c r="BU4188" s="66" t="s">
        <v>11949</v>
      </c>
      <c r="BV4188" s="66" t="s">
        <v>11950</v>
      </c>
      <c r="BW4188" s="66" t="s">
        <v>11841</v>
      </c>
      <c r="BX4188" s="66"/>
      <c r="BY4188" s="12"/>
      <c r="BZ4188" t="s">
        <v>6042</v>
      </c>
      <c r="CA4188" s="13" t="s">
        <v>1543</v>
      </c>
    </row>
    <row r="4189" spans="70:79" s="1" customFormat="1" ht="15">
      <c r="BR4189" t="str">
        <f t="shared" si="199"/>
        <v>RXTNP SPARKBROOK AOR SKAR</v>
      </c>
      <c r="BS4189" s="66" t="s">
        <v>11951</v>
      </c>
      <c r="BT4189" s="66" t="s">
        <v>11952</v>
      </c>
      <c r="BU4189" s="66" t="s">
        <v>11951</v>
      </c>
      <c r="BV4189" s="66" t="s">
        <v>11952</v>
      </c>
      <c r="BW4189" s="66" t="s">
        <v>11841</v>
      </c>
      <c r="BX4189" s="66"/>
      <c r="BY4189" s="12"/>
      <c r="BZ4189" t="s">
        <v>6042</v>
      </c>
      <c r="CA4189" s="13" t="s">
        <v>11953</v>
      </c>
    </row>
    <row r="4190" spans="70:79" s="1" customFormat="1" ht="15">
      <c r="BR4190" t="str">
        <f t="shared" si="199"/>
        <v>RXTNP YARDLEY AOR YDAR</v>
      </c>
      <c r="BS4190" s="66" t="s">
        <v>11954</v>
      </c>
      <c r="BT4190" s="66" t="s">
        <v>11955</v>
      </c>
      <c r="BU4190" s="66" t="s">
        <v>11954</v>
      </c>
      <c r="BV4190" s="66" t="s">
        <v>11955</v>
      </c>
      <c r="BW4190" s="66" t="s">
        <v>11841</v>
      </c>
      <c r="BX4190" s="66"/>
      <c r="BY4190" s="12"/>
      <c r="BZ4190" t="s">
        <v>6042</v>
      </c>
      <c r="CA4190" s="13" t="s">
        <v>1252</v>
      </c>
    </row>
    <row r="4191" spans="70:79" s="1" customFormat="1" ht="15">
      <c r="BR4191" t="str">
        <f t="shared" si="199"/>
        <v>RXTPERRY BARR OPS PBOA</v>
      </c>
      <c r="BS4191" s="66" t="s">
        <v>11956</v>
      </c>
      <c r="BT4191" s="66" t="s">
        <v>11957</v>
      </c>
      <c r="BU4191" s="66" t="s">
        <v>11956</v>
      </c>
      <c r="BV4191" s="66" t="s">
        <v>11957</v>
      </c>
      <c r="BW4191" s="66" t="s">
        <v>11841</v>
      </c>
      <c r="BX4191" s="66"/>
      <c r="BY4191" s="12"/>
      <c r="BZ4191" t="s">
        <v>6042</v>
      </c>
      <c r="CA4191" s="13" t="s">
        <v>11958</v>
      </c>
    </row>
    <row r="4192" spans="70:79" s="1" customFormat="1" ht="15">
      <c r="BR4192" t="str">
        <f t="shared" si="199"/>
        <v>RXTQUEEN ELIZABETH PSYCHIATRIC HOSPITAL</v>
      </c>
      <c r="BS4192" s="66" t="s">
        <v>11959</v>
      </c>
      <c r="BT4192" s="66" t="s">
        <v>11960</v>
      </c>
      <c r="BU4192" s="66" t="s">
        <v>11959</v>
      </c>
      <c r="BV4192" s="66" t="s">
        <v>11960</v>
      </c>
      <c r="BW4192" s="66" t="s">
        <v>11841</v>
      </c>
      <c r="BX4192" s="66"/>
      <c r="BY4192" s="12"/>
      <c r="BZ4192" t="s">
        <v>6042</v>
      </c>
      <c r="CA4192" s="13" t="s">
        <v>4336</v>
      </c>
    </row>
    <row r="4193" spans="70:79" s="1" customFormat="1" ht="15">
      <c r="BR4193" t="str">
        <f t="shared" si="199"/>
        <v>RXTREASIDE CLINIC</v>
      </c>
      <c r="BS4193" s="66" t="s">
        <v>11961</v>
      </c>
      <c r="BT4193" s="66" t="s">
        <v>1377</v>
      </c>
      <c r="BU4193" s="66" t="s">
        <v>11961</v>
      </c>
      <c r="BV4193" s="66" t="s">
        <v>1377</v>
      </c>
      <c r="BW4193" s="66" t="s">
        <v>11841</v>
      </c>
      <c r="BX4193" s="66"/>
      <c r="BY4193" s="12"/>
      <c r="BZ4193" t="s">
        <v>6042</v>
      </c>
      <c r="CA4193" s="13" t="s">
        <v>11962</v>
      </c>
    </row>
    <row r="4194" spans="70:79" s="1" customFormat="1" ht="15">
      <c r="BR4194" t="str">
        <f t="shared" si="199"/>
        <v>RXTRESERVOIR COURT</v>
      </c>
      <c r="BS4194" s="66" t="s">
        <v>11963</v>
      </c>
      <c r="BT4194" s="66" t="s">
        <v>1417</v>
      </c>
      <c r="BU4194" s="66" t="s">
        <v>11963</v>
      </c>
      <c r="BV4194" s="66" t="s">
        <v>1417</v>
      </c>
      <c r="BW4194" s="66" t="s">
        <v>11841</v>
      </c>
      <c r="BX4194" s="66"/>
      <c r="BY4194" s="12"/>
      <c r="BZ4194" t="s">
        <v>2542</v>
      </c>
      <c r="CA4194" s="13" t="s">
        <v>11964</v>
      </c>
    </row>
    <row r="4195" spans="70:79" s="1" customFormat="1" ht="15">
      <c r="BR4195" t="str">
        <f t="shared" si="199"/>
        <v>RXTRIVERSIDE PARK</v>
      </c>
      <c r="BS4195" s="66" t="s">
        <v>11965</v>
      </c>
      <c r="BT4195" s="66" t="s">
        <v>11966</v>
      </c>
      <c r="BU4195" s="66" t="s">
        <v>11965</v>
      </c>
      <c r="BV4195" s="66" t="s">
        <v>11966</v>
      </c>
      <c r="BW4195" s="66" t="s">
        <v>11841</v>
      </c>
      <c r="BX4195" s="66"/>
      <c r="BY4195" s="12"/>
      <c r="BZ4195" t="s">
        <v>2542</v>
      </c>
      <c r="CA4195" s="13" t="s">
        <v>3309</v>
      </c>
    </row>
    <row r="4196" spans="70:79" s="1" customFormat="1" ht="15">
      <c r="BR4196" t="str">
        <f t="shared" si="199"/>
        <v>RXTROSS HOUSE</v>
      </c>
      <c r="BS4196" s="66" t="s">
        <v>11967</v>
      </c>
      <c r="BT4196" s="66" t="s">
        <v>11968</v>
      </c>
      <c r="BU4196" s="66" t="s">
        <v>11967</v>
      </c>
      <c r="BV4196" s="66" t="s">
        <v>11968</v>
      </c>
      <c r="BW4196" s="66" t="s">
        <v>11841</v>
      </c>
      <c r="BX4196" s="66"/>
      <c r="BY4196" s="12"/>
      <c r="BZ4196" t="s">
        <v>2542</v>
      </c>
      <c r="CA4196" s="13" t="s">
        <v>11969</v>
      </c>
    </row>
    <row r="4197" spans="70:79" s="1" customFormat="1" ht="15">
      <c r="BR4197" t="str">
        <f t="shared" si="199"/>
        <v>RXTSELLY OAK HOSPITAL</v>
      </c>
      <c r="BS4197" s="66" t="s">
        <v>11970</v>
      </c>
      <c r="BT4197" s="66" t="s">
        <v>11971</v>
      </c>
      <c r="BU4197" s="66" t="s">
        <v>11970</v>
      </c>
      <c r="BV4197" s="66" t="s">
        <v>11971</v>
      </c>
      <c r="BW4197" s="66" t="s">
        <v>11841</v>
      </c>
      <c r="BX4197" s="66"/>
      <c r="BY4197" s="12"/>
      <c r="BZ4197" t="s">
        <v>2542</v>
      </c>
      <c r="CA4197" s="13" t="s">
        <v>11972</v>
      </c>
    </row>
    <row r="4198" spans="70:79" s="1" customFormat="1" ht="15">
      <c r="BR4198" t="str">
        <f t="shared" si="199"/>
        <v>RXTSELLY OAK OPS SOOA</v>
      </c>
      <c r="BS4198" s="66" t="s">
        <v>11973</v>
      </c>
      <c r="BT4198" s="66" t="s">
        <v>11974</v>
      </c>
      <c r="BU4198" s="66" t="s">
        <v>11973</v>
      </c>
      <c r="BV4198" s="66" t="s">
        <v>11974</v>
      </c>
      <c r="BW4198" s="66" t="s">
        <v>11841</v>
      </c>
      <c r="BX4198" s="66"/>
      <c r="BY4198" s="12"/>
      <c r="BZ4198" t="s">
        <v>2542</v>
      </c>
      <c r="CA4198" s="13" t="s">
        <v>1184</v>
      </c>
    </row>
    <row r="4199" spans="70:79" s="1" customFormat="1" ht="15">
      <c r="BR4199" t="str">
        <f t="shared" si="199"/>
        <v>RXTSOHO HILL</v>
      </c>
      <c r="BS4199" s="66" t="s">
        <v>11975</v>
      </c>
      <c r="BT4199" s="66" t="s">
        <v>11976</v>
      </c>
      <c r="BU4199" s="66" t="s">
        <v>11975</v>
      </c>
      <c r="BV4199" s="66" t="s">
        <v>11976</v>
      </c>
      <c r="BW4199" s="66" t="s">
        <v>11841</v>
      </c>
      <c r="BX4199" s="66"/>
      <c r="BY4199" s="12"/>
      <c r="BZ4199" t="s">
        <v>2542</v>
      </c>
      <c r="CA4199" s="13" t="s">
        <v>3734</v>
      </c>
    </row>
    <row r="4200" spans="70:79" s="1" customFormat="1" ht="15">
      <c r="BR4200" t="str">
        <f t="shared" si="199"/>
        <v>RXTSOLIHULL HOSPITAL</v>
      </c>
      <c r="BS4200" s="66" t="s">
        <v>11977</v>
      </c>
      <c r="BT4200" s="66" t="s">
        <v>5671</v>
      </c>
      <c r="BU4200" s="66" t="s">
        <v>11977</v>
      </c>
      <c r="BV4200" s="66" t="s">
        <v>5671</v>
      </c>
      <c r="BW4200" s="66" t="s">
        <v>11841</v>
      </c>
      <c r="BX4200" s="66"/>
      <c r="BY4200" s="12"/>
      <c r="BZ4200" t="s">
        <v>2542</v>
      </c>
      <c r="CA4200" s="13" t="s">
        <v>11978</v>
      </c>
    </row>
    <row r="4201" spans="70:79" s="1" customFormat="1" ht="15">
      <c r="BR4201" t="str">
        <f t="shared" si="199"/>
        <v>RXTSPARKBROOK HT - SKHT</v>
      </c>
      <c r="BS4201" s="66" t="s">
        <v>11979</v>
      </c>
      <c r="BT4201" s="66" t="s">
        <v>11980</v>
      </c>
      <c r="BU4201" s="66" t="s">
        <v>11979</v>
      </c>
      <c r="BV4201" s="66" t="s">
        <v>11980</v>
      </c>
      <c r="BW4201" s="66" t="s">
        <v>11841</v>
      </c>
      <c r="BX4201" s="66"/>
      <c r="BY4201" s="12"/>
      <c r="BZ4201" t="s">
        <v>2542</v>
      </c>
      <c r="CA4201" s="13" t="s">
        <v>11981</v>
      </c>
    </row>
    <row r="4202" spans="70:79" s="1" customFormat="1" ht="15">
      <c r="BR4202" t="str">
        <f t="shared" si="199"/>
        <v>RXTSPARKHILL OPS SPOA</v>
      </c>
      <c r="BS4202" s="66" t="s">
        <v>11982</v>
      </c>
      <c r="BT4202" s="66" t="s">
        <v>11983</v>
      </c>
      <c r="BU4202" s="66" t="s">
        <v>11982</v>
      </c>
      <c r="BV4202" s="66" t="s">
        <v>11983</v>
      </c>
      <c r="BW4202" s="66" t="s">
        <v>11841</v>
      </c>
      <c r="BX4202" s="66"/>
      <c r="BY4202" s="12"/>
      <c r="BZ4202" t="s">
        <v>2542</v>
      </c>
      <c r="CA4202" s="13" t="s">
        <v>11984</v>
      </c>
    </row>
    <row r="4203" spans="70:79" s="1" customFormat="1" ht="15">
      <c r="BR4203" t="str">
        <f t="shared" si="199"/>
        <v>RXTSTAFF SUPPORT</v>
      </c>
      <c r="BS4203" s="66" t="s">
        <v>11985</v>
      </c>
      <c r="BT4203" s="66" t="s">
        <v>11986</v>
      </c>
      <c r="BU4203" s="66" t="s">
        <v>11985</v>
      </c>
      <c r="BV4203" s="66" t="s">
        <v>11986</v>
      </c>
      <c r="BW4203" s="66" t="s">
        <v>11841</v>
      </c>
      <c r="BX4203" s="66"/>
      <c r="BY4203" s="12"/>
      <c r="BZ4203" t="s">
        <v>2542</v>
      </c>
      <c r="CA4203" s="13" t="s">
        <v>11987</v>
      </c>
    </row>
    <row r="4204" spans="70:79" s="1" customFormat="1" ht="15">
      <c r="BR4204" t="str">
        <f t="shared" si="199"/>
        <v>RXTSUTTON COLDFIELD OPS SCOA</v>
      </c>
      <c r="BS4204" s="66" t="s">
        <v>11988</v>
      </c>
      <c r="BT4204" s="66" t="s">
        <v>11989</v>
      </c>
      <c r="BU4204" s="66" t="s">
        <v>11988</v>
      </c>
      <c r="BV4204" s="66" t="s">
        <v>11989</v>
      </c>
      <c r="BW4204" s="66" t="s">
        <v>11841</v>
      </c>
      <c r="BX4204" s="66"/>
      <c r="BY4204" s="12"/>
      <c r="BZ4204" t="s">
        <v>2542</v>
      </c>
      <c r="CA4204" s="13" t="s">
        <v>11990</v>
      </c>
    </row>
    <row r="4205" spans="70:79" s="1" customFormat="1" ht="15">
      <c r="BR4205" t="str">
        <f t="shared" si="199"/>
        <v>RXTTALL TREES</v>
      </c>
      <c r="BS4205" s="66" t="s">
        <v>11991</v>
      </c>
      <c r="BT4205" s="66" t="s">
        <v>11992</v>
      </c>
      <c r="BU4205" s="66" t="s">
        <v>11991</v>
      </c>
      <c r="BV4205" s="66" t="s">
        <v>11992</v>
      </c>
      <c r="BW4205" s="66" t="s">
        <v>11841</v>
      </c>
      <c r="BX4205" s="66"/>
      <c r="BY4205" s="12"/>
      <c r="BZ4205" t="s">
        <v>2542</v>
      </c>
      <c r="CA4205" s="13" t="s">
        <v>11993</v>
      </c>
    </row>
    <row r="4206" spans="70:79" s="1" customFormat="1" ht="15">
      <c r="BR4206" t="str">
        <f t="shared" si="199"/>
        <v>RXTTAMARIND CENTRE</v>
      </c>
      <c r="BS4206" s="66" t="s">
        <v>11994</v>
      </c>
      <c r="BT4206" s="66" t="s">
        <v>1420</v>
      </c>
      <c r="BU4206" s="66" t="s">
        <v>11994</v>
      </c>
      <c r="BV4206" s="66" t="s">
        <v>1420</v>
      </c>
      <c r="BW4206" s="66" t="s">
        <v>11841</v>
      </c>
      <c r="BX4206" s="66"/>
      <c r="BY4206" s="12"/>
      <c r="BZ4206" t="s">
        <v>2542</v>
      </c>
      <c r="CA4206" s="13" t="s">
        <v>303</v>
      </c>
    </row>
    <row r="4207" spans="70:79" s="1" customFormat="1" ht="15">
      <c r="BR4207" t="str">
        <f t="shared" si="199"/>
        <v>RXTTHE BARBERRY</v>
      </c>
      <c r="BS4207" s="66" t="s">
        <v>11995</v>
      </c>
      <c r="BT4207" s="66" t="s">
        <v>1445</v>
      </c>
      <c r="BU4207" s="66" t="s">
        <v>11995</v>
      </c>
      <c r="BV4207" s="66" t="s">
        <v>1445</v>
      </c>
      <c r="BW4207" s="66" t="s">
        <v>11841</v>
      </c>
      <c r="BX4207" s="66"/>
      <c r="BY4207" s="12"/>
      <c r="BZ4207" t="s">
        <v>2542</v>
      </c>
      <c r="CA4207" s="13" t="s">
        <v>11996</v>
      </c>
    </row>
    <row r="4208" spans="70:79" s="1" customFormat="1" ht="15">
      <c r="BR4208" t="str">
        <f t="shared" si="199"/>
        <v>RXTTHE BRIDGE GP</v>
      </c>
      <c r="BS4208" s="66" t="s">
        <v>11997</v>
      </c>
      <c r="BT4208" s="66" t="s">
        <v>11998</v>
      </c>
      <c r="BU4208" s="66" t="s">
        <v>11997</v>
      </c>
      <c r="BV4208" s="66" t="s">
        <v>11998</v>
      </c>
      <c r="BW4208" s="66" t="s">
        <v>11841</v>
      </c>
      <c r="BX4208" s="66"/>
      <c r="BY4208" s="12"/>
      <c r="BZ4208" t="s">
        <v>2542</v>
      </c>
      <c r="CA4208" s="13" t="s">
        <v>11999</v>
      </c>
    </row>
    <row r="4209" spans="70:79" s="1" customFormat="1" ht="15">
      <c r="BR4209" t="str">
        <f t="shared" si="199"/>
        <v>RXTTHE BRIDGE HP</v>
      </c>
      <c r="BS4209" s="66" t="s">
        <v>12000</v>
      </c>
      <c r="BT4209" s="66" t="s">
        <v>12001</v>
      </c>
      <c r="BU4209" s="66" t="s">
        <v>12000</v>
      </c>
      <c r="BV4209" s="66" t="s">
        <v>12001</v>
      </c>
      <c r="BW4209" s="66" t="s">
        <v>11841</v>
      </c>
      <c r="BX4209" s="66"/>
      <c r="BY4209" s="12"/>
      <c r="BZ4209" t="s">
        <v>2542</v>
      </c>
      <c r="CA4209" s="13" t="s">
        <v>12002</v>
      </c>
    </row>
    <row r="4210" spans="70:79" s="1" customFormat="1" ht="15">
      <c r="BR4210" t="str">
        <f t="shared" si="199"/>
        <v>RXTTHE BRIDGE NP</v>
      </c>
      <c r="BS4210" s="66" t="s">
        <v>12003</v>
      </c>
      <c r="BT4210" s="66" t="s">
        <v>12004</v>
      </c>
      <c r="BU4210" s="66" t="s">
        <v>12003</v>
      </c>
      <c r="BV4210" s="66" t="s">
        <v>12004</v>
      </c>
      <c r="BW4210" s="66" t="s">
        <v>11841</v>
      </c>
      <c r="BX4210" s="66"/>
      <c r="BY4210" s="12"/>
      <c r="BZ4210" t="s">
        <v>2542</v>
      </c>
      <c r="CA4210" s="13" t="s">
        <v>12005</v>
      </c>
    </row>
    <row r="4211" spans="70:79" s="1" customFormat="1" ht="15">
      <c r="BR4211" t="str">
        <f t="shared" si="199"/>
        <v>RXTTHE OLEASTER</v>
      </c>
      <c r="BS4211" s="66" t="s">
        <v>12006</v>
      </c>
      <c r="BT4211" s="66" t="s">
        <v>1448</v>
      </c>
      <c r="BU4211" s="66" t="s">
        <v>12006</v>
      </c>
      <c r="BV4211" s="66" t="s">
        <v>1448</v>
      </c>
      <c r="BW4211" s="66" t="s">
        <v>11841</v>
      </c>
      <c r="BX4211" s="66"/>
      <c r="BY4211" s="12"/>
      <c r="BZ4211" t="s">
        <v>2542</v>
      </c>
      <c r="CA4211" s="13" t="s">
        <v>12007</v>
      </c>
    </row>
    <row r="4212" spans="70:79" s="1" customFormat="1" ht="15">
      <c r="BR4212" t="str">
        <f t="shared" si="199"/>
        <v>RXTTHE ZINNIA CENTRE</v>
      </c>
      <c r="BS4212" s="66" t="s">
        <v>12008</v>
      </c>
      <c r="BT4212" s="66" t="s">
        <v>1462</v>
      </c>
      <c r="BU4212" s="66" t="s">
        <v>12008</v>
      </c>
      <c r="BV4212" s="66" t="s">
        <v>1462</v>
      </c>
      <c r="BW4212" s="66" t="s">
        <v>11841</v>
      </c>
      <c r="BX4212" s="66"/>
      <c r="BY4212" s="12"/>
      <c r="BZ4212" t="s">
        <v>2542</v>
      </c>
      <c r="CA4212" s="13" t="s">
        <v>5490</v>
      </c>
    </row>
    <row r="4213" spans="70:79" s="1" customFormat="1" ht="15">
      <c r="BR4213" t="str">
        <f t="shared" si="199"/>
        <v>RXTWEATHERDALE UNIT</v>
      </c>
      <c r="BS4213" s="66" t="s">
        <v>12009</v>
      </c>
      <c r="BT4213" s="66" t="s">
        <v>12010</v>
      </c>
      <c r="BU4213" s="66" t="s">
        <v>12009</v>
      </c>
      <c r="BV4213" s="66" t="s">
        <v>12010</v>
      </c>
      <c r="BW4213" s="66" t="s">
        <v>11841</v>
      </c>
      <c r="BX4213" s="66"/>
      <c r="BY4213" s="12"/>
      <c r="BZ4213" t="s">
        <v>2542</v>
      </c>
      <c r="CA4213" s="13" t="s">
        <v>12011</v>
      </c>
    </row>
    <row r="4214" spans="70:79" s="1" customFormat="1" ht="15">
      <c r="BR4214" t="str">
        <f t="shared" si="199"/>
        <v>RXTWOMENS THERAPY</v>
      </c>
      <c r="BS4214" s="66" t="s">
        <v>12012</v>
      </c>
      <c r="BT4214" s="66" t="s">
        <v>12013</v>
      </c>
      <c r="BU4214" s="66" t="s">
        <v>12012</v>
      </c>
      <c r="BV4214" s="66" t="s">
        <v>12013</v>
      </c>
      <c r="BW4214" s="66" t="s">
        <v>11841</v>
      </c>
      <c r="BX4214" s="66"/>
      <c r="BY4214" s="12"/>
      <c r="BZ4214" t="s">
        <v>2542</v>
      </c>
      <c r="CA4214" s="13" t="s">
        <v>12014</v>
      </c>
    </row>
    <row r="4215" spans="70:79" s="1" customFormat="1" ht="15">
      <c r="BR4215" t="str">
        <f t="shared" si="199"/>
        <v>RXTWOODSIDE CRESCENT</v>
      </c>
      <c r="BS4215" s="66" t="s">
        <v>12015</v>
      </c>
      <c r="BT4215" s="66" t="s">
        <v>12016</v>
      </c>
      <c r="BU4215" s="66" t="s">
        <v>12015</v>
      </c>
      <c r="BV4215" s="66" t="s">
        <v>12016</v>
      </c>
      <c r="BW4215" s="66" t="s">
        <v>11841</v>
      </c>
      <c r="BX4215" s="66"/>
      <c r="BY4215" s="12"/>
      <c r="BZ4215" t="s">
        <v>2542</v>
      </c>
      <c r="CA4215" s="13" t="s">
        <v>12017</v>
      </c>
    </row>
    <row r="4216" spans="70:79" s="1" customFormat="1" ht="15">
      <c r="BR4216" t="str">
        <f t="shared" si="199"/>
        <v>RXTYARDLEY OPS YDOA</v>
      </c>
      <c r="BS4216" s="66" t="s">
        <v>12018</v>
      </c>
      <c r="BT4216" s="66" t="s">
        <v>12019</v>
      </c>
      <c r="BU4216" s="66" t="s">
        <v>12018</v>
      </c>
      <c r="BV4216" s="66" t="s">
        <v>12019</v>
      </c>
      <c r="BW4216" s="66" t="s">
        <v>11841</v>
      </c>
      <c r="BX4216" s="66"/>
      <c r="BY4216" s="12"/>
      <c r="BZ4216" t="s">
        <v>850</v>
      </c>
      <c r="CA4216" s="13" t="s">
        <v>12020</v>
      </c>
    </row>
    <row r="4217" spans="70:79" s="1" customFormat="1" ht="15">
      <c r="BR4217" t="str">
        <f t="shared" si="199"/>
        <v>RXVANSON ROAD UNIT</v>
      </c>
      <c r="BS4217" s="11" t="s">
        <v>12021</v>
      </c>
      <c r="BT4217" s="11" t="s">
        <v>5499</v>
      </c>
      <c r="BU4217" s="11" t="s">
        <v>12021</v>
      </c>
      <c r="BV4217" s="11" t="s">
        <v>5499</v>
      </c>
      <c r="BW4217" s="11" t="s">
        <v>12022</v>
      </c>
      <c r="BX4217" s="66"/>
      <c r="BY4217" s="12"/>
      <c r="BZ4217" t="s">
        <v>850</v>
      </c>
      <c r="CA4217" s="13" t="s">
        <v>12023</v>
      </c>
    </row>
    <row r="4218" spans="70:79" s="1" customFormat="1" ht="15">
      <c r="BR4218" t="str">
        <f t="shared" si="199"/>
        <v>RXVBRAMLEY STREET REHABILITATION UNIT</v>
      </c>
      <c r="BS4218" s="66" t="s">
        <v>12024</v>
      </c>
      <c r="BT4218" s="66" t="s">
        <v>5503</v>
      </c>
      <c r="BU4218" s="66" t="s">
        <v>12024</v>
      </c>
      <c r="BV4218" s="66" t="s">
        <v>5503</v>
      </c>
      <c r="BW4218" s="11" t="s">
        <v>12022</v>
      </c>
      <c r="BX4218" s="66"/>
      <c r="BY4218" s="12"/>
      <c r="BZ4218" t="s">
        <v>2552</v>
      </c>
      <c r="CA4218" s="13" t="s">
        <v>12025</v>
      </c>
    </row>
    <row r="4219" spans="70:79" s="1" customFormat="1" ht="15">
      <c r="BR4219" t="str">
        <f t="shared" si="199"/>
        <v>RXVBROOK HEYS - TRAFFORD</v>
      </c>
      <c r="BS4219" s="66" t="s">
        <v>12026</v>
      </c>
      <c r="BT4219" s="66" t="s">
        <v>12027</v>
      </c>
      <c r="BU4219" s="66" t="s">
        <v>12026</v>
      </c>
      <c r="BV4219" s="66" t="s">
        <v>12027</v>
      </c>
      <c r="BW4219" s="11" t="s">
        <v>12022</v>
      </c>
      <c r="BX4219" s="66"/>
      <c r="BY4219" s="12"/>
      <c r="BZ4219" t="s">
        <v>2552</v>
      </c>
      <c r="CA4219" s="13" t="s">
        <v>12028</v>
      </c>
    </row>
    <row r="4220" spans="70:79" s="1" customFormat="1" ht="15">
      <c r="BR4220" t="str">
        <f t="shared" si="199"/>
        <v>RXVCHAPMAN BARKER - DRUG &amp; ALCOHOL INPATIENT UNIT</v>
      </c>
      <c r="BS4220" s="66" t="s">
        <v>12029</v>
      </c>
      <c r="BT4220" s="66" t="s">
        <v>5506</v>
      </c>
      <c r="BU4220" s="66" t="s">
        <v>12029</v>
      </c>
      <c r="BV4220" s="66" t="s">
        <v>5506</v>
      </c>
      <c r="BW4220" s="11" t="s">
        <v>12022</v>
      </c>
      <c r="BX4220" s="66"/>
      <c r="BY4220" s="12"/>
      <c r="BZ4220" t="s">
        <v>1692</v>
      </c>
      <c r="CA4220" s="13" t="s">
        <v>12030</v>
      </c>
    </row>
    <row r="4221" spans="70:79" s="1" customFormat="1" ht="15">
      <c r="BR4221" t="str">
        <f t="shared" si="199"/>
        <v>RXVDISCOVER, WESTGATE</v>
      </c>
      <c r="BS4221" s="66" t="s">
        <v>12031</v>
      </c>
      <c r="BT4221" s="66" t="s">
        <v>12032</v>
      </c>
      <c r="BU4221" s="66" t="s">
        <v>12031</v>
      </c>
      <c r="BV4221" s="66" t="s">
        <v>12032</v>
      </c>
      <c r="BW4221" s="11" t="s">
        <v>12022</v>
      </c>
      <c r="BX4221" s="66"/>
      <c r="BY4221" s="12"/>
      <c r="BZ4221" t="s">
        <v>3029</v>
      </c>
      <c r="CA4221" s="13" t="s">
        <v>64</v>
      </c>
    </row>
    <row r="4222" spans="70:79" s="1" customFormat="1" ht="15">
      <c r="BR4222" t="str">
        <f t="shared" si="199"/>
        <v>RXVHAVERIGG</v>
      </c>
      <c r="BS4222" s="66" t="s">
        <v>12033</v>
      </c>
      <c r="BT4222" s="66" t="s">
        <v>12034</v>
      </c>
      <c r="BU4222" s="66" t="s">
        <v>12033</v>
      </c>
      <c r="BV4222" s="66" t="s">
        <v>12034</v>
      </c>
      <c r="BW4222" s="11" t="s">
        <v>12022</v>
      </c>
      <c r="BX4222" s="66"/>
      <c r="BY4222" s="12"/>
      <c r="BZ4222" t="s">
        <v>3029</v>
      </c>
      <c r="CA4222" s="13" t="s">
        <v>12035</v>
      </c>
    </row>
    <row r="4223" spans="70:79" s="1" customFormat="1" ht="15">
      <c r="BR4223" t="str">
        <f t="shared" si="199"/>
        <v>RXVHUMPHREY BOOTH - SALFORD</v>
      </c>
      <c r="BS4223" s="66" t="s">
        <v>12036</v>
      </c>
      <c r="BT4223" s="66" t="s">
        <v>12037</v>
      </c>
      <c r="BU4223" s="66" t="s">
        <v>12036</v>
      </c>
      <c r="BV4223" s="66" t="s">
        <v>12037</v>
      </c>
      <c r="BW4223" s="11" t="s">
        <v>12022</v>
      </c>
      <c r="BX4223" s="66"/>
      <c r="BY4223" s="12"/>
      <c r="BZ4223" t="s">
        <v>3029</v>
      </c>
      <c r="CA4223" s="13" t="s">
        <v>12038</v>
      </c>
    </row>
    <row r="4224" spans="70:79" s="1" customFormat="1" ht="15">
      <c r="BR4224" t="str">
        <f t="shared" si="199"/>
        <v>RXVLAUREATE HOUSE SERVICES</v>
      </c>
      <c r="BS4224" s="11" t="s">
        <v>12039</v>
      </c>
      <c r="BT4224" s="11" t="s">
        <v>5509</v>
      </c>
      <c r="BU4224" s="11" t="s">
        <v>12039</v>
      </c>
      <c r="BV4224" s="11" t="s">
        <v>5509</v>
      </c>
      <c r="BW4224" s="11" t="s">
        <v>12022</v>
      </c>
      <c r="BX4224" s="66"/>
      <c r="BY4224" s="12"/>
      <c r="BZ4224" t="s">
        <v>3029</v>
      </c>
      <c r="CA4224" s="13" t="s">
        <v>1378</v>
      </c>
    </row>
    <row r="4225" spans="70:79" s="1" customFormat="1" ht="15">
      <c r="BR4225" t="str">
        <f t="shared" si="199"/>
        <v>RXVMEADOWBROOK (ELDERLY)</v>
      </c>
      <c r="BS4225" s="66" t="s">
        <v>12040</v>
      </c>
      <c r="BT4225" s="66" t="s">
        <v>12041</v>
      </c>
      <c r="BU4225" s="66" t="s">
        <v>12040</v>
      </c>
      <c r="BV4225" s="66" t="s">
        <v>12041</v>
      </c>
      <c r="BW4225" s="11" t="s">
        <v>12022</v>
      </c>
      <c r="BX4225" s="66"/>
      <c r="BY4225" s="12"/>
      <c r="BZ4225" t="s">
        <v>3029</v>
      </c>
      <c r="CA4225" s="13" t="s">
        <v>12042</v>
      </c>
    </row>
    <row r="4226" spans="70:79" s="1" customFormat="1" ht="15">
      <c r="BR4226" t="str">
        <f t="shared" si="199"/>
        <v>RXVMEADOWBROOK HOSPITAL - SALFORD MH</v>
      </c>
      <c r="BS4226" s="66" t="s">
        <v>12043</v>
      </c>
      <c r="BT4226" s="66" t="s">
        <v>5522</v>
      </c>
      <c r="BU4226" s="66" t="s">
        <v>12043</v>
      </c>
      <c r="BV4226" s="66" t="s">
        <v>5522</v>
      </c>
      <c r="BW4226" s="11" t="s">
        <v>12022</v>
      </c>
      <c r="BX4226" s="66"/>
      <c r="BY4226" s="12"/>
      <c r="BZ4226" t="s">
        <v>3029</v>
      </c>
      <c r="CA4226" s="13" t="s">
        <v>12044</v>
      </c>
    </row>
    <row r="4227" spans="70:79" s="1" customFormat="1" ht="15">
      <c r="BR4227" t="str">
        <f t="shared" ref="BR4227:BR4290" si="200">CONCATENATE(LEFT(BS4227, 3),BT4227)</f>
        <v>RXVMOORSIDE UNIT - TRAFFORD MH</v>
      </c>
      <c r="BS4227" s="66" t="s">
        <v>12045</v>
      </c>
      <c r="BT4227" s="66" t="s">
        <v>5536</v>
      </c>
      <c r="BU4227" s="66" t="s">
        <v>12045</v>
      </c>
      <c r="BV4227" s="66" t="s">
        <v>5536</v>
      </c>
      <c r="BW4227" s="11" t="s">
        <v>12022</v>
      </c>
      <c r="BX4227" s="66"/>
      <c r="BY4227" s="12"/>
      <c r="BZ4227" t="s">
        <v>3029</v>
      </c>
      <c r="CA4227" s="13" t="s">
        <v>12046</v>
      </c>
    </row>
    <row r="4228" spans="70:79" s="1" customFormat="1" ht="15">
      <c r="BR4228" t="str">
        <f t="shared" si="200"/>
        <v>RXVPARK HOUSE SERVICES</v>
      </c>
      <c r="BS4228" s="11" t="s">
        <v>12047</v>
      </c>
      <c r="BT4228" s="11" t="s">
        <v>5552</v>
      </c>
      <c r="BU4228" s="11" t="s">
        <v>12047</v>
      </c>
      <c r="BV4228" s="11" t="s">
        <v>5552</v>
      </c>
      <c r="BW4228" s="11" t="s">
        <v>12022</v>
      </c>
      <c r="BX4228" s="66"/>
      <c r="BY4228" s="12"/>
      <c r="BZ4228" t="s">
        <v>3029</v>
      </c>
      <c r="CA4228" s="13" t="s">
        <v>12048</v>
      </c>
    </row>
    <row r="4229" spans="70:79" s="1" customFormat="1" ht="15">
      <c r="BR4229" t="str">
        <f t="shared" si="200"/>
        <v>RXVPRESTWICH HOSPITAL</v>
      </c>
      <c r="BS4229" s="66" t="s">
        <v>12049</v>
      </c>
      <c r="BT4229" s="66" t="s">
        <v>5579</v>
      </c>
      <c r="BU4229" s="66" t="s">
        <v>12049</v>
      </c>
      <c r="BV4229" s="66" t="s">
        <v>5579</v>
      </c>
      <c r="BW4229" s="11" t="s">
        <v>12022</v>
      </c>
      <c r="BX4229" s="66"/>
      <c r="BY4229" s="12"/>
      <c r="BZ4229" t="s">
        <v>3029</v>
      </c>
      <c r="CA4229" s="13" t="s">
        <v>688</v>
      </c>
    </row>
    <row r="4230" spans="70:79" s="1" customFormat="1" ht="15">
      <c r="BR4230" t="str">
        <f t="shared" si="200"/>
        <v>RXVRIVINGTON UNIT - BOLTON MH</v>
      </c>
      <c r="BS4230" s="66" t="s">
        <v>12050</v>
      </c>
      <c r="BT4230" s="66" t="s">
        <v>5650</v>
      </c>
      <c r="BU4230" s="66" t="s">
        <v>12050</v>
      </c>
      <c r="BV4230" s="66" t="s">
        <v>5650</v>
      </c>
      <c r="BW4230" s="11" t="s">
        <v>12022</v>
      </c>
      <c r="BX4230" s="66"/>
      <c r="BY4230" s="12"/>
      <c r="BZ4230" t="s">
        <v>3029</v>
      </c>
      <c r="CA4230" s="13" t="s">
        <v>12051</v>
      </c>
    </row>
    <row r="4231" spans="70:79" s="1" customFormat="1" ht="15">
      <c r="BR4231" t="str">
        <f t="shared" si="200"/>
        <v>RXVSDAS - ACTON SQUARE</v>
      </c>
      <c r="BS4231" s="66" t="s">
        <v>12052</v>
      </c>
      <c r="BT4231" s="66" t="s">
        <v>12053</v>
      </c>
      <c r="BU4231" s="66" t="s">
        <v>12052</v>
      </c>
      <c r="BV4231" s="66" t="s">
        <v>12053</v>
      </c>
      <c r="BW4231" s="11" t="s">
        <v>12022</v>
      </c>
      <c r="BX4231" s="66"/>
      <c r="BY4231" s="12"/>
      <c r="BZ4231" t="s">
        <v>3029</v>
      </c>
      <c r="CA4231" s="13" t="s">
        <v>12054</v>
      </c>
    </row>
    <row r="4232" spans="70:79" s="1" customFormat="1" ht="15">
      <c r="BR4232" t="str">
        <f t="shared" si="200"/>
        <v>RXVSDAS - HAYSBROOK</v>
      </c>
      <c r="BS4232" s="66" t="s">
        <v>12055</v>
      </c>
      <c r="BT4232" s="66" t="s">
        <v>12056</v>
      </c>
      <c r="BU4232" s="66" t="s">
        <v>12055</v>
      </c>
      <c r="BV4232" s="66" t="s">
        <v>12056</v>
      </c>
      <c r="BW4232" s="11" t="s">
        <v>12022</v>
      </c>
      <c r="BX4232" s="66"/>
      <c r="BY4232" s="12"/>
      <c r="BZ4232" t="s">
        <v>3029</v>
      </c>
      <c r="CA4232" s="13" t="s">
        <v>12057</v>
      </c>
    </row>
    <row r="4233" spans="70:79" s="1" customFormat="1" ht="15">
      <c r="BR4233" t="str">
        <f t="shared" si="200"/>
        <v>RXVSDAS - THE BASEMENT</v>
      </c>
      <c r="BS4233" s="66" t="s">
        <v>12058</v>
      </c>
      <c r="BT4233" s="66" t="s">
        <v>12059</v>
      </c>
      <c r="BU4233" s="66" t="s">
        <v>12058</v>
      </c>
      <c r="BV4233" s="66" t="s">
        <v>12059</v>
      </c>
      <c r="BW4233" s="11" t="s">
        <v>12022</v>
      </c>
      <c r="BX4233" s="66"/>
      <c r="BY4233" s="12"/>
      <c r="BZ4233" t="s">
        <v>3029</v>
      </c>
      <c r="CA4233" s="13" t="s">
        <v>12060</v>
      </c>
    </row>
    <row r="4234" spans="70:79" s="1" customFormat="1" ht="15">
      <c r="BR4234" t="str">
        <f t="shared" si="200"/>
        <v>RXVWENTWORTH HOUSE</v>
      </c>
      <c r="BS4234" s="66" t="s">
        <v>12061</v>
      </c>
      <c r="BT4234" s="66" t="s">
        <v>12062</v>
      </c>
      <c r="BU4234" s="66" t="s">
        <v>12061</v>
      </c>
      <c r="BV4234" s="66" t="s">
        <v>12062</v>
      </c>
      <c r="BW4234" s="11" t="s">
        <v>12022</v>
      </c>
      <c r="BX4234" s="66"/>
      <c r="BY4234" s="12"/>
      <c r="BZ4234" t="s">
        <v>3029</v>
      </c>
      <c r="CA4234" s="13" t="s">
        <v>12063</v>
      </c>
    </row>
    <row r="4235" spans="70:79" s="1" customFormat="1" ht="15">
      <c r="BR4235" t="str">
        <f t="shared" si="200"/>
        <v>RXVWHITEHAVEN</v>
      </c>
      <c r="BS4235" s="66" t="s">
        <v>12064</v>
      </c>
      <c r="BT4235" s="66" t="s">
        <v>12065</v>
      </c>
      <c r="BU4235" s="66" t="s">
        <v>12064</v>
      </c>
      <c r="BV4235" s="66" t="s">
        <v>12065</v>
      </c>
      <c r="BW4235" s="11" t="s">
        <v>12022</v>
      </c>
      <c r="BX4235" s="66"/>
      <c r="BY4235" s="12"/>
      <c r="BZ4235" t="s">
        <v>3029</v>
      </c>
      <c r="CA4235" s="13" t="s">
        <v>12066</v>
      </c>
    </row>
    <row r="4236" spans="70:79" s="1" customFormat="1" ht="15">
      <c r="BR4236" t="str">
        <f t="shared" si="200"/>
        <v>RXVWIGAN DRUG &amp; ALCOHOL SERVCE</v>
      </c>
      <c r="BS4236" s="66" t="s">
        <v>12067</v>
      </c>
      <c r="BT4236" s="66" t="s">
        <v>12068</v>
      </c>
      <c r="BU4236" s="66" t="s">
        <v>12067</v>
      </c>
      <c r="BV4236" s="66" t="s">
        <v>12068</v>
      </c>
      <c r="BW4236" s="11" t="s">
        <v>12022</v>
      </c>
      <c r="BX4236" s="66"/>
      <c r="BY4236" s="12"/>
      <c r="BZ4236" t="s">
        <v>3029</v>
      </c>
      <c r="CA4236" s="13" t="s">
        <v>12069</v>
      </c>
    </row>
    <row r="4237" spans="70:79" s="1" customFormat="1" ht="15">
      <c r="BR4237" t="str">
        <f t="shared" si="200"/>
        <v>RXVWOODLANDS HOSPITAL</v>
      </c>
      <c r="BS4237" s="66" t="s">
        <v>12070</v>
      </c>
      <c r="BT4237" s="66" t="s">
        <v>5659</v>
      </c>
      <c r="BU4237" s="66" t="s">
        <v>12070</v>
      </c>
      <c r="BV4237" s="66" t="s">
        <v>5659</v>
      </c>
      <c r="BW4237" s="11" t="s">
        <v>12022</v>
      </c>
      <c r="BX4237" s="66"/>
      <c r="BY4237" s="12"/>
      <c r="BZ4237" t="s">
        <v>3029</v>
      </c>
      <c r="CA4237" s="13" t="s">
        <v>12071</v>
      </c>
    </row>
    <row r="4238" spans="70:79" s="1" customFormat="1" ht="15">
      <c r="BR4238" t="str">
        <f t="shared" si="200"/>
        <v>RXVYOUNG PERSONS UNIT</v>
      </c>
      <c r="BS4238" s="66" t="s">
        <v>12072</v>
      </c>
      <c r="BT4238" s="66" t="s">
        <v>12073</v>
      </c>
      <c r="BU4238" s="66" t="s">
        <v>12072</v>
      </c>
      <c r="BV4238" s="66" t="s">
        <v>12073</v>
      </c>
      <c r="BW4238" s="11" t="s">
        <v>12022</v>
      </c>
      <c r="BX4238" s="66"/>
      <c r="BY4238" s="12"/>
      <c r="BZ4238" t="s">
        <v>3029</v>
      </c>
      <c r="CA4238" s="13" t="s">
        <v>12074</v>
      </c>
    </row>
    <row r="4239" spans="70:79" s="1" customFormat="1" ht="15">
      <c r="BR4239" t="str">
        <f t="shared" si="200"/>
        <v>RXWBRIDGNORTH HOSPITAL (MATERNITY)</v>
      </c>
      <c r="BS4239" s="66" t="s">
        <v>12075</v>
      </c>
      <c r="BT4239" s="66" t="s">
        <v>12076</v>
      </c>
      <c r="BU4239" s="66" t="s">
        <v>12075</v>
      </c>
      <c r="BV4239" s="66" t="s">
        <v>12076</v>
      </c>
      <c r="BW4239" s="66" t="s">
        <v>12077</v>
      </c>
      <c r="BX4239" s="66"/>
      <c r="BY4239" s="12"/>
      <c r="BZ4239" t="s">
        <v>3029</v>
      </c>
      <c r="CA4239" s="13" t="s">
        <v>12078</v>
      </c>
    </row>
    <row r="4240" spans="70:79" s="1" customFormat="1" ht="15">
      <c r="BR4240" t="str">
        <f t="shared" si="200"/>
        <v>RXWLUDLOW HOSPITAL (MATERNITY)</v>
      </c>
      <c r="BS4240" s="66" t="s">
        <v>12079</v>
      </c>
      <c r="BT4240" s="66" t="s">
        <v>12080</v>
      </c>
      <c r="BU4240" s="66" t="s">
        <v>12079</v>
      </c>
      <c r="BV4240" s="66" t="s">
        <v>12080</v>
      </c>
      <c r="BW4240" s="66" t="s">
        <v>12077</v>
      </c>
      <c r="BX4240" s="66"/>
      <c r="BY4240" s="12"/>
      <c r="BZ4240" t="s">
        <v>3029</v>
      </c>
      <c r="CA4240" s="13" t="s">
        <v>12081</v>
      </c>
    </row>
    <row r="4241" spans="70:79" s="1" customFormat="1" ht="15">
      <c r="BR4241" t="str">
        <f t="shared" si="200"/>
        <v>RXWROBERT JONES &amp; AGNES HUNT ORTHOPAEDIC &amp; DISTRICT HOSPITAL</v>
      </c>
      <c r="BS4241" s="66" t="s">
        <v>12082</v>
      </c>
      <c r="BT4241" s="66" t="s">
        <v>12083</v>
      </c>
      <c r="BU4241" s="66" t="s">
        <v>12082</v>
      </c>
      <c r="BV4241" s="66" t="s">
        <v>12083</v>
      </c>
      <c r="BW4241" s="66" t="s">
        <v>12077</v>
      </c>
      <c r="BX4241" s="66"/>
      <c r="BY4241" s="12"/>
      <c r="BZ4241" t="s">
        <v>3029</v>
      </c>
      <c r="CA4241" s="13" t="s">
        <v>12084</v>
      </c>
    </row>
    <row r="4242" spans="70:79" s="1" customFormat="1" ht="15">
      <c r="BR4242" t="str">
        <f t="shared" si="200"/>
        <v>RXWROYAL SHREWSBURY HOSPITAL</v>
      </c>
      <c r="BS4242" s="66" t="s">
        <v>12085</v>
      </c>
      <c r="BT4242" s="66" t="s">
        <v>925</v>
      </c>
      <c r="BU4242" s="66" t="s">
        <v>12085</v>
      </c>
      <c r="BV4242" s="66" t="s">
        <v>925</v>
      </c>
      <c r="BW4242" s="66" t="s">
        <v>12077</v>
      </c>
      <c r="BX4242" s="66"/>
      <c r="BY4242" s="12"/>
      <c r="BZ4242" t="s">
        <v>3029</v>
      </c>
      <c r="CA4242" s="13" t="s">
        <v>12086</v>
      </c>
    </row>
    <row r="4243" spans="70:79" s="1" customFormat="1" ht="15">
      <c r="BR4243" t="str">
        <f t="shared" si="200"/>
        <v>RXWROYAL SHREWSBURY HOSPITAL (MATERNITY)</v>
      </c>
      <c r="BS4243" s="66" t="s">
        <v>12087</v>
      </c>
      <c r="BT4243" s="66" t="s">
        <v>12088</v>
      </c>
      <c r="BU4243" s="66" t="s">
        <v>12087</v>
      </c>
      <c r="BV4243" s="66" t="s">
        <v>12088</v>
      </c>
      <c r="BW4243" s="66" t="s">
        <v>12077</v>
      </c>
      <c r="BX4243" s="66"/>
      <c r="BY4243" s="12"/>
      <c r="BZ4243" t="s">
        <v>3029</v>
      </c>
      <c r="CA4243" s="13" t="s">
        <v>2777</v>
      </c>
    </row>
    <row r="4244" spans="70:79" s="1" customFormat="1" ht="15">
      <c r="BR4244" t="str">
        <f t="shared" si="200"/>
        <v>RXWTHE PRINCESS ROYAL HOSPITAL</v>
      </c>
      <c r="BS4244" s="66" t="s">
        <v>12089</v>
      </c>
      <c r="BT4244" s="66" t="s">
        <v>12090</v>
      </c>
      <c r="BU4244" s="66" t="s">
        <v>12089</v>
      </c>
      <c r="BV4244" s="66" t="s">
        <v>12090</v>
      </c>
      <c r="BW4244" s="66" t="s">
        <v>12077</v>
      </c>
      <c r="BX4244" s="11"/>
      <c r="BY4244" s="12"/>
      <c r="BZ4244" t="s">
        <v>3029</v>
      </c>
      <c r="CA4244" s="13" t="s">
        <v>12091</v>
      </c>
    </row>
    <row r="4245" spans="70:79" s="1" customFormat="1" ht="15">
      <c r="BR4245" t="str">
        <f t="shared" si="200"/>
        <v>RXWTHE PRINCESS ROYAL HOSPITAL (MATERNITY)</v>
      </c>
      <c r="BS4245" s="66" t="s">
        <v>12092</v>
      </c>
      <c r="BT4245" s="66" t="s">
        <v>12093</v>
      </c>
      <c r="BU4245" s="66" t="s">
        <v>12092</v>
      </c>
      <c r="BV4245" s="66" t="s">
        <v>12093</v>
      </c>
      <c r="BW4245" s="66" t="s">
        <v>12077</v>
      </c>
      <c r="BX4245" s="11"/>
      <c r="BY4245" s="12"/>
      <c r="BZ4245" t="s">
        <v>3029</v>
      </c>
      <c r="CA4245" s="13" t="s">
        <v>2952</v>
      </c>
    </row>
    <row r="4246" spans="70:79" s="1" customFormat="1" ht="15">
      <c r="BR4246" t="str">
        <f t="shared" si="200"/>
        <v>RXXABRAHAM COWLEY UNIT</v>
      </c>
      <c r="BS4246" s="66" t="s">
        <v>12094</v>
      </c>
      <c r="BT4246" s="66" t="s">
        <v>12095</v>
      </c>
      <c r="BU4246" s="66" t="s">
        <v>12094</v>
      </c>
      <c r="BV4246" s="66" t="s">
        <v>12095</v>
      </c>
      <c r="BW4246" s="66" t="s">
        <v>12096</v>
      </c>
      <c r="BX4246" s="11"/>
      <c r="BY4246" s="12"/>
      <c r="BZ4246" t="s">
        <v>3029</v>
      </c>
      <c r="CA4246" s="13" t="s">
        <v>12097</v>
      </c>
    </row>
    <row r="4247" spans="70:79" s="1" customFormat="1" ht="15">
      <c r="BR4247" t="str">
        <f t="shared" si="200"/>
        <v>RXXALBERT WARD</v>
      </c>
      <c r="BS4247" s="66" t="s">
        <v>12098</v>
      </c>
      <c r="BT4247" s="66" t="s">
        <v>12099</v>
      </c>
      <c r="BU4247" s="66" t="s">
        <v>12098</v>
      </c>
      <c r="BV4247" s="66" t="s">
        <v>12099</v>
      </c>
      <c r="BW4247" s="66" t="s">
        <v>12096</v>
      </c>
      <c r="BX4247" s="11"/>
      <c r="BY4247" s="12"/>
      <c r="BZ4247" t="s">
        <v>3029</v>
      </c>
      <c r="CA4247" s="13" t="s">
        <v>12100</v>
      </c>
    </row>
    <row r="4248" spans="70:79" s="1" customFormat="1" ht="15">
      <c r="BR4248" t="str">
        <f t="shared" si="200"/>
        <v>RXXAPRIL COTTAGE</v>
      </c>
      <c r="BS4248" s="66" t="s">
        <v>12101</v>
      </c>
      <c r="BT4248" s="66" t="s">
        <v>12102</v>
      </c>
      <c r="BU4248" s="66" t="s">
        <v>12101</v>
      </c>
      <c r="BV4248" s="66" t="s">
        <v>12102</v>
      </c>
      <c r="BW4248" s="66" t="s">
        <v>12096</v>
      </c>
      <c r="BX4248" s="11"/>
      <c r="BY4248" s="12"/>
      <c r="BZ4248" t="s">
        <v>3029</v>
      </c>
      <c r="CA4248" s="13" t="s">
        <v>12103</v>
      </c>
    </row>
    <row r="4249" spans="70:79" s="1" customFormat="1" ht="15">
      <c r="BR4249" t="str">
        <f t="shared" si="200"/>
        <v>RXXARNSIDE</v>
      </c>
      <c r="BS4249" s="66" t="s">
        <v>12104</v>
      </c>
      <c r="BT4249" s="66" t="s">
        <v>12105</v>
      </c>
      <c r="BU4249" s="66" t="s">
        <v>12104</v>
      </c>
      <c r="BV4249" s="66" t="s">
        <v>12105</v>
      </c>
      <c r="BW4249" s="66" t="s">
        <v>12096</v>
      </c>
      <c r="BX4249" s="11"/>
      <c r="BY4249" s="12"/>
      <c r="BZ4249" t="s">
        <v>3029</v>
      </c>
      <c r="CA4249" s="13" t="s">
        <v>12106</v>
      </c>
    </row>
    <row r="4250" spans="70:79" s="1" customFormat="1" ht="15">
      <c r="BR4250" t="str">
        <f t="shared" si="200"/>
        <v>RXXASHFORD HOSPITAL</v>
      </c>
      <c r="BS4250" s="66" t="s">
        <v>12107</v>
      </c>
      <c r="BT4250" s="66" t="s">
        <v>415</v>
      </c>
      <c r="BU4250" s="66" t="s">
        <v>12107</v>
      </c>
      <c r="BV4250" s="66" t="s">
        <v>415</v>
      </c>
      <c r="BW4250" s="66" t="s">
        <v>12096</v>
      </c>
      <c r="BX4250" s="11"/>
      <c r="BY4250" s="12"/>
      <c r="BZ4250" t="s">
        <v>3029</v>
      </c>
      <c r="CA4250" s="13" t="s">
        <v>12108</v>
      </c>
    </row>
    <row r="4251" spans="70:79" s="1" customFormat="1" ht="15">
      <c r="BR4251" t="str">
        <f t="shared" si="200"/>
        <v>RXXASHMOUNT</v>
      </c>
      <c r="BS4251" s="66" t="s">
        <v>12109</v>
      </c>
      <c r="BT4251" s="66" t="s">
        <v>12110</v>
      </c>
      <c r="BU4251" s="66" t="s">
        <v>12109</v>
      </c>
      <c r="BV4251" s="66" t="s">
        <v>12110</v>
      </c>
      <c r="BW4251" s="66" t="s">
        <v>12096</v>
      </c>
      <c r="BX4251" s="11"/>
      <c r="BY4251" s="12"/>
      <c r="BZ4251" t="s">
        <v>3029</v>
      </c>
      <c r="CA4251" s="13" t="s">
        <v>12111</v>
      </c>
    </row>
    <row r="4252" spans="70:79" s="1" customFormat="1" ht="15">
      <c r="BR4252" t="str">
        <f t="shared" si="200"/>
        <v>RXXBLAKE WARD</v>
      </c>
      <c r="BS4252" s="66" t="s">
        <v>12112</v>
      </c>
      <c r="BT4252" s="66" t="s">
        <v>12113</v>
      </c>
      <c r="BU4252" s="66" t="s">
        <v>12112</v>
      </c>
      <c r="BV4252" s="66" t="s">
        <v>12113</v>
      </c>
      <c r="BW4252" s="66" t="s">
        <v>12096</v>
      </c>
      <c r="BX4252" s="11"/>
      <c r="BY4252" s="12"/>
      <c r="BZ4252" t="s">
        <v>3029</v>
      </c>
      <c r="CA4252" s="13" t="s">
        <v>12114</v>
      </c>
    </row>
    <row r="4253" spans="70:79" s="1" customFormat="1" ht="15">
      <c r="BR4253" t="str">
        <f t="shared" si="200"/>
        <v>RXXBRIARWOOD</v>
      </c>
      <c r="BS4253" s="66" t="s">
        <v>12115</v>
      </c>
      <c r="BT4253" s="66" t="s">
        <v>12116</v>
      </c>
      <c r="BU4253" s="66" t="s">
        <v>12115</v>
      </c>
      <c r="BV4253" s="66" t="s">
        <v>12116</v>
      </c>
      <c r="BW4253" s="66" t="s">
        <v>12096</v>
      </c>
      <c r="BX4253" s="11"/>
      <c r="BY4253" s="12"/>
      <c r="BZ4253" t="s">
        <v>3029</v>
      </c>
      <c r="CA4253" s="13" t="s">
        <v>12117</v>
      </c>
    </row>
    <row r="4254" spans="70:79" s="1" customFormat="1" ht="15">
      <c r="BR4254" t="str">
        <f t="shared" si="200"/>
        <v>RXXCHARLTON WARD</v>
      </c>
      <c r="BS4254" s="66" t="s">
        <v>12118</v>
      </c>
      <c r="BT4254" s="66" t="s">
        <v>12119</v>
      </c>
      <c r="BU4254" s="66" t="s">
        <v>12118</v>
      </c>
      <c r="BV4254" s="66" t="s">
        <v>12119</v>
      </c>
      <c r="BW4254" s="66" t="s">
        <v>12096</v>
      </c>
      <c r="BX4254" s="11"/>
      <c r="BY4254" s="12"/>
      <c r="BZ4254" t="s">
        <v>3029</v>
      </c>
      <c r="CA4254" s="13" t="s">
        <v>12120</v>
      </c>
    </row>
    <row r="4255" spans="70:79" s="1" customFormat="1" ht="15">
      <c r="BR4255" t="str">
        <f t="shared" si="200"/>
        <v>RXXCHERRY OAK</v>
      </c>
      <c r="BS4255" s="66" t="s">
        <v>12121</v>
      </c>
      <c r="BT4255" s="66" t="s">
        <v>12122</v>
      </c>
      <c r="BU4255" s="66" t="s">
        <v>12121</v>
      </c>
      <c r="BV4255" s="66" t="s">
        <v>12122</v>
      </c>
      <c r="BW4255" s="66" t="s">
        <v>12096</v>
      </c>
      <c r="BX4255" s="11"/>
      <c r="BY4255" s="12"/>
      <c r="BZ4255" t="s">
        <v>3029</v>
      </c>
      <c r="CA4255" s="13" t="s">
        <v>12123</v>
      </c>
    </row>
    <row r="4256" spans="70:79" s="1" customFormat="1" ht="15">
      <c r="BR4256" t="str">
        <f t="shared" si="200"/>
        <v>RXXCHERRYTREES RESIDENTIAL HOME</v>
      </c>
      <c r="BS4256" s="66" t="s">
        <v>12124</v>
      </c>
      <c r="BT4256" s="66" t="s">
        <v>12125</v>
      </c>
      <c r="BU4256" s="66" t="s">
        <v>12124</v>
      </c>
      <c r="BV4256" s="66" t="s">
        <v>12125</v>
      </c>
      <c r="BW4256" s="66" t="s">
        <v>12096</v>
      </c>
      <c r="BX4256" s="11"/>
      <c r="BY4256" s="12"/>
      <c r="BZ4256" t="s">
        <v>1718</v>
      </c>
      <c r="CA4256" s="13" t="s">
        <v>12126</v>
      </c>
    </row>
    <row r="4257" spans="70:79" s="1" customFormat="1" ht="15">
      <c r="BR4257" t="str">
        <f t="shared" si="200"/>
        <v>RXXCLARE WARD</v>
      </c>
      <c r="BS4257" s="66" t="s">
        <v>12127</v>
      </c>
      <c r="BT4257" s="66" t="s">
        <v>12128</v>
      </c>
      <c r="BU4257" s="66" t="s">
        <v>12127</v>
      </c>
      <c r="BV4257" s="66" t="s">
        <v>12128</v>
      </c>
      <c r="BW4257" s="66" t="s">
        <v>12096</v>
      </c>
      <c r="BX4257" s="11"/>
      <c r="BY4257" s="12"/>
      <c r="BZ4257" t="s">
        <v>3041</v>
      </c>
      <c r="CA4257" s="13" t="s">
        <v>12129</v>
      </c>
    </row>
    <row r="4258" spans="70:79" s="1" customFormat="1" ht="15">
      <c r="BR4258" t="str">
        <f t="shared" si="200"/>
        <v>RXXCMHRS SPELTHORNE</v>
      </c>
      <c r="BS4258" s="66" t="s">
        <v>12130</v>
      </c>
      <c r="BT4258" s="66" t="s">
        <v>12131</v>
      </c>
      <c r="BU4258" s="66" t="s">
        <v>12130</v>
      </c>
      <c r="BV4258" s="66" t="s">
        <v>12131</v>
      </c>
      <c r="BW4258" s="66" t="s">
        <v>12096</v>
      </c>
      <c r="BX4258" s="11"/>
      <c r="BY4258" s="12"/>
      <c r="BZ4258" t="s">
        <v>1372</v>
      </c>
      <c r="CA4258" s="13" t="s">
        <v>12132</v>
      </c>
    </row>
    <row r="4259" spans="70:79" s="1" customFormat="1" ht="15">
      <c r="BR4259" t="str">
        <f t="shared" si="200"/>
        <v>RXXCOBGATES</v>
      </c>
      <c r="BS4259" s="66" t="s">
        <v>12133</v>
      </c>
      <c r="BT4259" s="66" t="s">
        <v>12134</v>
      </c>
      <c r="BU4259" s="66" t="s">
        <v>12133</v>
      </c>
      <c r="BV4259" s="66" t="s">
        <v>12134</v>
      </c>
      <c r="BW4259" s="66" t="s">
        <v>12096</v>
      </c>
      <c r="BX4259" s="11"/>
      <c r="BY4259" s="12"/>
      <c r="BZ4259" t="s">
        <v>1372</v>
      </c>
      <c r="CA4259" s="13" t="s">
        <v>12135</v>
      </c>
    </row>
    <row r="4260" spans="70:79" s="1" customFormat="1" ht="15">
      <c r="BR4260" t="str">
        <f t="shared" si="200"/>
        <v>RXXCOMMUNITY FORENSIC</v>
      </c>
      <c r="BS4260" s="66" t="s">
        <v>12136</v>
      </c>
      <c r="BT4260" s="66" t="s">
        <v>12137</v>
      </c>
      <c r="BU4260" s="66" t="s">
        <v>12136</v>
      </c>
      <c r="BV4260" s="66" t="s">
        <v>12137</v>
      </c>
      <c r="BW4260" s="66" t="s">
        <v>12096</v>
      </c>
      <c r="BX4260" s="11"/>
      <c r="BY4260" s="12"/>
      <c r="BZ4260" t="s">
        <v>1372</v>
      </c>
      <c r="CA4260" s="13" t="s">
        <v>12138</v>
      </c>
    </row>
    <row r="4261" spans="70:79" s="1" customFormat="1" ht="15">
      <c r="BR4261" t="str">
        <f t="shared" si="200"/>
        <v>RXXCRANLEIGH HOSPITAL</v>
      </c>
      <c r="BS4261" s="66" t="s">
        <v>12139</v>
      </c>
      <c r="BT4261" s="66" t="s">
        <v>12140</v>
      </c>
      <c r="BU4261" s="66" t="s">
        <v>12139</v>
      </c>
      <c r="BV4261" s="66" t="s">
        <v>12140</v>
      </c>
      <c r="BW4261" s="66" t="s">
        <v>12096</v>
      </c>
      <c r="BX4261" s="11"/>
      <c r="BY4261" s="12"/>
      <c r="BZ4261" t="s">
        <v>1372</v>
      </c>
      <c r="CA4261" s="13" t="s">
        <v>5651</v>
      </c>
    </row>
    <row r="4262" spans="70:79" s="1" customFormat="1" ht="15">
      <c r="BR4262" t="str">
        <f t="shared" si="200"/>
        <v>RXXCRANLEIGH VILLAGE HOSPITAL</v>
      </c>
      <c r="BS4262" s="66" t="s">
        <v>12141</v>
      </c>
      <c r="BT4262" s="66" t="s">
        <v>12142</v>
      </c>
      <c r="BU4262" s="66" t="s">
        <v>12141</v>
      </c>
      <c r="BV4262" s="66" t="s">
        <v>12142</v>
      </c>
      <c r="BW4262" s="66" t="s">
        <v>12096</v>
      </c>
      <c r="BX4262" s="11"/>
      <c r="BY4262" s="12"/>
      <c r="BZ4262" t="s">
        <v>1372</v>
      </c>
      <c r="CA4262" s="13" t="s">
        <v>8116</v>
      </c>
    </row>
    <row r="4263" spans="70:79" s="1" customFormat="1" ht="15">
      <c r="BR4263" t="str">
        <f t="shared" si="200"/>
        <v>RXXDRUG AND ALCOHOL CJS</v>
      </c>
      <c r="BS4263" s="66" t="s">
        <v>12143</v>
      </c>
      <c r="BT4263" s="66" t="s">
        <v>12144</v>
      </c>
      <c r="BU4263" s="66" t="s">
        <v>12143</v>
      </c>
      <c r="BV4263" s="66" t="s">
        <v>12144</v>
      </c>
      <c r="BW4263" s="66" t="s">
        <v>12096</v>
      </c>
      <c r="BX4263" s="11"/>
      <c r="BY4263" s="12"/>
      <c r="BZ4263" t="s">
        <v>1372</v>
      </c>
      <c r="CA4263" s="13" t="s">
        <v>12145</v>
      </c>
    </row>
    <row r="4264" spans="70:79" s="1" customFormat="1" ht="15">
      <c r="BR4264" t="str">
        <f t="shared" si="200"/>
        <v>RXXEAST SURREY HOSPITAL</v>
      </c>
      <c r="BS4264" s="66" t="s">
        <v>12146</v>
      </c>
      <c r="BT4264" s="66" t="s">
        <v>7156</v>
      </c>
      <c r="BU4264" s="66" t="s">
        <v>12146</v>
      </c>
      <c r="BV4264" s="66" t="s">
        <v>7156</v>
      </c>
      <c r="BW4264" s="66" t="s">
        <v>12096</v>
      </c>
      <c r="BX4264" s="11"/>
      <c r="BY4264" s="12"/>
      <c r="BZ4264" t="s">
        <v>1372</v>
      </c>
      <c r="CA4264" s="13" t="s">
        <v>12147</v>
      </c>
    </row>
    <row r="4265" spans="70:79" s="1" customFormat="1" ht="15">
      <c r="BR4265" t="str">
        <f t="shared" si="200"/>
        <v>RXXEATING DISORDERS</v>
      </c>
      <c r="BS4265" s="66" t="s">
        <v>12148</v>
      </c>
      <c r="BT4265" s="66" t="s">
        <v>5222</v>
      </c>
      <c r="BU4265" s="66" t="s">
        <v>12148</v>
      </c>
      <c r="BV4265" s="66" t="s">
        <v>5222</v>
      </c>
      <c r="BW4265" s="66" t="s">
        <v>12096</v>
      </c>
      <c r="BX4265" s="11"/>
      <c r="BY4265" s="12"/>
      <c r="BZ4265" t="s">
        <v>1372</v>
      </c>
      <c r="CA4265" s="13" t="s">
        <v>5559</v>
      </c>
    </row>
    <row r="4266" spans="70:79" s="1" customFormat="1" ht="15">
      <c r="BR4266" t="str">
        <f t="shared" si="200"/>
        <v>RXXELLEN TERRY</v>
      </c>
      <c r="BS4266" s="66" t="s">
        <v>12149</v>
      </c>
      <c r="BT4266" s="66" t="s">
        <v>12150</v>
      </c>
      <c r="BU4266" s="66" t="s">
        <v>12149</v>
      </c>
      <c r="BV4266" s="66" t="s">
        <v>12150</v>
      </c>
      <c r="BW4266" s="66" t="s">
        <v>12096</v>
      </c>
      <c r="BX4266" s="66"/>
      <c r="BY4266" s="12"/>
      <c r="BZ4266" t="s">
        <v>1372</v>
      </c>
      <c r="CA4266" s="13" t="s">
        <v>8135</v>
      </c>
    </row>
    <row r="4267" spans="70:79" s="1" customFormat="1" ht="15">
      <c r="BR4267" t="str">
        <f t="shared" si="200"/>
        <v>RXXEPSOM GENERAL HOSPITAL</v>
      </c>
      <c r="BS4267" s="66" t="s">
        <v>12151</v>
      </c>
      <c r="BT4267" s="66" t="s">
        <v>12152</v>
      </c>
      <c r="BU4267" s="66" t="s">
        <v>12151</v>
      </c>
      <c r="BV4267" s="66" t="s">
        <v>12152</v>
      </c>
      <c r="BW4267" s="66" t="s">
        <v>12096</v>
      </c>
      <c r="BX4267" s="66"/>
      <c r="BY4267" s="12"/>
      <c r="BZ4267" t="s">
        <v>1372</v>
      </c>
      <c r="CA4267" s="13" t="s">
        <v>8498</v>
      </c>
    </row>
    <row r="4268" spans="70:79" s="1" customFormat="1" ht="15">
      <c r="BR4268" t="str">
        <f t="shared" si="200"/>
        <v>RXXFAIRMEAD</v>
      </c>
      <c r="BS4268" s="66" t="s">
        <v>12153</v>
      </c>
      <c r="BT4268" s="66" t="s">
        <v>12154</v>
      </c>
      <c r="BU4268" s="66" t="s">
        <v>12153</v>
      </c>
      <c r="BV4268" s="66" t="s">
        <v>12154</v>
      </c>
      <c r="BW4268" s="66" t="s">
        <v>12096</v>
      </c>
      <c r="BX4268" s="66"/>
      <c r="BY4268" s="12"/>
      <c r="BZ4268" t="s">
        <v>1372</v>
      </c>
      <c r="CA4268" s="13" t="s">
        <v>5568</v>
      </c>
    </row>
    <row r="4269" spans="70:79" s="1" customFormat="1" ht="15">
      <c r="BR4269" t="str">
        <f t="shared" si="200"/>
        <v>RXXFARNHAM HOSPITAL</v>
      </c>
      <c r="BS4269" s="66" t="s">
        <v>12155</v>
      </c>
      <c r="BT4269" s="66" t="s">
        <v>1260</v>
      </c>
      <c r="BU4269" s="66" t="s">
        <v>12155</v>
      </c>
      <c r="BV4269" s="66" t="s">
        <v>1260</v>
      </c>
      <c r="BW4269" s="66" t="s">
        <v>12096</v>
      </c>
      <c r="BX4269" s="66"/>
      <c r="BY4269" s="12"/>
      <c r="BZ4269" t="s">
        <v>1372</v>
      </c>
      <c r="CA4269" s="13" t="s">
        <v>12156</v>
      </c>
    </row>
    <row r="4270" spans="70:79" s="1" customFormat="1" ht="15">
      <c r="BR4270" t="str">
        <f t="shared" si="200"/>
        <v>RXXFLEET HOSPITAL</v>
      </c>
      <c r="BS4270" s="66" t="s">
        <v>12157</v>
      </c>
      <c r="BT4270" s="66" t="s">
        <v>12158</v>
      </c>
      <c r="BU4270" s="66" t="s">
        <v>12157</v>
      </c>
      <c r="BV4270" s="66" t="s">
        <v>12158</v>
      </c>
      <c r="BW4270" s="66" t="s">
        <v>12096</v>
      </c>
      <c r="BX4270" s="66"/>
      <c r="BY4270" s="12"/>
      <c r="BZ4270" t="s">
        <v>1372</v>
      </c>
      <c r="CA4270" s="13" t="s">
        <v>12159</v>
      </c>
    </row>
    <row r="4271" spans="70:79" s="1" customFormat="1" ht="15">
      <c r="BR4271" t="str">
        <f t="shared" si="200"/>
        <v>RXXFP10 - ARC 1 WARD</v>
      </c>
      <c r="BS4271" s="66" t="s">
        <v>12160</v>
      </c>
      <c r="BT4271" s="66" t="s">
        <v>12161</v>
      </c>
      <c r="BU4271" s="66" t="s">
        <v>12160</v>
      </c>
      <c r="BV4271" s="66" t="s">
        <v>12161</v>
      </c>
      <c r="BW4271" s="66" t="s">
        <v>12096</v>
      </c>
      <c r="BX4271" s="66"/>
      <c r="BY4271" s="12"/>
      <c r="BZ4271" t="s">
        <v>1372</v>
      </c>
      <c r="CA4271" s="13" t="s">
        <v>1255</v>
      </c>
    </row>
    <row r="4272" spans="70:79" s="1" customFormat="1" ht="15">
      <c r="BR4272" t="str">
        <f t="shared" si="200"/>
        <v>RXXFP10 - ARC II WARD</v>
      </c>
      <c r="BS4272" s="66" t="s">
        <v>12162</v>
      </c>
      <c r="BT4272" s="66" t="s">
        <v>12163</v>
      </c>
      <c r="BU4272" s="66" t="s">
        <v>12162</v>
      </c>
      <c r="BV4272" s="66" t="s">
        <v>12163</v>
      </c>
      <c r="BW4272" s="66" t="s">
        <v>12096</v>
      </c>
      <c r="BX4272" s="66"/>
      <c r="BY4272" s="12"/>
      <c r="BZ4272" t="s">
        <v>1372</v>
      </c>
      <c r="CA4272" s="13" t="s">
        <v>12164</v>
      </c>
    </row>
    <row r="4273" spans="70:79" s="1" customFormat="1" ht="15">
      <c r="BR4273" t="str">
        <f t="shared" si="200"/>
        <v>RXXFP10 - NURSE RXXV4</v>
      </c>
      <c r="BS4273" s="66" t="s">
        <v>12165</v>
      </c>
      <c r="BT4273" s="66" t="s">
        <v>12166</v>
      </c>
      <c r="BU4273" s="66" t="s">
        <v>12165</v>
      </c>
      <c r="BV4273" s="66" t="s">
        <v>12166</v>
      </c>
      <c r="BW4273" s="66" t="s">
        <v>12096</v>
      </c>
      <c r="BX4273" s="66"/>
      <c r="BY4273" s="12"/>
      <c r="BZ4273" t="s">
        <v>1372</v>
      </c>
      <c r="CA4273" s="13" t="s">
        <v>4336</v>
      </c>
    </row>
    <row r="4274" spans="70:79" s="1" customFormat="1" ht="15">
      <c r="BR4274" t="str">
        <f t="shared" si="200"/>
        <v>RXXFRIMLEY PARK HOSPITAL</v>
      </c>
      <c r="BS4274" s="66" t="s">
        <v>12167</v>
      </c>
      <c r="BT4274" s="66" t="s">
        <v>1264</v>
      </c>
      <c r="BU4274" s="66" t="s">
        <v>12167</v>
      </c>
      <c r="BV4274" s="66" t="s">
        <v>1264</v>
      </c>
      <c r="BW4274" s="66" t="s">
        <v>12096</v>
      </c>
      <c r="BX4274" s="66"/>
      <c r="BY4274" s="12"/>
      <c r="BZ4274" t="s">
        <v>1372</v>
      </c>
      <c r="CA4274" s="13" t="s">
        <v>9983</v>
      </c>
    </row>
    <row r="4275" spans="70:79" s="1" customFormat="1" ht="15">
      <c r="BR4275" t="str">
        <f t="shared" si="200"/>
        <v>RXXGALLWEY</v>
      </c>
      <c r="BS4275" s="66" t="s">
        <v>12168</v>
      </c>
      <c r="BT4275" s="66" t="s">
        <v>12169</v>
      </c>
      <c r="BU4275" s="66" t="s">
        <v>12168</v>
      </c>
      <c r="BV4275" s="66" t="s">
        <v>12169</v>
      </c>
      <c r="BW4275" s="66" t="s">
        <v>12096</v>
      </c>
      <c r="BX4275" s="66"/>
      <c r="BY4275" s="12"/>
      <c r="BZ4275" t="s">
        <v>1372</v>
      </c>
      <c r="CA4275" s="13" t="s">
        <v>2469</v>
      </c>
    </row>
    <row r="4276" spans="70:79" s="1" customFormat="1" ht="15">
      <c r="BR4276" t="str">
        <f t="shared" si="200"/>
        <v>RXXGEESEMERE</v>
      </c>
      <c r="BS4276" s="66" t="s">
        <v>12170</v>
      </c>
      <c r="BT4276" s="66" t="s">
        <v>12171</v>
      </c>
      <c r="BU4276" s="66" t="s">
        <v>12170</v>
      </c>
      <c r="BV4276" s="66" t="s">
        <v>12171</v>
      </c>
      <c r="BW4276" s="66" t="s">
        <v>12096</v>
      </c>
      <c r="BX4276" s="66"/>
      <c r="BY4276" s="12"/>
      <c r="BZ4276" t="s">
        <v>763</v>
      </c>
      <c r="CA4276" s="13" t="s">
        <v>12172</v>
      </c>
    </row>
    <row r="4277" spans="70:79" s="1" customFormat="1" ht="15">
      <c r="BR4277" t="str">
        <f t="shared" si="200"/>
        <v>RXXGRANDVIEW</v>
      </c>
      <c r="BS4277" s="66" t="s">
        <v>12173</v>
      </c>
      <c r="BT4277" s="66" t="s">
        <v>12174</v>
      </c>
      <c r="BU4277" s="66" t="s">
        <v>12173</v>
      </c>
      <c r="BV4277" s="66" t="s">
        <v>12174</v>
      </c>
      <c r="BW4277" s="66" t="s">
        <v>12096</v>
      </c>
      <c r="BX4277" s="66"/>
      <c r="BY4277" s="12"/>
      <c r="BZ4277" t="s">
        <v>824</v>
      </c>
      <c r="CA4277" s="13" t="s">
        <v>12175</v>
      </c>
    </row>
    <row r="4278" spans="70:79" s="1" customFormat="1" ht="15">
      <c r="BR4278" t="str">
        <f t="shared" si="200"/>
        <v>RXXGREAT MEADOWS</v>
      </c>
      <c r="BS4278" s="66" t="s">
        <v>12176</v>
      </c>
      <c r="BT4278" s="66" t="s">
        <v>12177</v>
      </c>
      <c r="BU4278" s="66" t="s">
        <v>12176</v>
      </c>
      <c r="BV4278" s="66" t="s">
        <v>12177</v>
      </c>
      <c r="BW4278" s="66" t="s">
        <v>12096</v>
      </c>
      <c r="BX4278" s="66"/>
      <c r="BY4278" s="12"/>
      <c r="BZ4278" t="s">
        <v>1413</v>
      </c>
      <c r="CA4278" s="13" t="s">
        <v>12178</v>
      </c>
    </row>
    <row r="4279" spans="70:79" s="1" customFormat="1" ht="15">
      <c r="BR4279" t="str">
        <f t="shared" si="200"/>
        <v>RXXGREENLAWS</v>
      </c>
      <c r="BS4279" s="66" t="s">
        <v>12179</v>
      </c>
      <c r="BT4279" s="66" t="s">
        <v>12180</v>
      </c>
      <c r="BU4279" s="66" t="s">
        <v>12179</v>
      </c>
      <c r="BV4279" s="66" t="s">
        <v>12180</v>
      </c>
      <c r="BW4279" s="66" t="s">
        <v>12096</v>
      </c>
      <c r="BX4279" s="66"/>
      <c r="BY4279" s="12"/>
      <c r="BZ4279" t="s">
        <v>1413</v>
      </c>
      <c r="CA4279" s="13" t="s">
        <v>12181</v>
      </c>
    </row>
    <row r="4280" spans="70:79" s="1" customFormat="1" ht="15">
      <c r="BR4280" t="str">
        <f t="shared" si="200"/>
        <v>RXXHALE WARD</v>
      </c>
      <c r="BS4280" s="66" t="s">
        <v>12182</v>
      </c>
      <c r="BT4280" s="66" t="s">
        <v>12183</v>
      </c>
      <c r="BU4280" s="66" t="s">
        <v>12182</v>
      </c>
      <c r="BV4280" s="66" t="s">
        <v>12183</v>
      </c>
      <c r="BW4280" s="66" t="s">
        <v>12096</v>
      </c>
      <c r="BX4280" s="66"/>
      <c r="BY4280" s="12"/>
      <c r="BZ4280" t="s">
        <v>1413</v>
      </c>
      <c r="CA4280" s="13" t="s">
        <v>12184</v>
      </c>
    </row>
    <row r="4281" spans="70:79" s="1" customFormat="1" ht="15">
      <c r="BR4281" t="str">
        <f t="shared" si="200"/>
        <v>RXXHALLIFORD WARD</v>
      </c>
      <c r="BS4281" s="66" t="s">
        <v>12185</v>
      </c>
      <c r="BT4281" s="66" t="s">
        <v>12186</v>
      </c>
      <c r="BU4281" s="66" t="s">
        <v>12185</v>
      </c>
      <c r="BV4281" s="66" t="s">
        <v>12186</v>
      </c>
      <c r="BW4281" s="66" t="s">
        <v>12096</v>
      </c>
      <c r="BX4281" s="66"/>
      <c r="BY4281" s="12"/>
      <c r="BZ4281" t="s">
        <v>1413</v>
      </c>
      <c r="CA4281" s="13" t="s">
        <v>12187</v>
      </c>
    </row>
    <row r="4282" spans="70:79" s="1" customFormat="1" ht="15">
      <c r="BR4282" t="str">
        <f t="shared" si="200"/>
        <v>RXXHASLEMERE HOSPITAL</v>
      </c>
      <c r="BS4282" s="66" t="s">
        <v>12188</v>
      </c>
      <c r="BT4282" s="66" t="s">
        <v>1268</v>
      </c>
      <c r="BU4282" s="66" t="s">
        <v>12188</v>
      </c>
      <c r="BV4282" s="66" t="s">
        <v>1268</v>
      </c>
      <c r="BW4282" s="66" t="s">
        <v>12096</v>
      </c>
      <c r="BX4282" s="66"/>
      <c r="BY4282" s="12"/>
      <c r="BZ4282" t="s">
        <v>1413</v>
      </c>
      <c r="CA4282" s="13" t="s">
        <v>12189</v>
      </c>
    </row>
    <row r="4283" spans="70:79" s="1" customFormat="1" ht="15">
      <c r="BR4283" t="str">
        <f t="shared" si="200"/>
        <v>RXXHERMITAGE</v>
      </c>
      <c r="BS4283" s="66" t="s">
        <v>12190</v>
      </c>
      <c r="BT4283" s="66" t="s">
        <v>12191</v>
      </c>
      <c r="BU4283" s="66" t="s">
        <v>12190</v>
      </c>
      <c r="BV4283" s="66" t="s">
        <v>12191</v>
      </c>
      <c r="BW4283" s="66" t="s">
        <v>12096</v>
      </c>
      <c r="BX4283" s="66"/>
      <c r="BY4283" s="12"/>
      <c r="BZ4283" t="s">
        <v>1413</v>
      </c>
      <c r="CA4283" s="13" t="s">
        <v>12192</v>
      </c>
    </row>
    <row r="4284" spans="70:79" s="1" customFormat="1" ht="15">
      <c r="BR4284" t="str">
        <f t="shared" si="200"/>
        <v>RXXHILLCROFT</v>
      </c>
      <c r="BS4284" s="66" t="s">
        <v>12193</v>
      </c>
      <c r="BT4284" s="66" t="s">
        <v>12194</v>
      </c>
      <c r="BU4284" s="66" t="s">
        <v>12193</v>
      </c>
      <c r="BV4284" s="66" t="s">
        <v>12194</v>
      </c>
      <c r="BW4284" s="66" t="s">
        <v>12096</v>
      </c>
      <c r="BX4284" s="66"/>
      <c r="BY4284" s="12"/>
      <c r="BZ4284" t="s">
        <v>1413</v>
      </c>
      <c r="CA4284" s="13" t="s">
        <v>12195</v>
      </c>
    </row>
    <row r="4285" spans="70:79" s="1" customFormat="1" ht="15">
      <c r="BR4285" t="str">
        <f t="shared" si="200"/>
        <v>RXXHOLLY TREE</v>
      </c>
      <c r="BS4285" s="66" t="s">
        <v>12196</v>
      </c>
      <c r="BT4285" s="66" t="s">
        <v>12197</v>
      </c>
      <c r="BU4285" s="66" t="s">
        <v>12196</v>
      </c>
      <c r="BV4285" s="66" t="s">
        <v>12197</v>
      </c>
      <c r="BW4285" s="66" t="s">
        <v>12096</v>
      </c>
      <c r="BX4285" s="66"/>
      <c r="BY4285" s="12"/>
      <c r="BZ4285" t="s">
        <v>1413</v>
      </c>
      <c r="CA4285" s="13" t="s">
        <v>12198</v>
      </c>
    </row>
    <row r="4286" spans="70:79" s="1" customFormat="1" ht="15">
      <c r="BR4286" t="str">
        <f t="shared" si="200"/>
        <v>RXXLARKFIELD</v>
      </c>
      <c r="BS4286" s="66" t="s">
        <v>12199</v>
      </c>
      <c r="BT4286" s="66" t="s">
        <v>12200</v>
      </c>
      <c r="BU4286" s="66" t="s">
        <v>12199</v>
      </c>
      <c r="BV4286" s="66" t="s">
        <v>12200</v>
      </c>
      <c r="BW4286" s="66" t="s">
        <v>12096</v>
      </c>
      <c r="BX4286" s="66"/>
      <c r="BY4286" s="12"/>
      <c r="BZ4286" t="s">
        <v>1413</v>
      </c>
      <c r="CA4286" s="13" t="s">
        <v>12201</v>
      </c>
    </row>
    <row r="4287" spans="70:79" s="1" customFormat="1" ht="15">
      <c r="BR4287" t="str">
        <f t="shared" si="200"/>
        <v>RXXLAUREATE WARD</v>
      </c>
      <c r="BS4287" s="66" t="s">
        <v>12202</v>
      </c>
      <c r="BT4287" s="66" t="s">
        <v>12203</v>
      </c>
      <c r="BU4287" s="66" t="s">
        <v>12202</v>
      </c>
      <c r="BV4287" s="66" t="s">
        <v>12203</v>
      </c>
      <c r="BW4287" s="66" t="s">
        <v>12096</v>
      </c>
      <c r="BX4287" s="66"/>
      <c r="BY4287" s="12"/>
      <c r="BZ4287" t="s">
        <v>1413</v>
      </c>
      <c r="CA4287" s="13" t="s">
        <v>12204</v>
      </c>
    </row>
    <row r="4288" spans="70:79" s="1" customFormat="1" ht="15">
      <c r="BR4288" t="str">
        <f t="shared" si="200"/>
        <v>RXXLEATHERHEAD HOSPITAL</v>
      </c>
      <c r="BS4288" s="66" t="s">
        <v>12205</v>
      </c>
      <c r="BT4288" s="66" t="s">
        <v>8172</v>
      </c>
      <c r="BU4288" s="66" t="s">
        <v>12205</v>
      </c>
      <c r="BV4288" s="66" t="s">
        <v>8172</v>
      </c>
      <c r="BW4288" s="66" t="s">
        <v>12096</v>
      </c>
      <c r="BX4288" s="66"/>
      <c r="BY4288" s="12"/>
      <c r="BZ4288" t="s">
        <v>1413</v>
      </c>
      <c r="CA4288" s="13" t="s">
        <v>12206</v>
      </c>
    </row>
    <row r="4289" spans="70:79" s="1" customFormat="1" ht="15">
      <c r="BR4289" t="str">
        <f t="shared" si="200"/>
        <v>RXXLODDON ALLIANCE</v>
      </c>
      <c r="BS4289" s="66" t="s">
        <v>12207</v>
      </c>
      <c r="BT4289" s="66" t="s">
        <v>12208</v>
      </c>
      <c r="BU4289" s="66" t="s">
        <v>12207</v>
      </c>
      <c r="BV4289" s="66" t="s">
        <v>12208</v>
      </c>
      <c r="BW4289" s="66" t="s">
        <v>12096</v>
      </c>
      <c r="BX4289" s="66"/>
      <c r="BY4289" s="12"/>
      <c r="BZ4289" t="s">
        <v>1413</v>
      </c>
      <c r="CA4289" s="13" t="s">
        <v>12209</v>
      </c>
    </row>
    <row r="4290" spans="70:79" s="1" customFormat="1" ht="15">
      <c r="BR4290" t="str">
        <f t="shared" si="200"/>
        <v>RXXMITCHELL HALL</v>
      </c>
      <c r="BS4290" s="66" t="s">
        <v>12210</v>
      </c>
      <c r="BT4290" s="66" t="s">
        <v>12211</v>
      </c>
      <c r="BU4290" s="66" t="s">
        <v>12210</v>
      </c>
      <c r="BV4290" s="66" t="s">
        <v>12211</v>
      </c>
      <c r="BW4290" s="66" t="s">
        <v>12096</v>
      </c>
      <c r="BX4290" s="66"/>
      <c r="BY4290" s="12"/>
      <c r="BZ4290" t="s">
        <v>1413</v>
      </c>
      <c r="CA4290" s="13" t="s">
        <v>12212</v>
      </c>
    </row>
    <row r="4291" spans="70:79" s="1" customFormat="1" ht="15">
      <c r="BR4291" t="str">
        <f t="shared" ref="BR4291:BR4354" si="201">CONCATENATE(LEFT(BS4291, 3),BT4291)</f>
        <v>RXXNOEL LAVIN WARD</v>
      </c>
      <c r="BS4291" s="66" t="s">
        <v>12213</v>
      </c>
      <c r="BT4291" s="66" t="s">
        <v>12214</v>
      </c>
      <c r="BU4291" s="66" t="s">
        <v>12213</v>
      </c>
      <c r="BV4291" s="66" t="s">
        <v>12214</v>
      </c>
      <c r="BW4291" s="66" t="s">
        <v>12096</v>
      </c>
      <c r="BX4291" s="66"/>
      <c r="BY4291" s="12"/>
      <c r="BZ4291" t="s">
        <v>1413</v>
      </c>
      <c r="CA4291" s="13" t="s">
        <v>12215</v>
      </c>
    </row>
    <row r="4292" spans="70:79" s="1" customFormat="1" ht="15">
      <c r="BR4292" t="str">
        <f t="shared" si="201"/>
        <v>RXXNURSE R3</v>
      </c>
      <c r="BS4292" s="66" t="s">
        <v>12216</v>
      </c>
      <c r="BT4292" s="66" t="s">
        <v>12217</v>
      </c>
      <c r="BU4292" s="66" t="s">
        <v>12216</v>
      </c>
      <c r="BV4292" s="66" t="s">
        <v>12217</v>
      </c>
      <c r="BW4292" s="66" t="s">
        <v>12096</v>
      </c>
      <c r="BX4292" s="66"/>
      <c r="BY4292" s="12"/>
      <c r="BZ4292" t="s">
        <v>1413</v>
      </c>
      <c r="CA4292" s="13" t="s">
        <v>6671</v>
      </c>
    </row>
    <row r="4293" spans="70:79" s="1" customFormat="1" ht="15">
      <c r="BR4293" t="str">
        <f t="shared" si="201"/>
        <v>RXXNURSE R7</v>
      </c>
      <c r="BS4293" s="66" t="s">
        <v>12218</v>
      </c>
      <c r="BT4293" s="66" t="s">
        <v>12219</v>
      </c>
      <c r="BU4293" s="66" t="s">
        <v>12218</v>
      </c>
      <c r="BV4293" s="66" t="s">
        <v>12219</v>
      </c>
      <c r="BW4293" s="66" t="s">
        <v>12096</v>
      </c>
      <c r="BX4293" s="66"/>
      <c r="BY4293" s="12"/>
      <c r="BZ4293" t="s">
        <v>1413</v>
      </c>
      <c r="CA4293" s="13" t="s">
        <v>12220</v>
      </c>
    </row>
    <row r="4294" spans="70:79" s="1" customFormat="1" ht="15">
      <c r="BR4294" t="str">
        <f t="shared" si="201"/>
        <v>RXXNURSE RXXV1</v>
      </c>
      <c r="BS4294" s="66" t="s">
        <v>12221</v>
      </c>
      <c r="BT4294" s="66" t="s">
        <v>12222</v>
      </c>
      <c r="BU4294" s="66" t="s">
        <v>12221</v>
      </c>
      <c r="BV4294" s="66" t="s">
        <v>12222</v>
      </c>
      <c r="BW4294" s="66" t="s">
        <v>12096</v>
      </c>
      <c r="BX4294" s="66"/>
      <c r="BY4294" s="12"/>
      <c r="BZ4294" t="s">
        <v>1413</v>
      </c>
      <c r="CA4294" s="13" t="s">
        <v>12223</v>
      </c>
    </row>
    <row r="4295" spans="70:79" s="1" customFormat="1" ht="15">
      <c r="BR4295" t="str">
        <f t="shared" si="201"/>
        <v>RXXNURSE RXXV2</v>
      </c>
      <c r="BS4295" s="66" t="s">
        <v>12224</v>
      </c>
      <c r="BT4295" s="66" t="s">
        <v>12225</v>
      </c>
      <c r="BU4295" s="66" t="s">
        <v>12224</v>
      </c>
      <c r="BV4295" s="66" t="s">
        <v>12225</v>
      </c>
      <c r="BW4295" s="66" t="s">
        <v>12096</v>
      </c>
      <c r="BX4295" s="66"/>
      <c r="BY4295" s="12"/>
      <c r="BZ4295" t="s">
        <v>1413</v>
      </c>
      <c r="CA4295" s="13" t="s">
        <v>12226</v>
      </c>
    </row>
    <row r="4296" spans="70:79" s="1" customFormat="1" ht="15">
      <c r="BR4296" t="str">
        <f t="shared" si="201"/>
        <v>RXXNURSE RXXV3</v>
      </c>
      <c r="BS4296" s="66" t="s">
        <v>12227</v>
      </c>
      <c r="BT4296" s="66" t="s">
        <v>12228</v>
      </c>
      <c r="BU4296" s="66" t="s">
        <v>12227</v>
      </c>
      <c r="BV4296" s="66" t="s">
        <v>12228</v>
      </c>
      <c r="BW4296" s="66" t="s">
        <v>12096</v>
      </c>
      <c r="BX4296" s="66"/>
      <c r="BY4296" s="12"/>
      <c r="BZ4296" t="s">
        <v>1413</v>
      </c>
      <c r="CA4296" s="13" t="s">
        <v>12229</v>
      </c>
    </row>
    <row r="4297" spans="70:79" s="1" customFormat="1" ht="15">
      <c r="BR4297" t="str">
        <f t="shared" si="201"/>
        <v>RXXNURSE RXXV5</v>
      </c>
      <c r="BS4297" s="66" t="s">
        <v>12230</v>
      </c>
      <c r="BT4297" s="66" t="s">
        <v>12231</v>
      </c>
      <c r="BU4297" s="66" t="s">
        <v>12230</v>
      </c>
      <c r="BV4297" s="66" t="s">
        <v>12231</v>
      </c>
      <c r="BW4297" s="66" t="s">
        <v>12096</v>
      </c>
      <c r="BX4297" s="66"/>
      <c r="BY4297" s="12"/>
      <c r="BZ4297" t="s">
        <v>1413</v>
      </c>
      <c r="CA4297" s="13" t="s">
        <v>12232</v>
      </c>
    </row>
    <row r="4298" spans="70:79" s="1" customFormat="1" ht="15">
      <c r="BR4298" t="str">
        <f t="shared" si="201"/>
        <v>RXXNURSE T3</v>
      </c>
      <c r="BS4298" s="66" t="s">
        <v>12233</v>
      </c>
      <c r="BT4298" s="66" t="s">
        <v>12234</v>
      </c>
      <c r="BU4298" s="66" t="s">
        <v>12233</v>
      </c>
      <c r="BV4298" s="66" t="s">
        <v>12234</v>
      </c>
      <c r="BW4298" s="66" t="s">
        <v>12096</v>
      </c>
      <c r="BX4298" s="66"/>
      <c r="BY4298" s="12"/>
      <c r="BZ4298" t="s">
        <v>1413</v>
      </c>
      <c r="CA4298" s="13" t="s">
        <v>12235</v>
      </c>
    </row>
    <row r="4299" spans="70:79" s="1" customFormat="1" ht="15">
      <c r="BR4299" t="str">
        <f t="shared" si="201"/>
        <v>RXXNURSE T5</v>
      </c>
      <c r="BS4299" s="66" t="s">
        <v>12236</v>
      </c>
      <c r="BT4299" s="66" t="s">
        <v>12237</v>
      </c>
      <c r="BU4299" s="66" t="s">
        <v>12236</v>
      </c>
      <c r="BV4299" s="66" t="s">
        <v>12237</v>
      </c>
      <c r="BW4299" s="66" t="s">
        <v>12096</v>
      </c>
      <c r="BX4299" s="66"/>
      <c r="BY4299" s="12"/>
      <c r="BZ4299" t="s">
        <v>1413</v>
      </c>
      <c r="CA4299" s="13" t="s">
        <v>12238</v>
      </c>
    </row>
    <row r="4300" spans="70:79" s="1" customFormat="1" ht="15">
      <c r="BR4300" t="str">
        <f t="shared" si="201"/>
        <v>RXXNURSE T6 - RESPOND</v>
      </c>
      <c r="BS4300" s="66" t="s">
        <v>12239</v>
      </c>
      <c r="BT4300" s="66" t="s">
        <v>12240</v>
      </c>
      <c r="BU4300" s="66" t="s">
        <v>12239</v>
      </c>
      <c r="BV4300" s="66" t="s">
        <v>12240</v>
      </c>
      <c r="BW4300" s="66" t="s">
        <v>12096</v>
      </c>
      <c r="BX4300" s="66"/>
      <c r="BY4300" s="12"/>
      <c r="BZ4300" t="s">
        <v>12241</v>
      </c>
      <c r="CA4300" s="13" t="s">
        <v>12242</v>
      </c>
    </row>
    <row r="4301" spans="70:79" s="1" customFormat="1" ht="15">
      <c r="BR4301" t="str">
        <f t="shared" si="201"/>
        <v>RXXNURSE T7 - RESPOND</v>
      </c>
      <c r="BS4301" s="66" t="s">
        <v>12243</v>
      </c>
      <c r="BT4301" s="66" t="s">
        <v>12244</v>
      </c>
      <c r="BU4301" s="66" t="s">
        <v>12243</v>
      </c>
      <c r="BV4301" s="66" t="s">
        <v>12244</v>
      </c>
      <c r="BW4301" s="66" t="s">
        <v>12096</v>
      </c>
      <c r="BX4301" s="66"/>
      <c r="BY4301" s="12"/>
      <c r="BZ4301" t="s">
        <v>12241</v>
      </c>
      <c r="CA4301" s="13" t="s">
        <v>1171</v>
      </c>
    </row>
    <row r="4302" spans="70:79" s="1" customFormat="1" ht="15">
      <c r="BR4302" t="str">
        <f t="shared" si="201"/>
        <v>RXXNURSE V6</v>
      </c>
      <c r="BS4302" s="66" t="s">
        <v>12245</v>
      </c>
      <c r="BT4302" s="66" t="s">
        <v>12246</v>
      </c>
      <c r="BU4302" s="66" t="s">
        <v>12245</v>
      </c>
      <c r="BV4302" s="66" t="s">
        <v>12246</v>
      </c>
      <c r="BW4302" s="66" t="s">
        <v>12096</v>
      </c>
      <c r="BX4302" s="66"/>
      <c r="BY4302" s="12"/>
      <c r="BZ4302" t="s">
        <v>12241</v>
      </c>
      <c r="CA4302" s="13" t="s">
        <v>1546</v>
      </c>
    </row>
    <row r="4303" spans="70:79" s="1" customFormat="1" ht="15">
      <c r="BR4303" t="str">
        <f t="shared" si="201"/>
        <v>RXXNURSE V7</v>
      </c>
      <c r="BS4303" s="66" t="s">
        <v>12247</v>
      </c>
      <c r="BT4303" s="66" t="s">
        <v>12248</v>
      </c>
      <c r="BU4303" s="66" t="s">
        <v>12247</v>
      </c>
      <c r="BV4303" s="66" t="s">
        <v>12248</v>
      </c>
      <c r="BW4303" s="66" t="s">
        <v>12096</v>
      </c>
      <c r="BX4303" s="66"/>
      <c r="BY4303" s="12"/>
      <c r="BZ4303" t="s">
        <v>12241</v>
      </c>
      <c r="CA4303" s="13" t="s">
        <v>12249</v>
      </c>
    </row>
    <row r="4304" spans="70:79" s="1" customFormat="1" ht="15">
      <c r="BR4304" t="str">
        <f t="shared" si="201"/>
        <v>RXXOLDER PEOPLE'S PSYCHIATRY</v>
      </c>
      <c r="BS4304" s="66" t="s">
        <v>12250</v>
      </c>
      <c r="BT4304" s="66" t="s">
        <v>12251</v>
      </c>
      <c r="BU4304" s="66" t="s">
        <v>12250</v>
      </c>
      <c r="BV4304" s="66" t="s">
        <v>12251</v>
      </c>
      <c r="BW4304" s="66" t="s">
        <v>12096</v>
      </c>
      <c r="BX4304" s="66"/>
      <c r="BY4304" s="12"/>
      <c r="BZ4304" t="s">
        <v>12241</v>
      </c>
      <c r="CA4304" s="13" t="s">
        <v>190</v>
      </c>
    </row>
    <row r="4305" spans="70:79" s="1" customFormat="1" ht="15">
      <c r="BR4305" t="str">
        <f t="shared" si="201"/>
        <v>RXXPORTSMOUTH DISABILITY FORUM</v>
      </c>
      <c r="BS4305" s="66" t="s">
        <v>12252</v>
      </c>
      <c r="BT4305" s="66" t="s">
        <v>12253</v>
      </c>
      <c r="BU4305" s="66" t="s">
        <v>12252</v>
      </c>
      <c r="BV4305" s="66" t="s">
        <v>12253</v>
      </c>
      <c r="BW4305" s="66" t="s">
        <v>12096</v>
      </c>
      <c r="BX4305" s="66"/>
      <c r="BY4305" s="12"/>
      <c r="BZ4305" t="s">
        <v>12241</v>
      </c>
      <c r="CA4305" s="13" t="s">
        <v>1562</v>
      </c>
    </row>
    <row r="4306" spans="70:79" s="1" customFormat="1" ht="15">
      <c r="BR4306" t="str">
        <f t="shared" si="201"/>
        <v>RXXREHABILITATION</v>
      </c>
      <c r="BS4306" s="66" t="s">
        <v>12254</v>
      </c>
      <c r="BT4306" s="66" t="s">
        <v>12255</v>
      </c>
      <c r="BU4306" s="66" t="s">
        <v>12254</v>
      </c>
      <c r="BV4306" s="66" t="s">
        <v>12255</v>
      </c>
      <c r="BW4306" s="66" t="s">
        <v>12096</v>
      </c>
      <c r="BX4306" s="66"/>
      <c r="BY4306" s="12"/>
      <c r="BZ4306" t="s">
        <v>12241</v>
      </c>
      <c r="CA4306" s="13" t="s">
        <v>12256</v>
      </c>
    </row>
    <row r="4307" spans="70:79" s="1" customFormat="1" ht="15">
      <c r="BR4307" t="str">
        <f t="shared" si="201"/>
        <v>RXXROSEWOOD</v>
      </c>
      <c r="BS4307" s="66" t="s">
        <v>12257</v>
      </c>
      <c r="BT4307" s="66" t="s">
        <v>12258</v>
      </c>
      <c r="BU4307" s="66" t="s">
        <v>12257</v>
      </c>
      <c r="BV4307" s="66" t="s">
        <v>12258</v>
      </c>
      <c r="BW4307" s="66" t="s">
        <v>12096</v>
      </c>
      <c r="BX4307" s="66"/>
      <c r="BY4307" s="12"/>
      <c r="BZ4307" t="s">
        <v>12241</v>
      </c>
      <c r="CA4307" s="13" t="s">
        <v>280</v>
      </c>
    </row>
    <row r="4308" spans="70:79" s="1" customFormat="1" ht="15">
      <c r="BR4308" t="str">
        <f t="shared" si="201"/>
        <v>RXXROYAL SURREY COUNTY HOSPITAL</v>
      </c>
      <c r="BS4308" s="66" t="s">
        <v>12259</v>
      </c>
      <c r="BT4308" s="66" t="s">
        <v>1272</v>
      </c>
      <c r="BU4308" s="66" t="s">
        <v>12259</v>
      </c>
      <c r="BV4308" s="66" t="s">
        <v>1272</v>
      </c>
      <c r="BW4308" s="66" t="s">
        <v>12096</v>
      </c>
      <c r="BX4308" s="66"/>
      <c r="BY4308" s="12"/>
      <c r="BZ4308" t="s">
        <v>12241</v>
      </c>
      <c r="CA4308" s="13" t="s">
        <v>12260</v>
      </c>
    </row>
    <row r="4309" spans="70:79" s="1" customFormat="1" ht="15">
      <c r="BR4309" t="str">
        <f t="shared" si="201"/>
        <v>RXXSHIELING</v>
      </c>
      <c r="BS4309" s="66" t="s">
        <v>12261</v>
      </c>
      <c r="BT4309" s="66" t="s">
        <v>12262</v>
      </c>
      <c r="BU4309" s="66" t="s">
        <v>12261</v>
      </c>
      <c r="BV4309" s="66" t="s">
        <v>12262</v>
      </c>
      <c r="BW4309" s="66" t="s">
        <v>12096</v>
      </c>
      <c r="BX4309" s="66"/>
      <c r="BY4309" s="12"/>
      <c r="BZ4309" t="s">
        <v>12241</v>
      </c>
      <c r="CA4309" s="13" t="s">
        <v>1565</v>
      </c>
    </row>
    <row r="4310" spans="70:79" s="1" customFormat="1" ht="15">
      <c r="BR4310" t="str">
        <f t="shared" si="201"/>
        <v>RXXSOUTH EAST PUPIL REFERRAL UNIT</v>
      </c>
      <c r="BS4310" s="66" t="s">
        <v>12263</v>
      </c>
      <c r="BT4310" s="66" t="s">
        <v>12264</v>
      </c>
      <c r="BU4310" s="66" t="s">
        <v>12263</v>
      </c>
      <c r="BV4310" s="66" t="s">
        <v>12264</v>
      </c>
      <c r="BW4310" s="66" t="s">
        <v>12096</v>
      </c>
      <c r="BX4310" s="66"/>
      <c r="BY4310" s="12"/>
      <c r="BZ4310" t="s">
        <v>12241</v>
      </c>
      <c r="CA4310" s="13" t="s">
        <v>12265</v>
      </c>
    </row>
    <row r="4311" spans="70:79" s="1" customFormat="1" ht="15">
      <c r="BR4311" t="str">
        <f t="shared" si="201"/>
        <v>RXXSPENSER WARD</v>
      </c>
      <c r="BS4311" s="66" t="s">
        <v>12266</v>
      </c>
      <c r="BT4311" s="66" t="s">
        <v>12267</v>
      </c>
      <c r="BU4311" s="66" t="s">
        <v>12266</v>
      </c>
      <c r="BV4311" s="66" t="s">
        <v>12267</v>
      </c>
      <c r="BW4311" s="66" t="s">
        <v>12096</v>
      </c>
      <c r="BX4311" s="66"/>
      <c r="BY4311" s="12"/>
      <c r="BZ4311" t="s">
        <v>12241</v>
      </c>
      <c r="CA4311" s="13" t="s">
        <v>12268</v>
      </c>
    </row>
    <row r="4312" spans="70:79" s="1" customFormat="1" ht="15">
      <c r="BR4312" t="str">
        <f t="shared" si="201"/>
        <v>RXXST EBBAS</v>
      </c>
      <c r="BS4312" s="66" t="s">
        <v>12269</v>
      </c>
      <c r="BT4312" s="66" t="s">
        <v>12270</v>
      </c>
      <c r="BU4312" s="66" t="s">
        <v>12269</v>
      </c>
      <c r="BV4312" s="66" t="s">
        <v>12270</v>
      </c>
      <c r="BW4312" s="66" t="s">
        <v>12096</v>
      </c>
      <c r="BX4312" s="66"/>
      <c r="BY4312" s="12"/>
      <c r="BZ4312" t="s">
        <v>12241</v>
      </c>
      <c r="CA4312" s="13" t="s">
        <v>1570</v>
      </c>
    </row>
    <row r="4313" spans="70:79" s="1" customFormat="1" ht="15">
      <c r="BR4313" t="str">
        <f t="shared" si="201"/>
        <v>RXXST PETERS HOSPITAL</v>
      </c>
      <c r="BS4313" s="66" t="s">
        <v>12271</v>
      </c>
      <c r="BT4313" s="66" t="s">
        <v>9944</v>
      </c>
      <c r="BU4313" s="66" t="s">
        <v>12271</v>
      </c>
      <c r="BV4313" s="66" t="s">
        <v>9944</v>
      </c>
      <c r="BW4313" s="66" t="s">
        <v>12096</v>
      </c>
      <c r="BX4313" s="66"/>
      <c r="BY4313" s="12"/>
      <c r="BZ4313" t="s">
        <v>12241</v>
      </c>
      <c r="CA4313" s="13" t="s">
        <v>12272</v>
      </c>
    </row>
    <row r="4314" spans="70:79" s="1" customFormat="1" ht="15">
      <c r="BR4314" t="str">
        <f t="shared" si="201"/>
        <v>RXXTANDRIDGE CTPLD</v>
      </c>
      <c r="BS4314" s="66" t="s">
        <v>12273</v>
      </c>
      <c r="BT4314" s="66" t="s">
        <v>12274</v>
      </c>
      <c r="BU4314" s="66" t="s">
        <v>12273</v>
      </c>
      <c r="BV4314" s="66" t="s">
        <v>12274</v>
      </c>
      <c r="BW4314" s="66" t="s">
        <v>12096</v>
      </c>
      <c r="BX4314" s="66"/>
      <c r="BY4314" s="12"/>
      <c r="BZ4314" t="s">
        <v>12275</v>
      </c>
      <c r="CA4314" s="13" t="s">
        <v>5316</v>
      </c>
    </row>
    <row r="4315" spans="70:79" s="1" customFormat="1" ht="15">
      <c r="BR4315" t="str">
        <f t="shared" si="201"/>
        <v>RXXTHE MEADOWS</v>
      </c>
      <c r="BS4315" s="66" t="s">
        <v>12276</v>
      </c>
      <c r="BT4315" s="66" t="s">
        <v>8656</v>
      </c>
      <c r="BU4315" s="66" t="s">
        <v>12276</v>
      </c>
      <c r="BV4315" s="66" t="s">
        <v>8656</v>
      </c>
      <c r="BW4315" s="66" t="s">
        <v>12096</v>
      </c>
      <c r="BX4315" s="66"/>
      <c r="BY4315" s="12"/>
      <c r="BZ4315" t="s">
        <v>12275</v>
      </c>
      <c r="CA4315" s="13" t="s">
        <v>5319</v>
      </c>
    </row>
    <row r="4316" spans="70:79" s="1" customFormat="1" ht="15">
      <c r="BR4316" t="str">
        <f t="shared" si="201"/>
        <v>RXXVICTORIA WARD</v>
      </c>
      <c r="BS4316" s="66" t="s">
        <v>12277</v>
      </c>
      <c r="BT4316" s="66" t="s">
        <v>12278</v>
      </c>
      <c r="BU4316" s="66" t="s">
        <v>12277</v>
      </c>
      <c r="BV4316" s="66" t="s">
        <v>12278</v>
      </c>
      <c r="BW4316" s="66" t="s">
        <v>12096</v>
      </c>
      <c r="BX4316" s="66"/>
      <c r="BY4316" s="12"/>
      <c r="BZ4316" t="s">
        <v>12275</v>
      </c>
      <c r="CA4316" s="13" t="s">
        <v>12279</v>
      </c>
    </row>
    <row r="4317" spans="70:79" s="1" customFormat="1" ht="15">
      <c r="BR4317" t="str">
        <f t="shared" si="201"/>
        <v>RXXWALTON COMMUNITY HOSPITAL</v>
      </c>
      <c r="BS4317" s="66" t="s">
        <v>12280</v>
      </c>
      <c r="BT4317" s="66" t="s">
        <v>12281</v>
      </c>
      <c r="BU4317" s="66" t="s">
        <v>12280</v>
      </c>
      <c r="BV4317" s="66" t="s">
        <v>12281</v>
      </c>
      <c r="BW4317" s="66" t="s">
        <v>12096</v>
      </c>
      <c r="BX4317" s="66"/>
      <c r="BY4317" s="12"/>
      <c r="BZ4317" t="s">
        <v>12275</v>
      </c>
      <c r="CA4317" s="13" t="s">
        <v>387</v>
      </c>
    </row>
    <row r="4318" spans="70:79" s="1" customFormat="1" ht="15">
      <c r="BR4318" t="str">
        <f t="shared" si="201"/>
        <v>RXXWEST PARK</v>
      </c>
      <c r="BS4318" s="66" t="s">
        <v>12282</v>
      </c>
      <c r="BT4318" s="66" t="s">
        <v>5081</v>
      </c>
      <c r="BU4318" s="66" t="s">
        <v>12282</v>
      </c>
      <c r="BV4318" s="66" t="s">
        <v>5081</v>
      </c>
      <c r="BW4318" s="66" t="s">
        <v>12096</v>
      </c>
      <c r="BX4318" s="66"/>
      <c r="BY4318" s="12"/>
      <c r="BZ4318" t="s">
        <v>12275</v>
      </c>
      <c r="CA4318" s="13" t="s">
        <v>12283</v>
      </c>
    </row>
    <row r="4319" spans="70:79" s="1" customFormat="1" ht="15">
      <c r="BR4319" t="str">
        <f t="shared" si="201"/>
        <v>RXXWEYBRIDGE COMMUNITY HOSPITAL</v>
      </c>
      <c r="BS4319" s="66" t="s">
        <v>12284</v>
      </c>
      <c r="BT4319" s="66" t="s">
        <v>12285</v>
      </c>
      <c r="BU4319" s="66" t="s">
        <v>12284</v>
      </c>
      <c r="BV4319" s="66" t="s">
        <v>12285</v>
      </c>
      <c r="BW4319" s="66" t="s">
        <v>12096</v>
      </c>
      <c r="BX4319" s="66"/>
      <c r="BY4319" s="12"/>
      <c r="BZ4319" t="s">
        <v>12275</v>
      </c>
      <c r="CA4319" s="13" t="s">
        <v>12286</v>
      </c>
    </row>
    <row r="4320" spans="70:79" s="1" customFormat="1" ht="15">
      <c r="BR4320" t="str">
        <f t="shared" si="201"/>
        <v>RXXWILLOW</v>
      </c>
      <c r="BS4320" s="66" t="s">
        <v>12287</v>
      </c>
      <c r="BT4320" s="66" t="s">
        <v>1177</v>
      </c>
      <c r="BU4320" s="66" t="s">
        <v>12287</v>
      </c>
      <c r="BV4320" s="66" t="s">
        <v>1177</v>
      </c>
      <c r="BW4320" s="66" t="s">
        <v>12096</v>
      </c>
      <c r="BX4320" s="66"/>
      <c r="BY4320" s="12"/>
      <c r="BZ4320" t="s">
        <v>12275</v>
      </c>
      <c r="CA4320" s="13" t="s">
        <v>399</v>
      </c>
    </row>
    <row r="4321" spans="70:79" s="1" customFormat="1" ht="15">
      <c r="BR4321" t="str">
        <f t="shared" si="201"/>
        <v>RXXWILLOW WARD</v>
      </c>
      <c r="BS4321" s="66" t="s">
        <v>12288</v>
      </c>
      <c r="BT4321" s="66" t="s">
        <v>12289</v>
      </c>
      <c r="BU4321" s="66" t="s">
        <v>12288</v>
      </c>
      <c r="BV4321" s="66" t="s">
        <v>12289</v>
      </c>
      <c r="BW4321" s="66" t="s">
        <v>12096</v>
      </c>
      <c r="BX4321" s="66"/>
      <c r="BY4321" s="12"/>
      <c r="BZ4321" t="s">
        <v>12275</v>
      </c>
      <c r="CA4321" s="13" t="s">
        <v>403</v>
      </c>
    </row>
    <row r="4322" spans="70:79" s="1" customFormat="1" ht="15">
      <c r="BR4322" t="str">
        <f t="shared" si="201"/>
        <v>RXXWINGFIELD - EAST</v>
      </c>
      <c r="BS4322" s="66" t="s">
        <v>12290</v>
      </c>
      <c r="BT4322" s="66" t="s">
        <v>12291</v>
      </c>
      <c r="BU4322" s="66" t="s">
        <v>12290</v>
      </c>
      <c r="BV4322" s="66" t="s">
        <v>12291</v>
      </c>
      <c r="BW4322" s="66" t="s">
        <v>12096</v>
      </c>
      <c r="BX4322" s="66"/>
      <c r="BY4322" s="12"/>
      <c r="BZ4322" t="s">
        <v>12275</v>
      </c>
      <c r="CA4322" s="13" t="s">
        <v>12292</v>
      </c>
    </row>
    <row r="4323" spans="70:79" s="1" customFormat="1" ht="15">
      <c r="BR4323" t="str">
        <f t="shared" si="201"/>
        <v>RXXWINGFIELD WARD</v>
      </c>
      <c r="BS4323" s="66" t="s">
        <v>12293</v>
      </c>
      <c r="BT4323" s="66" t="s">
        <v>12294</v>
      </c>
      <c r="BU4323" s="66" t="s">
        <v>12293</v>
      </c>
      <c r="BV4323" s="66" t="s">
        <v>12294</v>
      </c>
      <c r="BW4323" s="66" t="s">
        <v>12096</v>
      </c>
      <c r="BX4323" s="66"/>
      <c r="BY4323" s="12"/>
      <c r="BZ4323" t="s">
        <v>12275</v>
      </c>
      <c r="CA4323" s="13" t="s">
        <v>5333</v>
      </c>
    </row>
    <row r="4324" spans="70:79" s="1" customFormat="1" ht="15">
      <c r="BR4324" t="str">
        <f t="shared" si="201"/>
        <v>RXXWOKING COMMUNITY HOSPITAL</v>
      </c>
      <c r="BS4324" s="66" t="s">
        <v>12295</v>
      </c>
      <c r="BT4324" s="66" t="s">
        <v>12296</v>
      </c>
      <c r="BU4324" s="66" t="s">
        <v>12295</v>
      </c>
      <c r="BV4324" s="66" t="s">
        <v>12296</v>
      </c>
      <c r="BW4324" s="66" t="s">
        <v>12096</v>
      </c>
      <c r="BX4324" s="66"/>
      <c r="BY4324" s="12"/>
      <c r="BZ4324" t="s">
        <v>12275</v>
      </c>
      <c r="CA4324" s="13" t="s">
        <v>12297</v>
      </c>
    </row>
    <row r="4325" spans="70:79" s="1" customFormat="1" ht="15">
      <c r="BR4325" t="str">
        <f t="shared" si="201"/>
        <v>RXY33-39 BIRLING ROAD</v>
      </c>
      <c r="BS4325" s="66" t="s">
        <v>12298</v>
      </c>
      <c r="BT4325" s="66" t="s">
        <v>6965</v>
      </c>
      <c r="BU4325" s="66" t="s">
        <v>12298</v>
      </c>
      <c r="BV4325" s="66" t="s">
        <v>6965</v>
      </c>
      <c r="BW4325" s="66" t="s">
        <v>12299</v>
      </c>
      <c r="BX4325" s="66"/>
      <c r="BY4325" s="12"/>
      <c r="BZ4325" t="s">
        <v>12275</v>
      </c>
      <c r="CA4325" s="13" t="s">
        <v>12300</v>
      </c>
    </row>
    <row r="4326" spans="70:79" s="1" customFormat="1" ht="15">
      <c r="BR4326" t="str">
        <f t="shared" si="201"/>
        <v>RXYABBEY WOOD</v>
      </c>
      <c r="BS4326" s="66" t="s">
        <v>12301</v>
      </c>
      <c r="BT4326" s="66" t="s">
        <v>12302</v>
      </c>
      <c r="BU4326" s="66" t="s">
        <v>12301</v>
      </c>
      <c r="BV4326" s="66" t="s">
        <v>12302</v>
      </c>
      <c r="BW4326" s="66" t="s">
        <v>12299</v>
      </c>
      <c r="BX4326" s="66"/>
      <c r="BY4326" s="12"/>
      <c r="BZ4326" t="s">
        <v>12275</v>
      </c>
      <c r="CA4326" s="13" t="s">
        <v>5337</v>
      </c>
    </row>
    <row r="4327" spans="70:79" s="1" customFormat="1" ht="15">
      <c r="BR4327" t="str">
        <f t="shared" si="201"/>
        <v>RXYALEXANDER HOUSE STABLES BLOCK</v>
      </c>
      <c r="BS4327" s="66" t="s">
        <v>12303</v>
      </c>
      <c r="BT4327" s="66" t="s">
        <v>12304</v>
      </c>
      <c r="BU4327" s="66" t="s">
        <v>12303</v>
      </c>
      <c r="BV4327" s="66" t="s">
        <v>12304</v>
      </c>
      <c r="BW4327" s="66" t="s">
        <v>12299</v>
      </c>
      <c r="BX4327" s="66"/>
      <c r="BY4327" s="12"/>
      <c r="BZ4327" t="s">
        <v>12275</v>
      </c>
      <c r="CA4327" s="13" t="s">
        <v>12305</v>
      </c>
    </row>
    <row r="4328" spans="70:79" s="1" customFormat="1" ht="15">
      <c r="BR4328" t="str">
        <f t="shared" si="201"/>
        <v>RXYARNDALE HOUSE</v>
      </c>
      <c r="BS4328" s="66" t="s">
        <v>12306</v>
      </c>
      <c r="BT4328" s="66" t="s">
        <v>12307</v>
      </c>
      <c r="BU4328" s="66" t="s">
        <v>12306</v>
      </c>
      <c r="BV4328" s="66" t="s">
        <v>12307</v>
      </c>
      <c r="BW4328" s="66" t="s">
        <v>12299</v>
      </c>
      <c r="BX4328" s="66"/>
      <c r="BY4328" s="12"/>
      <c r="BZ4328" t="s">
        <v>12275</v>
      </c>
      <c r="CA4328" s="13" t="s">
        <v>12308</v>
      </c>
    </row>
    <row r="4329" spans="70:79" s="1" customFormat="1" ht="15">
      <c r="BR4329" t="str">
        <f t="shared" si="201"/>
        <v>RXYARUNDEL UNIT</v>
      </c>
      <c r="BS4329" s="66" t="s">
        <v>12309</v>
      </c>
      <c r="BT4329" s="66" t="s">
        <v>12310</v>
      </c>
      <c r="BU4329" s="66" t="s">
        <v>12309</v>
      </c>
      <c r="BV4329" s="66" t="s">
        <v>12310</v>
      </c>
      <c r="BW4329" s="66" t="s">
        <v>12299</v>
      </c>
      <c r="BX4329" s="66"/>
      <c r="BY4329" s="12"/>
      <c r="BZ4329" t="s">
        <v>12275</v>
      </c>
      <c r="CA4329" s="13" t="s">
        <v>5343</v>
      </c>
    </row>
    <row r="4330" spans="70:79" s="1" customFormat="1" ht="15">
      <c r="BR4330" t="str">
        <f t="shared" si="201"/>
        <v>RXYASH ETON</v>
      </c>
      <c r="BS4330" s="66" t="s">
        <v>12311</v>
      </c>
      <c r="BT4330" s="66" t="s">
        <v>12312</v>
      </c>
      <c r="BU4330" s="66" t="s">
        <v>12311</v>
      </c>
      <c r="BV4330" s="66" t="s">
        <v>12312</v>
      </c>
      <c r="BW4330" s="66" t="s">
        <v>12299</v>
      </c>
      <c r="BX4330" s="66"/>
      <c r="BY4330" s="12"/>
      <c r="BZ4330" t="s">
        <v>12275</v>
      </c>
      <c r="CA4330" s="13" t="s">
        <v>5346</v>
      </c>
    </row>
    <row r="4331" spans="70:79" s="1" customFormat="1" ht="15">
      <c r="BR4331" t="str">
        <f t="shared" si="201"/>
        <v>RXYAUDLEY HOUSE</v>
      </c>
      <c r="BS4331" s="66" t="s">
        <v>12313</v>
      </c>
      <c r="BT4331" s="66" t="s">
        <v>12314</v>
      </c>
      <c r="BU4331" s="66" t="s">
        <v>12313</v>
      </c>
      <c r="BV4331" s="66" t="s">
        <v>12314</v>
      </c>
      <c r="BW4331" s="66" t="s">
        <v>12299</v>
      </c>
      <c r="BX4331" s="66"/>
      <c r="BY4331" s="12"/>
      <c r="BZ4331" t="s">
        <v>12275</v>
      </c>
      <c r="CA4331" s="13" t="s">
        <v>5349</v>
      </c>
    </row>
    <row r="4332" spans="70:79" s="1" customFormat="1" ht="15">
      <c r="BR4332" t="str">
        <f t="shared" si="201"/>
        <v>RXYAYLESHAM COMMUNITY CENTRE</v>
      </c>
      <c r="BS4332" s="66" t="s">
        <v>12315</v>
      </c>
      <c r="BT4332" s="66" t="s">
        <v>12316</v>
      </c>
      <c r="BU4332" s="66" t="s">
        <v>12315</v>
      </c>
      <c r="BV4332" s="66" t="s">
        <v>12316</v>
      </c>
      <c r="BW4332" s="66" t="s">
        <v>12299</v>
      </c>
      <c r="BX4332" s="66"/>
      <c r="BY4332" s="12"/>
      <c r="BZ4332" t="s">
        <v>12275</v>
      </c>
      <c r="CA4332" s="13" t="s">
        <v>12317</v>
      </c>
    </row>
    <row r="4333" spans="70:79" s="1" customFormat="1" ht="15">
      <c r="BR4333" t="str">
        <f t="shared" si="201"/>
        <v>RXYBRANBRIDGES INDUSTRIAL UNIT</v>
      </c>
      <c r="BS4333" s="66" t="s">
        <v>12318</v>
      </c>
      <c r="BT4333" s="66" t="s">
        <v>12319</v>
      </c>
      <c r="BU4333" s="66" t="s">
        <v>12318</v>
      </c>
      <c r="BV4333" s="66" t="s">
        <v>12319</v>
      </c>
      <c r="BW4333" s="66" t="s">
        <v>12299</v>
      </c>
      <c r="BX4333" s="66"/>
      <c r="BY4333" s="12"/>
      <c r="BZ4333" t="s">
        <v>12275</v>
      </c>
      <c r="CA4333" s="13" t="s">
        <v>12320</v>
      </c>
    </row>
    <row r="4334" spans="70:79" s="1" customFormat="1" ht="15">
      <c r="BR4334" t="str">
        <f t="shared" si="201"/>
        <v>RXYBUCKLAND HOSPITAL</v>
      </c>
      <c r="BS4334" s="66" t="s">
        <v>12321</v>
      </c>
      <c r="BT4334" s="66" t="s">
        <v>8190</v>
      </c>
      <c r="BU4334" s="66" t="s">
        <v>12321</v>
      </c>
      <c r="BV4334" s="66" t="s">
        <v>8190</v>
      </c>
      <c r="BW4334" s="66" t="s">
        <v>12299</v>
      </c>
      <c r="BX4334" s="66"/>
      <c r="BY4334" s="12"/>
      <c r="BZ4334" t="s">
        <v>12275</v>
      </c>
      <c r="CA4334" s="13" t="s">
        <v>12322</v>
      </c>
    </row>
    <row r="4335" spans="70:79" s="1" customFormat="1" ht="15">
      <c r="BR4335" t="str">
        <f t="shared" si="201"/>
        <v>RXYCANADA HOUSE</v>
      </c>
      <c r="BS4335" s="66" t="s">
        <v>12323</v>
      </c>
      <c r="BT4335" s="66" t="s">
        <v>12324</v>
      </c>
      <c r="BU4335" s="66" t="s">
        <v>12323</v>
      </c>
      <c r="BV4335" s="66" t="s">
        <v>12324</v>
      </c>
      <c r="BW4335" s="66" t="s">
        <v>12299</v>
      </c>
      <c r="BX4335" s="66"/>
      <c r="BY4335" s="12"/>
      <c r="BZ4335" t="s">
        <v>12275</v>
      </c>
      <c r="CA4335" s="13" t="s">
        <v>5355</v>
      </c>
    </row>
    <row r="4336" spans="70:79" s="1" customFormat="1" ht="15">
      <c r="BR4336" t="str">
        <f t="shared" si="201"/>
        <v>RXYCANTERBURY (BRENTWOOD)</v>
      </c>
      <c r="BS4336" s="66" t="s">
        <v>12325</v>
      </c>
      <c r="BT4336" s="66" t="s">
        <v>12326</v>
      </c>
      <c r="BU4336" s="66" t="s">
        <v>12325</v>
      </c>
      <c r="BV4336" s="66" t="s">
        <v>12326</v>
      </c>
      <c r="BW4336" s="66" t="s">
        <v>12299</v>
      </c>
      <c r="BX4336" s="66"/>
      <c r="BY4336" s="12"/>
      <c r="BZ4336" t="s">
        <v>12275</v>
      </c>
      <c r="CA4336" s="13" t="s">
        <v>12327</v>
      </c>
    </row>
    <row r="4337" spans="70:79" s="1" customFormat="1" ht="15">
      <c r="BR4337" t="str">
        <f t="shared" si="201"/>
        <v>RXYCANTERBURY D.T.S</v>
      </c>
      <c r="BS4337" s="66" t="s">
        <v>12328</v>
      </c>
      <c r="BT4337" s="66" t="s">
        <v>12329</v>
      </c>
      <c r="BU4337" s="66" t="s">
        <v>12328</v>
      </c>
      <c r="BV4337" s="66" t="s">
        <v>12329</v>
      </c>
      <c r="BW4337" s="66" t="s">
        <v>12299</v>
      </c>
      <c r="BX4337" s="66"/>
      <c r="BY4337" s="12"/>
      <c r="BZ4337" t="s">
        <v>12275</v>
      </c>
      <c r="CA4337" s="13" t="s">
        <v>12330</v>
      </c>
    </row>
    <row r="4338" spans="70:79" s="1" customFormat="1" ht="15">
      <c r="BR4338" t="str">
        <f t="shared" si="201"/>
        <v>RXYCHERVILLES</v>
      </c>
      <c r="BS4338" s="66" t="s">
        <v>12331</v>
      </c>
      <c r="BT4338" s="66" t="s">
        <v>12332</v>
      </c>
      <c r="BU4338" s="66" t="s">
        <v>12331</v>
      </c>
      <c r="BV4338" s="66" t="s">
        <v>12332</v>
      </c>
      <c r="BW4338" s="66" t="s">
        <v>12299</v>
      </c>
      <c r="BX4338" s="66"/>
      <c r="BY4338" s="12"/>
      <c r="BZ4338" t="s">
        <v>12275</v>
      </c>
      <c r="CA4338" s="13" t="s">
        <v>12333</v>
      </c>
    </row>
    <row r="4339" spans="70:79" s="1" customFormat="1" ht="15">
      <c r="BR4339" t="str">
        <f t="shared" si="201"/>
        <v>RXYCORNERSTONES (TUNNEL ROAD)</v>
      </c>
      <c r="BS4339" s="66" t="s">
        <v>12334</v>
      </c>
      <c r="BT4339" s="66" t="s">
        <v>12335</v>
      </c>
      <c r="BU4339" s="66" t="s">
        <v>12334</v>
      </c>
      <c r="BV4339" s="66" t="s">
        <v>12335</v>
      </c>
      <c r="BW4339" s="66" t="s">
        <v>12299</v>
      </c>
      <c r="BX4339" s="66"/>
      <c r="BY4339" s="12"/>
      <c r="BZ4339" t="s">
        <v>12275</v>
      </c>
      <c r="CA4339" s="13" t="s">
        <v>425</v>
      </c>
    </row>
    <row r="4340" spans="70:79" s="1" customFormat="1" ht="15">
      <c r="BR4340" t="str">
        <f t="shared" si="201"/>
        <v>RXYCOSSINGTON ROAD</v>
      </c>
      <c r="BS4340" s="66" t="s">
        <v>12336</v>
      </c>
      <c r="BT4340" s="66" t="s">
        <v>12337</v>
      </c>
      <c r="BU4340" s="66" t="s">
        <v>12336</v>
      </c>
      <c r="BV4340" s="66" t="s">
        <v>12337</v>
      </c>
      <c r="BW4340" s="66" t="s">
        <v>12299</v>
      </c>
      <c r="BX4340" s="66"/>
      <c r="BY4340" s="12"/>
      <c r="BZ4340" t="s">
        <v>12275</v>
      </c>
      <c r="CA4340" s="13" t="s">
        <v>12338</v>
      </c>
    </row>
    <row r="4341" spans="70:79" s="1" customFormat="1" ht="15">
      <c r="BR4341" t="str">
        <f t="shared" si="201"/>
        <v>RXYCOURT DRIVE</v>
      </c>
      <c r="BS4341" s="66" t="s">
        <v>12339</v>
      </c>
      <c r="BT4341" s="66" t="s">
        <v>12340</v>
      </c>
      <c r="BU4341" s="66" t="s">
        <v>12339</v>
      </c>
      <c r="BV4341" s="66" t="s">
        <v>12340</v>
      </c>
      <c r="BW4341" s="66" t="s">
        <v>12299</v>
      </c>
      <c r="BX4341" s="66"/>
      <c r="BY4341" s="12"/>
      <c r="BZ4341" t="s">
        <v>12275</v>
      </c>
      <c r="CA4341" s="13" t="s">
        <v>147</v>
      </c>
    </row>
    <row r="4342" spans="70:79" s="1" customFormat="1" ht="15">
      <c r="BR4342" t="str">
        <f t="shared" si="201"/>
        <v>RXYCRHT MAIDSTONE NMP</v>
      </c>
      <c r="BS4342" s="66" t="s">
        <v>12341</v>
      </c>
      <c r="BT4342" s="66" t="s">
        <v>12342</v>
      </c>
      <c r="BU4342" s="66" t="s">
        <v>12341</v>
      </c>
      <c r="BV4342" s="66" t="s">
        <v>12342</v>
      </c>
      <c r="BW4342" s="66" t="s">
        <v>12299</v>
      </c>
      <c r="BX4342" s="66"/>
      <c r="BY4342" s="12"/>
      <c r="BZ4342" t="s">
        <v>12275</v>
      </c>
      <c r="CA4342" s="13" t="s">
        <v>12343</v>
      </c>
    </row>
    <row r="4343" spans="70:79" s="1" customFormat="1" ht="15">
      <c r="BR4343" t="str">
        <f t="shared" si="201"/>
        <v>RXYCRISIS ASSESSMENT &amp; TREATMENT TEAM</v>
      </c>
      <c r="BS4343" s="66" t="s">
        <v>12344</v>
      </c>
      <c r="BT4343" s="66" t="s">
        <v>12345</v>
      </c>
      <c r="BU4343" s="66" t="s">
        <v>12344</v>
      </c>
      <c r="BV4343" s="66" t="s">
        <v>12345</v>
      </c>
      <c r="BW4343" s="66" t="s">
        <v>12299</v>
      </c>
      <c r="BX4343" s="66"/>
      <c r="BY4343" s="12"/>
      <c r="BZ4343" t="s">
        <v>12275</v>
      </c>
      <c r="CA4343" s="13" t="s">
        <v>9694</v>
      </c>
    </row>
    <row r="4344" spans="70:79" s="1" customFormat="1" ht="15">
      <c r="BR4344" t="str">
        <f t="shared" si="201"/>
        <v>RXYCULVER HOUSE</v>
      </c>
      <c r="BS4344" s="66" t="s">
        <v>12346</v>
      </c>
      <c r="BT4344" s="66" t="s">
        <v>12347</v>
      </c>
      <c r="BU4344" s="66" t="s">
        <v>12346</v>
      </c>
      <c r="BV4344" s="66" t="s">
        <v>12347</v>
      </c>
      <c r="BW4344" s="66" t="s">
        <v>12299</v>
      </c>
      <c r="BX4344" s="66"/>
      <c r="BY4344" s="12"/>
      <c r="BZ4344" t="s">
        <v>12275</v>
      </c>
      <c r="CA4344" s="13" t="s">
        <v>468</v>
      </c>
    </row>
    <row r="4345" spans="70:79" s="1" customFormat="1" ht="15">
      <c r="BR4345" t="str">
        <f t="shared" si="201"/>
        <v>RXYDARENT VALLEY HOSPITAL</v>
      </c>
      <c r="BS4345" s="66" t="s">
        <v>12348</v>
      </c>
      <c r="BT4345" s="66" t="s">
        <v>3426</v>
      </c>
      <c r="BU4345" s="66" t="s">
        <v>12348</v>
      </c>
      <c r="BV4345" s="66" t="s">
        <v>3426</v>
      </c>
      <c r="BW4345" s="66" t="s">
        <v>12299</v>
      </c>
      <c r="BX4345" s="66"/>
      <c r="BY4345" s="12"/>
      <c r="BZ4345" t="s">
        <v>12275</v>
      </c>
      <c r="CA4345" s="13" t="s">
        <v>12349</v>
      </c>
    </row>
    <row r="4346" spans="70:79" s="1" customFormat="1" ht="15">
      <c r="BR4346" t="str">
        <f t="shared" si="201"/>
        <v>RXYEAGLE COURT</v>
      </c>
      <c r="BS4346" s="66" t="s">
        <v>12350</v>
      </c>
      <c r="BT4346" s="66" t="s">
        <v>12351</v>
      </c>
      <c r="BU4346" s="66" t="s">
        <v>12350</v>
      </c>
      <c r="BV4346" s="66" t="s">
        <v>12351</v>
      </c>
      <c r="BW4346" s="66" t="s">
        <v>12299</v>
      </c>
      <c r="BX4346" s="66"/>
      <c r="BY4346" s="12"/>
      <c r="BZ4346" t="s">
        <v>1426</v>
      </c>
      <c r="CA4346" s="13" t="s">
        <v>12352</v>
      </c>
    </row>
    <row r="4347" spans="70:79" s="1" customFormat="1" ht="15">
      <c r="BR4347" t="str">
        <f t="shared" si="201"/>
        <v>RXYEATING DISORDERS NMP</v>
      </c>
      <c r="BS4347" s="66" t="s">
        <v>12353</v>
      </c>
      <c r="BT4347" s="66" t="s">
        <v>12354</v>
      </c>
      <c r="BU4347" s="66" t="s">
        <v>12353</v>
      </c>
      <c r="BV4347" s="66" t="s">
        <v>12354</v>
      </c>
      <c r="BW4347" s="66" t="s">
        <v>12299</v>
      </c>
      <c r="BX4347" s="66"/>
      <c r="BY4347" s="12"/>
      <c r="BZ4347" t="s">
        <v>1426</v>
      </c>
      <c r="CA4347" s="13" t="s">
        <v>12355</v>
      </c>
    </row>
    <row r="4348" spans="70:79" s="1" customFormat="1" ht="15">
      <c r="BR4348" t="str">
        <f t="shared" si="201"/>
        <v>RXYELMSLEIGH LODGE</v>
      </c>
      <c r="BS4348" s="66" t="s">
        <v>12356</v>
      </c>
      <c r="BT4348" s="66" t="s">
        <v>12357</v>
      </c>
      <c r="BU4348" s="66" t="s">
        <v>12356</v>
      </c>
      <c r="BV4348" s="66" t="s">
        <v>12357</v>
      </c>
      <c r="BW4348" s="66" t="s">
        <v>12299</v>
      </c>
      <c r="BX4348" s="66"/>
      <c r="BY4348" s="12"/>
      <c r="BZ4348" t="s">
        <v>1426</v>
      </c>
      <c r="CA4348" s="13" t="s">
        <v>12358</v>
      </c>
    </row>
    <row r="4349" spans="70:79" s="1" customFormat="1" ht="15">
      <c r="BR4349" t="str">
        <f t="shared" si="201"/>
        <v>RXYELWICK ROAD CENTRE</v>
      </c>
      <c r="BS4349" s="66" t="s">
        <v>12359</v>
      </c>
      <c r="BT4349" s="66" t="s">
        <v>12360</v>
      </c>
      <c r="BU4349" s="66" t="s">
        <v>12359</v>
      </c>
      <c r="BV4349" s="66" t="s">
        <v>12360</v>
      </c>
      <c r="BW4349" s="66" t="s">
        <v>12299</v>
      </c>
      <c r="BX4349" s="66"/>
      <c r="BY4349" s="12"/>
      <c r="BZ4349" t="s">
        <v>1426</v>
      </c>
      <c r="CA4349" s="13" t="s">
        <v>12361</v>
      </c>
    </row>
    <row r="4350" spans="70:79" s="1" customFormat="1" ht="15">
      <c r="BR4350" t="str">
        <f t="shared" si="201"/>
        <v>RXYETHELBERT ROAD</v>
      </c>
      <c r="BS4350" s="66" t="s">
        <v>12362</v>
      </c>
      <c r="BT4350" s="66" t="s">
        <v>12363</v>
      </c>
      <c r="BU4350" s="66" t="s">
        <v>12362</v>
      </c>
      <c r="BV4350" s="66" t="s">
        <v>12363</v>
      </c>
      <c r="BW4350" s="66" t="s">
        <v>12299</v>
      </c>
      <c r="BX4350" s="66"/>
      <c r="BY4350" s="12"/>
      <c r="BZ4350" t="s">
        <v>1426</v>
      </c>
      <c r="CA4350" s="13" t="s">
        <v>12364</v>
      </c>
    </row>
    <row r="4351" spans="70:79" s="1" customFormat="1" ht="15">
      <c r="BR4351" t="str">
        <f t="shared" si="201"/>
        <v>RXYFANT OAST</v>
      </c>
      <c r="BS4351" s="66" t="s">
        <v>12365</v>
      </c>
      <c r="BT4351" s="66" t="s">
        <v>6972</v>
      </c>
      <c r="BU4351" s="66" t="s">
        <v>12365</v>
      </c>
      <c r="BV4351" s="66" t="s">
        <v>6972</v>
      </c>
      <c r="BW4351" s="66" t="s">
        <v>12299</v>
      </c>
      <c r="BX4351" s="66"/>
      <c r="BY4351" s="12"/>
      <c r="BZ4351" t="s">
        <v>1426</v>
      </c>
      <c r="CA4351" s="13" t="s">
        <v>12366</v>
      </c>
    </row>
    <row r="4352" spans="70:79" s="1" customFormat="1" ht="15">
      <c r="BR4352" t="str">
        <f t="shared" si="201"/>
        <v>RXYFERN</v>
      </c>
      <c r="BS4352" s="66" t="s">
        <v>12367</v>
      </c>
      <c r="BT4352" s="66" t="s">
        <v>12368</v>
      </c>
      <c r="BU4352" s="66" t="s">
        <v>12367</v>
      </c>
      <c r="BV4352" s="66" t="s">
        <v>12368</v>
      </c>
      <c r="BW4352" s="66" t="s">
        <v>12299</v>
      </c>
      <c r="BX4352" s="66"/>
      <c r="BY4352" s="12"/>
      <c r="BZ4352" t="s">
        <v>1426</v>
      </c>
      <c r="CA4352" s="13" t="s">
        <v>12369</v>
      </c>
    </row>
    <row r="4353" spans="70:79" s="1" customFormat="1" ht="15">
      <c r="BR4353" t="str">
        <f t="shared" si="201"/>
        <v>RXYFOLKESTONE HEALTH CENTRE</v>
      </c>
      <c r="BS4353" s="66" t="s">
        <v>12370</v>
      </c>
      <c r="BT4353" s="66" t="s">
        <v>12371</v>
      </c>
      <c r="BU4353" s="66" t="s">
        <v>12370</v>
      </c>
      <c r="BV4353" s="66" t="s">
        <v>12371</v>
      </c>
      <c r="BW4353" s="66" t="s">
        <v>12299</v>
      </c>
      <c r="BX4353" s="66"/>
      <c r="BY4353" s="12"/>
      <c r="BZ4353" t="s">
        <v>2820</v>
      </c>
      <c r="CA4353" s="13" t="s">
        <v>12372</v>
      </c>
    </row>
    <row r="4354" spans="70:79" s="1" customFormat="1" ht="15">
      <c r="BR4354" t="str">
        <f t="shared" si="201"/>
        <v>RXYFORENSIC PSYCHIATRY</v>
      </c>
      <c r="BS4354" s="66" t="s">
        <v>12373</v>
      </c>
      <c r="BT4354" s="66" t="s">
        <v>6976</v>
      </c>
      <c r="BU4354" s="66" t="s">
        <v>12373</v>
      </c>
      <c r="BV4354" s="66" t="s">
        <v>6976</v>
      </c>
      <c r="BW4354" s="66" t="s">
        <v>12299</v>
      </c>
      <c r="BX4354" s="66"/>
      <c r="BY4354" s="12"/>
      <c r="BZ4354" t="s">
        <v>2820</v>
      </c>
      <c r="CA4354" s="13" t="s">
        <v>12374</v>
      </c>
    </row>
    <row r="4355" spans="70:79" s="1" customFormat="1" ht="15">
      <c r="BR4355" t="str">
        <f t="shared" ref="BR4355:BR4418" si="202">CONCATENATE(LEFT(BS4355, 3),BT4355)</f>
        <v>RXYFRANK LLOYD NURSING HOME</v>
      </c>
      <c r="BS4355" s="66" t="s">
        <v>12375</v>
      </c>
      <c r="BT4355" s="66" t="s">
        <v>6991</v>
      </c>
      <c r="BU4355" s="66" t="s">
        <v>12375</v>
      </c>
      <c r="BV4355" s="66" t="s">
        <v>6991</v>
      </c>
      <c r="BW4355" s="66" t="s">
        <v>12299</v>
      </c>
      <c r="BX4355" s="66"/>
      <c r="BY4355" s="12"/>
      <c r="BZ4355" t="s">
        <v>2820</v>
      </c>
      <c r="CA4355" s="13" t="s">
        <v>12376</v>
      </c>
    </row>
    <row r="4356" spans="70:79" s="1" customFormat="1" ht="15">
      <c r="BR4356" t="str">
        <f t="shared" si="202"/>
        <v>RXYGATLAND HOUSE</v>
      </c>
      <c r="BS4356" s="66" t="s">
        <v>12377</v>
      </c>
      <c r="BT4356" s="66" t="s">
        <v>12378</v>
      </c>
      <c r="BU4356" s="66" t="s">
        <v>12377</v>
      </c>
      <c r="BV4356" s="66" t="s">
        <v>12378</v>
      </c>
      <c r="BW4356" s="66" t="s">
        <v>12299</v>
      </c>
      <c r="BX4356" s="66"/>
      <c r="BY4356" s="12"/>
      <c r="BZ4356" t="s">
        <v>2820</v>
      </c>
      <c r="CA4356" s="13" t="s">
        <v>12379</v>
      </c>
    </row>
    <row r="4357" spans="70:79" s="1" customFormat="1" ht="15">
      <c r="BR4357" t="str">
        <f t="shared" si="202"/>
        <v>RXYGREENACRES</v>
      </c>
      <c r="BS4357" s="66" t="s">
        <v>12380</v>
      </c>
      <c r="BT4357" s="66" t="s">
        <v>6995</v>
      </c>
      <c r="BU4357" s="66" t="s">
        <v>12380</v>
      </c>
      <c r="BV4357" s="66" t="s">
        <v>6995</v>
      </c>
      <c r="BW4357" s="66" t="s">
        <v>12299</v>
      </c>
      <c r="BX4357" s="66"/>
      <c r="BY4357" s="12"/>
      <c r="BZ4357" t="s">
        <v>2820</v>
      </c>
      <c r="CA4357" s="13" t="s">
        <v>12381</v>
      </c>
    </row>
    <row r="4358" spans="70:79" s="1" customFormat="1" ht="15">
      <c r="BR4358" t="str">
        <f t="shared" si="202"/>
        <v>RXYHADLOW ROAD</v>
      </c>
      <c r="BS4358" s="66" t="s">
        <v>12382</v>
      </c>
      <c r="BT4358" s="66" t="s">
        <v>12383</v>
      </c>
      <c r="BU4358" s="66" t="s">
        <v>12382</v>
      </c>
      <c r="BV4358" s="66" t="s">
        <v>12383</v>
      </c>
      <c r="BW4358" s="66" t="s">
        <v>12299</v>
      </c>
      <c r="BX4358" s="66"/>
      <c r="BY4358" s="12"/>
      <c r="BZ4358" t="s">
        <v>2820</v>
      </c>
      <c r="CA4358" s="13" t="s">
        <v>12384</v>
      </c>
    </row>
    <row r="4359" spans="70:79" s="1" customFormat="1" ht="15">
      <c r="BR4359" t="str">
        <f t="shared" si="202"/>
        <v>RXYHEATHSIDE HOUSE</v>
      </c>
      <c r="BS4359" s="66" t="s">
        <v>12385</v>
      </c>
      <c r="BT4359" s="66" t="s">
        <v>12386</v>
      </c>
      <c r="BU4359" s="66" t="s">
        <v>12385</v>
      </c>
      <c r="BV4359" s="66" t="s">
        <v>12386</v>
      </c>
      <c r="BW4359" s="66" t="s">
        <v>12299</v>
      </c>
      <c r="BX4359" s="66"/>
      <c r="BY4359" s="12"/>
      <c r="BZ4359" t="s">
        <v>2820</v>
      </c>
      <c r="CA4359" s="13" t="s">
        <v>12387</v>
      </c>
    </row>
    <row r="4360" spans="70:79" s="1" customFormat="1" ht="15">
      <c r="BR4360" t="str">
        <f t="shared" si="202"/>
        <v>RXYHIGH STREET</v>
      </c>
      <c r="BS4360" s="66" t="s">
        <v>12388</v>
      </c>
      <c r="BT4360" s="66" t="s">
        <v>12389</v>
      </c>
      <c r="BU4360" s="66" t="s">
        <v>12388</v>
      </c>
      <c r="BV4360" s="66" t="s">
        <v>12389</v>
      </c>
      <c r="BW4360" s="66" t="s">
        <v>12299</v>
      </c>
      <c r="BX4360" s="66"/>
      <c r="BY4360" s="12"/>
      <c r="BZ4360" t="s">
        <v>1272</v>
      </c>
      <c r="CA4360" s="13" t="s">
        <v>12390</v>
      </c>
    </row>
    <row r="4361" spans="70:79" s="1" customFormat="1" ht="15">
      <c r="BR4361" t="str">
        <f t="shared" si="202"/>
        <v>RXYHIGHLANDS HOUSE</v>
      </c>
      <c r="BS4361" s="66" t="s">
        <v>12391</v>
      </c>
      <c r="BT4361" s="66" t="s">
        <v>12392</v>
      </c>
      <c r="BU4361" s="66" t="s">
        <v>12391</v>
      </c>
      <c r="BV4361" s="66" t="s">
        <v>12392</v>
      </c>
      <c r="BW4361" s="66" t="s">
        <v>12299</v>
      </c>
      <c r="BX4361" s="66"/>
      <c r="BY4361" s="12"/>
      <c r="BZ4361" t="s">
        <v>1272</v>
      </c>
      <c r="CA4361" s="13" t="s">
        <v>12393</v>
      </c>
    </row>
    <row r="4362" spans="70:79" s="1" customFormat="1" ht="15">
      <c r="BR4362" t="str">
        <f t="shared" si="202"/>
        <v>RXYHOLY TRINITY CHURCH</v>
      </c>
      <c r="BS4362" s="66" t="s">
        <v>12394</v>
      </c>
      <c r="BT4362" s="66" t="s">
        <v>12395</v>
      </c>
      <c r="BU4362" s="66" t="s">
        <v>12394</v>
      </c>
      <c r="BV4362" s="66" t="s">
        <v>12395</v>
      </c>
      <c r="BW4362" s="66" t="s">
        <v>12299</v>
      </c>
      <c r="BX4362" s="66"/>
      <c r="BY4362" s="12"/>
      <c r="BZ4362" t="s">
        <v>1272</v>
      </c>
      <c r="CA4362" s="13" t="s">
        <v>688</v>
      </c>
    </row>
    <row r="4363" spans="70:79" s="1" customFormat="1" ht="15">
      <c r="BR4363" t="str">
        <f t="shared" si="202"/>
        <v>RXYHOMEOPATHIC HOSPITAL</v>
      </c>
      <c r="BS4363" s="66" t="s">
        <v>12396</v>
      </c>
      <c r="BT4363" s="66" t="s">
        <v>10265</v>
      </c>
      <c r="BU4363" s="66" t="s">
        <v>12396</v>
      </c>
      <c r="BV4363" s="66" t="s">
        <v>10265</v>
      </c>
      <c r="BW4363" s="66" t="s">
        <v>12299</v>
      </c>
      <c r="BX4363" s="66"/>
      <c r="BY4363" s="12"/>
      <c r="BZ4363" t="s">
        <v>1272</v>
      </c>
      <c r="CA4363" s="13" t="s">
        <v>12397</v>
      </c>
    </row>
    <row r="4364" spans="70:79" s="1" customFormat="1" ht="15">
      <c r="BR4364" t="str">
        <f t="shared" si="202"/>
        <v>RXYHUCKING HILL HOUSE</v>
      </c>
      <c r="BS4364" s="66" t="s">
        <v>12398</v>
      </c>
      <c r="BT4364" s="66" t="s">
        <v>12399</v>
      </c>
      <c r="BU4364" s="66" t="s">
        <v>12398</v>
      </c>
      <c r="BV4364" s="66" t="s">
        <v>12399</v>
      </c>
      <c r="BW4364" s="66" t="s">
        <v>12299</v>
      </c>
      <c r="BX4364" s="66"/>
      <c r="BY4364" s="12"/>
      <c r="BZ4364" t="s">
        <v>1272</v>
      </c>
      <c r="CA4364" s="13" t="s">
        <v>12400</v>
      </c>
    </row>
    <row r="4365" spans="70:79" s="1" customFormat="1" ht="15">
      <c r="BR4365" t="str">
        <f t="shared" si="202"/>
        <v>RXYJASMINE CENTRE</v>
      </c>
      <c r="BS4365" s="66" t="s">
        <v>12401</v>
      </c>
      <c r="BT4365" s="66" t="s">
        <v>12402</v>
      </c>
      <c r="BU4365" s="66" t="s">
        <v>12401</v>
      </c>
      <c r="BV4365" s="66" t="s">
        <v>12402</v>
      </c>
      <c r="BW4365" s="66" t="s">
        <v>12299</v>
      </c>
      <c r="BX4365" s="66"/>
      <c r="BY4365" s="12"/>
      <c r="BZ4365" t="s">
        <v>1272</v>
      </c>
      <c r="CA4365" s="13" t="s">
        <v>12403</v>
      </c>
    </row>
    <row r="4366" spans="70:79" s="1" customFormat="1" ht="15">
      <c r="BR4366" t="str">
        <f t="shared" si="202"/>
        <v>RXYKCC SOCIAL SERVICES</v>
      </c>
      <c r="BS4366" s="66" t="s">
        <v>12404</v>
      </c>
      <c r="BT4366" s="66" t="s">
        <v>12405</v>
      </c>
      <c r="BU4366" s="66" t="s">
        <v>12404</v>
      </c>
      <c r="BV4366" s="66" t="s">
        <v>12405</v>
      </c>
      <c r="BW4366" s="66" t="s">
        <v>12299</v>
      </c>
      <c r="BX4366" s="66"/>
      <c r="BY4366" s="12"/>
      <c r="BZ4366" t="s">
        <v>1272</v>
      </c>
      <c r="CA4366" s="13" t="s">
        <v>6326</v>
      </c>
    </row>
    <row r="4367" spans="70:79" s="1" customFormat="1" ht="15">
      <c r="BR4367" t="str">
        <f t="shared" si="202"/>
        <v>RXYKELSTON</v>
      </c>
      <c r="BS4367" s="66" t="s">
        <v>12406</v>
      </c>
      <c r="BT4367" s="66" t="s">
        <v>12407</v>
      </c>
      <c r="BU4367" s="66" t="s">
        <v>12406</v>
      </c>
      <c r="BV4367" s="66" t="s">
        <v>12407</v>
      </c>
      <c r="BW4367" s="66" t="s">
        <v>12299</v>
      </c>
      <c r="BX4367" s="66"/>
      <c r="BY4367" s="12"/>
      <c r="BZ4367" t="s">
        <v>1272</v>
      </c>
      <c r="CA4367" s="13" t="s">
        <v>12408</v>
      </c>
    </row>
    <row r="4368" spans="70:79" s="1" customFormat="1" ht="15">
      <c r="BR4368" t="str">
        <f t="shared" si="202"/>
        <v>RXYKENT &amp; CANTERBURY HOSPITAL</v>
      </c>
      <c r="BS4368" s="66" t="s">
        <v>12409</v>
      </c>
      <c r="BT4368" s="66" t="s">
        <v>7011</v>
      </c>
      <c r="BU4368" s="66" t="s">
        <v>12409</v>
      </c>
      <c r="BV4368" s="66" t="s">
        <v>7011</v>
      </c>
      <c r="BW4368" s="66" t="s">
        <v>12299</v>
      </c>
      <c r="BX4368" s="66"/>
      <c r="BY4368" s="12"/>
      <c r="BZ4368" t="s">
        <v>1272</v>
      </c>
      <c r="CA4368" s="13" t="s">
        <v>12410</v>
      </c>
    </row>
    <row r="4369" spans="70:79" s="1" customFormat="1" ht="15">
      <c r="BR4369" t="str">
        <f t="shared" si="202"/>
        <v>RXYKENT &amp; SUSSEX HOSPITAL</v>
      </c>
      <c r="BS4369" s="66" t="s">
        <v>12411</v>
      </c>
      <c r="BT4369" s="66" t="s">
        <v>12412</v>
      </c>
      <c r="BU4369" s="66" t="s">
        <v>12411</v>
      </c>
      <c r="BV4369" s="66" t="s">
        <v>12412</v>
      </c>
      <c r="BW4369" s="66" t="s">
        <v>12299</v>
      </c>
      <c r="BX4369" s="66"/>
      <c r="BY4369" s="12"/>
      <c r="BZ4369" t="s">
        <v>1272</v>
      </c>
      <c r="CA4369" s="13" t="s">
        <v>12413</v>
      </c>
    </row>
    <row r="4370" spans="70:79" s="1" customFormat="1" ht="15">
      <c r="BR4370" t="str">
        <f t="shared" si="202"/>
        <v>RXYKINGS HILL</v>
      </c>
      <c r="BS4370" s="66" t="s">
        <v>12414</v>
      </c>
      <c r="BT4370" s="66" t="s">
        <v>12415</v>
      </c>
      <c r="BU4370" s="66" t="s">
        <v>12414</v>
      </c>
      <c r="BV4370" s="66" t="s">
        <v>12415</v>
      </c>
      <c r="BW4370" s="66" t="s">
        <v>12299</v>
      </c>
      <c r="BX4370" s="66"/>
      <c r="BY4370" s="12"/>
      <c r="BZ4370" t="s">
        <v>1272</v>
      </c>
      <c r="CA4370" s="13" t="s">
        <v>12416</v>
      </c>
    </row>
    <row r="4371" spans="70:79" s="1" customFormat="1" ht="15">
      <c r="BR4371" t="str">
        <f t="shared" si="202"/>
        <v>RXYKINGSLEY HOUSE</v>
      </c>
      <c r="BS4371" s="66" t="s">
        <v>12417</v>
      </c>
      <c r="BT4371" s="66" t="s">
        <v>12418</v>
      </c>
      <c r="BU4371" s="66" t="s">
        <v>12417</v>
      </c>
      <c r="BV4371" s="66" t="s">
        <v>12418</v>
      </c>
      <c r="BW4371" s="66" t="s">
        <v>12299</v>
      </c>
      <c r="BX4371" s="66"/>
      <c r="BY4371" s="12"/>
      <c r="BZ4371" t="s">
        <v>1272</v>
      </c>
      <c r="CA4371" s="13" t="s">
        <v>12419</v>
      </c>
    </row>
    <row r="4372" spans="70:79" s="1" customFormat="1" ht="15">
      <c r="BR4372" t="str">
        <f t="shared" si="202"/>
        <v>RXYKINGSWOOD COMMUNITY MENTAL HEALTH CENTRE</v>
      </c>
      <c r="BS4372" s="66" t="s">
        <v>12420</v>
      </c>
      <c r="BT4372" s="66" t="s">
        <v>12421</v>
      </c>
      <c r="BU4372" s="66" t="s">
        <v>12420</v>
      </c>
      <c r="BV4372" s="66" t="s">
        <v>12421</v>
      </c>
      <c r="BW4372" s="66" t="s">
        <v>12299</v>
      </c>
      <c r="BX4372" s="66"/>
      <c r="BY4372" s="12"/>
      <c r="BZ4372" t="s">
        <v>1272</v>
      </c>
      <c r="CA4372" s="13" t="s">
        <v>12422</v>
      </c>
    </row>
    <row r="4373" spans="70:79" s="1" customFormat="1" ht="15">
      <c r="BR4373" t="str">
        <f t="shared" si="202"/>
        <v>RXYKRONER HOUSE</v>
      </c>
      <c r="BS4373" s="66" t="s">
        <v>12423</v>
      </c>
      <c r="BT4373" s="66" t="s">
        <v>12424</v>
      </c>
      <c r="BU4373" s="66" t="s">
        <v>12423</v>
      </c>
      <c r="BV4373" s="66" t="s">
        <v>12424</v>
      </c>
      <c r="BW4373" s="66" t="s">
        <v>12299</v>
      </c>
      <c r="BX4373" s="66"/>
      <c r="BY4373" s="12"/>
      <c r="BZ4373" t="s">
        <v>1272</v>
      </c>
      <c r="CA4373" s="13" t="s">
        <v>1859</v>
      </c>
    </row>
    <row r="4374" spans="70:79" s="1" customFormat="1" ht="15">
      <c r="BR4374" t="str">
        <f t="shared" si="202"/>
        <v>RXYLANGDALE RISE</v>
      </c>
      <c r="BS4374" s="66" t="s">
        <v>12425</v>
      </c>
      <c r="BT4374" s="66" t="s">
        <v>12426</v>
      </c>
      <c r="BU4374" s="66" t="s">
        <v>12425</v>
      </c>
      <c r="BV4374" s="66" t="s">
        <v>12426</v>
      </c>
      <c r="BW4374" s="66" t="s">
        <v>12299</v>
      </c>
      <c r="BX4374" s="66"/>
      <c r="BY4374" s="12"/>
      <c r="BZ4374" t="s">
        <v>1272</v>
      </c>
      <c r="CA4374" s="13" t="s">
        <v>2777</v>
      </c>
    </row>
    <row r="4375" spans="70:79" s="1" customFormat="1" ht="15">
      <c r="BR4375" t="str">
        <f t="shared" si="202"/>
        <v>RXYLAUREL HOUSE</v>
      </c>
      <c r="BS4375" s="66" t="s">
        <v>12427</v>
      </c>
      <c r="BT4375" s="66" t="s">
        <v>12428</v>
      </c>
      <c r="BU4375" s="66" t="s">
        <v>12427</v>
      </c>
      <c r="BV4375" s="66" t="s">
        <v>12428</v>
      </c>
      <c r="BW4375" s="66" t="s">
        <v>12299</v>
      </c>
      <c r="BX4375" s="66"/>
      <c r="BY4375" s="12"/>
      <c r="BZ4375" t="s">
        <v>1272</v>
      </c>
      <c r="CA4375" s="13" t="s">
        <v>12429</v>
      </c>
    </row>
    <row r="4376" spans="70:79" s="1" customFormat="1" ht="15">
      <c r="BR4376" t="str">
        <f t="shared" si="202"/>
        <v>RXYLD DARTFORD</v>
      </c>
      <c r="BS4376" s="66" t="s">
        <v>12430</v>
      </c>
      <c r="BT4376" s="66" t="s">
        <v>7015</v>
      </c>
      <c r="BU4376" s="66" t="s">
        <v>12430</v>
      </c>
      <c r="BV4376" s="66" t="s">
        <v>7015</v>
      </c>
      <c r="BW4376" s="66" t="s">
        <v>12299</v>
      </c>
      <c r="BX4376" s="66"/>
      <c r="BY4376" s="12"/>
      <c r="BZ4376" t="s">
        <v>1272</v>
      </c>
      <c r="CA4376" s="13" t="s">
        <v>12431</v>
      </c>
    </row>
    <row r="4377" spans="70:79" s="1" customFormat="1" ht="15">
      <c r="BR4377" t="str">
        <f t="shared" si="202"/>
        <v>RXYLD MAIDSTONE</v>
      </c>
      <c r="BS4377" s="66" t="s">
        <v>12432</v>
      </c>
      <c r="BT4377" s="66" t="s">
        <v>12433</v>
      </c>
      <c r="BU4377" s="66" t="s">
        <v>12432</v>
      </c>
      <c r="BV4377" s="66" t="s">
        <v>12433</v>
      </c>
      <c r="BW4377" s="66" t="s">
        <v>12299</v>
      </c>
      <c r="BX4377" s="66"/>
      <c r="BY4377" s="12"/>
      <c r="BZ4377" t="s">
        <v>1272</v>
      </c>
      <c r="CA4377" s="13" t="s">
        <v>12434</v>
      </c>
    </row>
    <row r="4378" spans="70:79" s="1" customFormat="1" ht="15">
      <c r="BR4378" t="str">
        <f t="shared" si="202"/>
        <v>RXYLD SOUTHLANDS</v>
      </c>
      <c r="BS4378" s="66" t="s">
        <v>12435</v>
      </c>
      <c r="BT4378" s="66" t="s">
        <v>12436</v>
      </c>
      <c r="BU4378" s="66" t="s">
        <v>12435</v>
      </c>
      <c r="BV4378" s="66" t="s">
        <v>12436</v>
      </c>
      <c r="BW4378" s="66" t="s">
        <v>12299</v>
      </c>
      <c r="BX4378" s="66"/>
      <c r="BY4378" s="12"/>
      <c r="BZ4378" t="s">
        <v>1272</v>
      </c>
      <c r="CA4378" s="13" t="s">
        <v>12437</v>
      </c>
    </row>
    <row r="4379" spans="70:79" s="1" customFormat="1" ht="15">
      <c r="BR4379" t="str">
        <f t="shared" si="202"/>
        <v>RXYLD SWALE</v>
      </c>
      <c r="BS4379" s="66" t="s">
        <v>12438</v>
      </c>
      <c r="BT4379" s="66" t="s">
        <v>12439</v>
      </c>
      <c r="BU4379" s="66" t="s">
        <v>12438</v>
      </c>
      <c r="BV4379" s="66" t="s">
        <v>12439</v>
      </c>
      <c r="BW4379" s="66" t="s">
        <v>12299</v>
      </c>
      <c r="BX4379" s="66"/>
      <c r="BY4379" s="12"/>
      <c r="BZ4379" t="s">
        <v>1272</v>
      </c>
      <c r="CA4379" s="13" t="s">
        <v>281</v>
      </c>
    </row>
    <row r="4380" spans="70:79" s="1" customFormat="1" ht="15">
      <c r="BR4380" t="str">
        <f t="shared" si="202"/>
        <v>RXYLONDON ROAD</v>
      </c>
      <c r="BS4380" s="66" t="s">
        <v>12440</v>
      </c>
      <c r="BT4380" s="66" t="s">
        <v>12441</v>
      </c>
      <c r="BU4380" s="66" t="s">
        <v>12440</v>
      </c>
      <c r="BV4380" s="66" t="s">
        <v>12441</v>
      </c>
      <c r="BW4380" s="66" t="s">
        <v>12299</v>
      </c>
      <c r="BX4380" s="66"/>
      <c r="BY4380" s="12"/>
      <c r="BZ4380" t="s">
        <v>1272</v>
      </c>
      <c r="CA4380" s="13" t="s">
        <v>8532</v>
      </c>
    </row>
    <row r="4381" spans="70:79" s="1" customFormat="1" ht="15">
      <c r="BR4381" t="str">
        <f t="shared" si="202"/>
        <v>RXYMAGNITUDE</v>
      </c>
      <c r="BS4381" s="66" t="s">
        <v>12442</v>
      </c>
      <c r="BT4381" s="66" t="s">
        <v>12443</v>
      </c>
      <c r="BU4381" s="66" t="s">
        <v>12442</v>
      </c>
      <c r="BV4381" s="66" t="s">
        <v>12443</v>
      </c>
      <c r="BW4381" s="66" t="s">
        <v>12299</v>
      </c>
      <c r="BX4381" s="66"/>
      <c r="BY4381" s="12"/>
      <c r="BZ4381" t="s">
        <v>1272</v>
      </c>
      <c r="CA4381" s="13" t="s">
        <v>12444</v>
      </c>
    </row>
    <row r="4382" spans="70:79" s="1" customFormat="1" ht="15">
      <c r="BR4382" t="str">
        <f t="shared" si="202"/>
        <v>RXYMAIDSTONE HOSPITAL</v>
      </c>
      <c r="BS4382" s="66" t="s">
        <v>12445</v>
      </c>
      <c r="BT4382" s="66" t="s">
        <v>7025</v>
      </c>
      <c r="BU4382" s="66" t="s">
        <v>12445</v>
      </c>
      <c r="BV4382" s="66" t="s">
        <v>7025</v>
      </c>
      <c r="BW4382" s="66" t="s">
        <v>12299</v>
      </c>
      <c r="BX4382" s="66"/>
      <c r="BY4382" s="12"/>
      <c r="BZ4382" t="s">
        <v>1596</v>
      </c>
      <c r="CA4382" s="13" t="s">
        <v>12446</v>
      </c>
    </row>
    <row r="4383" spans="70:79" s="1" customFormat="1" ht="15">
      <c r="BR4383" t="str">
        <f t="shared" si="202"/>
        <v>RXYMEDICAL CENTRE, EUREKA PLACE</v>
      </c>
      <c r="BS4383" s="66" t="s">
        <v>12447</v>
      </c>
      <c r="BT4383" s="66" t="s">
        <v>12448</v>
      </c>
      <c r="BU4383" s="66" t="s">
        <v>12447</v>
      </c>
      <c r="BV4383" s="66" t="s">
        <v>12448</v>
      </c>
      <c r="BW4383" s="66" t="s">
        <v>12299</v>
      </c>
      <c r="BX4383" s="66"/>
      <c r="BY4383" s="12"/>
      <c r="BZ4383" t="s">
        <v>1587</v>
      </c>
      <c r="CA4383" s="13" t="s">
        <v>12449</v>
      </c>
    </row>
    <row r="4384" spans="70:79" s="1" customFormat="1" ht="15">
      <c r="BR4384" t="str">
        <f t="shared" si="202"/>
        <v>RXYMILLER HOUSE</v>
      </c>
      <c r="BS4384" s="66" t="s">
        <v>12450</v>
      </c>
      <c r="BT4384" s="66" t="s">
        <v>12451</v>
      </c>
      <c r="BU4384" s="66" t="s">
        <v>12450</v>
      </c>
      <c r="BV4384" s="66" t="s">
        <v>12451</v>
      </c>
      <c r="BW4384" s="66" t="s">
        <v>12299</v>
      </c>
      <c r="BX4384" s="66"/>
      <c r="BY4384" s="12"/>
      <c r="BZ4384" t="s">
        <v>1861</v>
      </c>
      <c r="CA4384" s="13" t="s">
        <v>12452</v>
      </c>
    </row>
    <row r="4385" spans="70:79" s="1" customFormat="1" ht="15">
      <c r="BR4385" t="str">
        <f t="shared" si="202"/>
        <v>RXYMONTAGUE HOUSE</v>
      </c>
      <c r="BS4385" s="66" t="s">
        <v>12453</v>
      </c>
      <c r="BT4385" s="66" t="s">
        <v>12454</v>
      </c>
      <c r="BU4385" s="66" t="s">
        <v>12453</v>
      </c>
      <c r="BV4385" s="66" t="s">
        <v>12454</v>
      </c>
      <c r="BW4385" s="66" t="s">
        <v>12299</v>
      </c>
      <c r="BX4385" s="66"/>
      <c r="BY4385" s="12"/>
      <c r="BZ4385" t="s">
        <v>1867</v>
      </c>
      <c r="CA4385" s="13" t="s">
        <v>12455</v>
      </c>
    </row>
    <row r="4386" spans="70:79" s="1" customFormat="1" ht="15">
      <c r="BR4386" t="str">
        <f t="shared" si="202"/>
        <v>RXYMONTGOMERY AVENUE</v>
      </c>
      <c r="BS4386" s="66" t="s">
        <v>12456</v>
      </c>
      <c r="BT4386" s="66" t="s">
        <v>12457</v>
      </c>
      <c r="BU4386" s="66" t="s">
        <v>12456</v>
      </c>
      <c r="BV4386" s="66" t="s">
        <v>12457</v>
      </c>
      <c r="BW4386" s="66" t="s">
        <v>12299</v>
      </c>
      <c r="BX4386" s="66"/>
      <c r="BY4386" s="12"/>
      <c r="BZ4386" t="s">
        <v>1870</v>
      </c>
      <c r="CA4386" s="13" t="s">
        <v>12458</v>
      </c>
    </row>
    <row r="4387" spans="70:79" s="1" customFormat="1" ht="15">
      <c r="BR4387" t="str">
        <f t="shared" si="202"/>
        <v>RXYMULBERRY DAY CENTRE</v>
      </c>
      <c r="BS4387" s="66" t="s">
        <v>12459</v>
      </c>
      <c r="BT4387" s="66" t="s">
        <v>12460</v>
      </c>
      <c r="BU4387" s="66" t="s">
        <v>12459</v>
      </c>
      <c r="BV4387" s="66" t="s">
        <v>12460</v>
      </c>
      <c r="BW4387" s="66" t="s">
        <v>12299</v>
      </c>
      <c r="BX4387" s="66"/>
      <c r="BY4387" s="12"/>
      <c r="BZ4387" t="s">
        <v>1870</v>
      </c>
      <c r="CA4387" s="13" t="s">
        <v>148</v>
      </c>
    </row>
    <row r="4388" spans="70:79" s="1" customFormat="1" ht="15">
      <c r="BR4388" t="str">
        <f t="shared" si="202"/>
        <v>RXYNELSON ROAD COMMUNITY DAY RESOURCE CENTRE</v>
      </c>
      <c r="BS4388" s="66" t="s">
        <v>12461</v>
      </c>
      <c r="BT4388" s="66" t="s">
        <v>12462</v>
      </c>
      <c r="BU4388" s="66" t="s">
        <v>12461</v>
      </c>
      <c r="BV4388" s="66" t="s">
        <v>12462</v>
      </c>
      <c r="BW4388" s="66" t="s">
        <v>12299</v>
      </c>
      <c r="BX4388" s="66"/>
      <c r="BY4388" s="12"/>
      <c r="BZ4388" t="s">
        <v>1870</v>
      </c>
      <c r="CA4388" s="13" t="s">
        <v>9988</v>
      </c>
    </row>
    <row r="4389" spans="70:79" s="1" customFormat="1" ht="15">
      <c r="BR4389" t="str">
        <f t="shared" si="202"/>
        <v>RXYNEUROPSYCHIATRY SERVICE</v>
      </c>
      <c r="BS4389" s="66" t="s">
        <v>12463</v>
      </c>
      <c r="BT4389" s="66" t="s">
        <v>12464</v>
      </c>
      <c r="BU4389" s="66" t="s">
        <v>12463</v>
      </c>
      <c r="BV4389" s="66" t="s">
        <v>12464</v>
      </c>
      <c r="BW4389" s="66" t="s">
        <v>12299</v>
      </c>
      <c r="BX4389" s="66"/>
      <c r="BY4389" s="12"/>
      <c r="BZ4389" t="s">
        <v>1870</v>
      </c>
      <c r="CA4389" s="13" t="s">
        <v>12465</v>
      </c>
    </row>
    <row r="4390" spans="70:79" s="1" customFormat="1" ht="15">
      <c r="BR4390" t="str">
        <f t="shared" si="202"/>
        <v>RXYNEW COURT (UNIT 2 &amp; PART 4)</v>
      </c>
      <c r="BS4390" s="66" t="s">
        <v>12466</v>
      </c>
      <c r="BT4390" s="66" t="s">
        <v>12467</v>
      </c>
      <c r="BU4390" s="66" t="s">
        <v>12466</v>
      </c>
      <c r="BV4390" s="66" t="s">
        <v>12467</v>
      </c>
      <c r="BW4390" s="66" t="s">
        <v>12299</v>
      </c>
      <c r="BX4390" s="66"/>
      <c r="BY4390" s="12"/>
      <c r="BZ4390" t="s">
        <v>1870</v>
      </c>
      <c r="CA4390" s="13" t="s">
        <v>12468</v>
      </c>
    </row>
    <row r="4391" spans="70:79" s="1" customFormat="1" ht="15">
      <c r="BR4391" t="str">
        <f t="shared" si="202"/>
        <v>RXYNEWHAVEN LODGE</v>
      </c>
      <c r="BS4391" s="66" t="s">
        <v>12469</v>
      </c>
      <c r="BT4391" s="66" t="s">
        <v>12470</v>
      </c>
      <c r="BU4391" s="66" t="s">
        <v>12469</v>
      </c>
      <c r="BV4391" s="66" t="s">
        <v>12470</v>
      </c>
      <c r="BW4391" s="66" t="s">
        <v>12299</v>
      </c>
      <c r="BX4391" s="66"/>
      <c r="BY4391" s="12"/>
      <c r="BZ4391" t="s">
        <v>1870</v>
      </c>
      <c r="CA4391" s="13" t="s">
        <v>7312</v>
      </c>
    </row>
    <row r="4392" spans="70:79" s="1" customFormat="1" ht="15">
      <c r="BR4392" t="str">
        <f t="shared" si="202"/>
        <v>RXYOAKAPPLE LANE REHAB. CENTRE</v>
      </c>
      <c r="BS4392" s="66" t="s">
        <v>12471</v>
      </c>
      <c r="BT4392" s="66" t="s">
        <v>12472</v>
      </c>
      <c r="BU4392" s="66" t="s">
        <v>12471</v>
      </c>
      <c r="BV4392" s="66" t="s">
        <v>12472</v>
      </c>
      <c r="BW4392" s="66" t="s">
        <v>12299</v>
      </c>
      <c r="BX4392" s="66"/>
      <c r="BY4392" s="12"/>
      <c r="BZ4392" t="s">
        <v>1870</v>
      </c>
      <c r="CA4392" s="13" t="s">
        <v>12473</v>
      </c>
    </row>
    <row r="4393" spans="70:79" s="1" customFormat="1" ht="15">
      <c r="BR4393" t="str">
        <f t="shared" si="202"/>
        <v>RXYOAKWOOD M.H.</v>
      </c>
      <c r="BS4393" s="66" t="s">
        <v>12474</v>
      </c>
      <c r="BT4393" s="66" t="s">
        <v>12475</v>
      </c>
      <c r="BU4393" s="66" t="s">
        <v>12474</v>
      </c>
      <c r="BV4393" s="66" t="s">
        <v>12475</v>
      </c>
      <c r="BW4393" s="66" t="s">
        <v>12299</v>
      </c>
      <c r="BX4393" s="66"/>
      <c r="BY4393" s="12"/>
      <c r="BZ4393" t="s">
        <v>1870</v>
      </c>
      <c r="CA4393" s="13" t="s">
        <v>1184</v>
      </c>
    </row>
    <row r="4394" spans="70:79" s="1" customFormat="1" ht="15">
      <c r="BR4394" t="str">
        <f t="shared" si="202"/>
        <v>RXYOPMH ASHFORD</v>
      </c>
      <c r="BS4394" s="66" t="s">
        <v>12476</v>
      </c>
      <c r="BT4394" s="66" t="s">
        <v>12477</v>
      </c>
      <c r="BU4394" s="66" t="s">
        <v>12476</v>
      </c>
      <c r="BV4394" s="66" t="s">
        <v>12477</v>
      </c>
      <c r="BW4394" s="66" t="s">
        <v>12299</v>
      </c>
      <c r="BX4394" s="66"/>
      <c r="BY4394" s="12"/>
      <c r="BZ4394" t="s">
        <v>1870</v>
      </c>
      <c r="CA4394" s="13" t="s">
        <v>12478</v>
      </c>
    </row>
    <row r="4395" spans="70:79" s="1" customFormat="1" ht="15">
      <c r="BR4395" t="str">
        <f t="shared" si="202"/>
        <v>RXYOPMH ASHFORD NMP</v>
      </c>
      <c r="BS4395" s="66" t="s">
        <v>12479</v>
      </c>
      <c r="BT4395" s="66" t="s">
        <v>12480</v>
      </c>
      <c r="BU4395" s="66" t="s">
        <v>12479</v>
      </c>
      <c r="BV4395" s="66" t="s">
        <v>12480</v>
      </c>
      <c r="BW4395" s="66" t="s">
        <v>12299</v>
      </c>
      <c r="BX4395" s="66"/>
      <c r="BY4395" s="12"/>
      <c r="BZ4395" t="s">
        <v>1870</v>
      </c>
      <c r="CA4395" s="13" t="s">
        <v>12481</v>
      </c>
    </row>
    <row r="4396" spans="70:79" s="1" customFormat="1" ht="15">
      <c r="BR4396" t="str">
        <f t="shared" si="202"/>
        <v>RXYOPMH CANTERBURY</v>
      </c>
      <c r="BS4396" s="66" t="s">
        <v>12482</v>
      </c>
      <c r="BT4396" s="66" t="s">
        <v>12483</v>
      </c>
      <c r="BU4396" s="66" t="s">
        <v>12482</v>
      </c>
      <c r="BV4396" s="66" t="s">
        <v>12483</v>
      </c>
      <c r="BW4396" s="66" t="s">
        <v>12299</v>
      </c>
      <c r="BX4396" s="66"/>
      <c r="BY4396" s="12"/>
      <c r="BZ4396" t="s">
        <v>1870</v>
      </c>
      <c r="CA4396" s="13" t="s">
        <v>12484</v>
      </c>
    </row>
    <row r="4397" spans="70:79" s="1" customFormat="1" ht="15">
      <c r="BR4397" t="str">
        <f t="shared" si="202"/>
        <v>RXYOPMH DARTFORD</v>
      </c>
      <c r="BS4397" s="66" t="s">
        <v>12485</v>
      </c>
      <c r="BT4397" s="66" t="s">
        <v>12486</v>
      </c>
      <c r="BU4397" s="66" t="s">
        <v>12485</v>
      </c>
      <c r="BV4397" s="66" t="s">
        <v>12486</v>
      </c>
      <c r="BW4397" s="66" t="s">
        <v>12299</v>
      </c>
      <c r="BX4397" s="66"/>
      <c r="BY4397" s="12"/>
      <c r="BZ4397" t="s">
        <v>1870</v>
      </c>
      <c r="CA4397" s="13" t="s">
        <v>12487</v>
      </c>
    </row>
    <row r="4398" spans="70:79" s="1" customFormat="1" ht="15">
      <c r="BR4398" t="str">
        <f t="shared" si="202"/>
        <v>RXYOPMH DARTFORD NMP</v>
      </c>
      <c r="BS4398" s="66" t="s">
        <v>12488</v>
      </c>
      <c r="BT4398" s="66" t="s">
        <v>12489</v>
      </c>
      <c r="BU4398" s="66" t="s">
        <v>12488</v>
      </c>
      <c r="BV4398" s="66" t="s">
        <v>12489</v>
      </c>
      <c r="BW4398" s="66" t="s">
        <v>12299</v>
      </c>
      <c r="BX4398" s="66"/>
      <c r="BY4398" s="12"/>
      <c r="BZ4398" t="s">
        <v>1870</v>
      </c>
      <c r="CA4398" s="13" t="s">
        <v>12490</v>
      </c>
    </row>
    <row r="4399" spans="70:79" s="1" customFormat="1" ht="15">
      <c r="BR4399" t="str">
        <f t="shared" si="202"/>
        <v>RXYOPMH DOVER</v>
      </c>
      <c r="BS4399" s="66" t="s">
        <v>12491</v>
      </c>
      <c r="BT4399" s="66" t="s">
        <v>12492</v>
      </c>
      <c r="BU4399" s="66" t="s">
        <v>12491</v>
      </c>
      <c r="BV4399" s="66" t="s">
        <v>12492</v>
      </c>
      <c r="BW4399" s="66" t="s">
        <v>12299</v>
      </c>
      <c r="BX4399" s="66"/>
      <c r="BY4399" s="12"/>
      <c r="BZ4399" t="s">
        <v>1870</v>
      </c>
      <c r="CA4399" s="13" t="s">
        <v>5949</v>
      </c>
    </row>
    <row r="4400" spans="70:79" s="1" customFormat="1" ht="15">
      <c r="BR4400" t="str">
        <f t="shared" si="202"/>
        <v>RXYOPMH GILLINGHAM</v>
      </c>
      <c r="BS4400" s="66" t="s">
        <v>12493</v>
      </c>
      <c r="BT4400" s="66" t="s">
        <v>7039</v>
      </c>
      <c r="BU4400" s="66" t="s">
        <v>12493</v>
      </c>
      <c r="BV4400" s="66" t="s">
        <v>7039</v>
      </c>
      <c r="BW4400" s="66" t="s">
        <v>12299</v>
      </c>
      <c r="BX4400" s="66"/>
      <c r="BY4400" s="12"/>
      <c r="BZ4400" t="s">
        <v>1870</v>
      </c>
      <c r="CA4400" s="13" t="s">
        <v>5952</v>
      </c>
    </row>
    <row r="4401" spans="70:79" s="1" customFormat="1" ht="15">
      <c r="BR4401" t="str">
        <f t="shared" si="202"/>
        <v>RXYOPMH MAIDSTONE NORTH</v>
      </c>
      <c r="BS4401" s="66" t="s">
        <v>12494</v>
      </c>
      <c r="BT4401" s="66" t="s">
        <v>12495</v>
      </c>
      <c r="BU4401" s="66" t="s">
        <v>12494</v>
      </c>
      <c r="BV4401" s="66" t="s">
        <v>12495</v>
      </c>
      <c r="BW4401" s="66" t="s">
        <v>12299</v>
      </c>
      <c r="BX4401" s="66"/>
      <c r="BY4401" s="12"/>
      <c r="BZ4401" t="s">
        <v>1870</v>
      </c>
      <c r="CA4401" s="13" t="s">
        <v>12496</v>
      </c>
    </row>
    <row r="4402" spans="70:79" s="1" customFormat="1" ht="15">
      <c r="BR4402" t="str">
        <f t="shared" si="202"/>
        <v>RXYOPMH MAIDSTONE NORTH NMP</v>
      </c>
      <c r="BS4402" s="66" t="s">
        <v>12497</v>
      </c>
      <c r="BT4402" s="66" t="s">
        <v>12498</v>
      </c>
      <c r="BU4402" s="66" t="s">
        <v>12497</v>
      </c>
      <c r="BV4402" s="66" t="s">
        <v>12498</v>
      </c>
      <c r="BW4402" s="66" t="s">
        <v>12299</v>
      </c>
      <c r="BX4402" s="66"/>
      <c r="BY4402" s="12"/>
      <c r="BZ4402" t="s">
        <v>1870</v>
      </c>
      <c r="CA4402" s="13" t="s">
        <v>4265</v>
      </c>
    </row>
    <row r="4403" spans="70:79" s="1" customFormat="1" ht="15">
      <c r="BR4403" t="str">
        <f t="shared" si="202"/>
        <v>RXYOPMH MAIDSTONE SOUTH</v>
      </c>
      <c r="BS4403" s="66" t="s">
        <v>12499</v>
      </c>
      <c r="BT4403" s="66" t="s">
        <v>12500</v>
      </c>
      <c r="BU4403" s="66" t="s">
        <v>12499</v>
      </c>
      <c r="BV4403" s="66" t="s">
        <v>12500</v>
      </c>
      <c r="BW4403" s="66" t="s">
        <v>12299</v>
      </c>
      <c r="BX4403" s="66"/>
      <c r="BY4403" s="12"/>
      <c r="BZ4403" t="s">
        <v>1870</v>
      </c>
      <c r="CA4403" s="13" t="s">
        <v>12501</v>
      </c>
    </row>
    <row r="4404" spans="70:79" s="1" customFormat="1" ht="15">
      <c r="BR4404" t="str">
        <f t="shared" si="202"/>
        <v>RXYOPMH MAIDSTONE SOUTH NMP</v>
      </c>
      <c r="BS4404" s="66" t="s">
        <v>12502</v>
      </c>
      <c r="BT4404" s="66" t="s">
        <v>12503</v>
      </c>
      <c r="BU4404" s="66" t="s">
        <v>12502</v>
      </c>
      <c r="BV4404" s="66" t="s">
        <v>12503</v>
      </c>
      <c r="BW4404" s="66" t="s">
        <v>12299</v>
      </c>
      <c r="BX4404" s="66"/>
      <c r="BY4404" s="12"/>
      <c r="BZ4404" t="s">
        <v>1870</v>
      </c>
      <c r="CA4404" s="13" t="s">
        <v>12504</v>
      </c>
    </row>
    <row r="4405" spans="70:79" s="1" customFormat="1" ht="15">
      <c r="BR4405" t="str">
        <f t="shared" si="202"/>
        <v>RXYOPMH SEVENOAKS</v>
      </c>
      <c r="BS4405" s="66" t="s">
        <v>12505</v>
      </c>
      <c r="BT4405" s="66" t="s">
        <v>12506</v>
      </c>
      <c r="BU4405" s="66" t="s">
        <v>12505</v>
      </c>
      <c r="BV4405" s="66" t="s">
        <v>12506</v>
      </c>
      <c r="BW4405" s="66" t="s">
        <v>12299</v>
      </c>
      <c r="BX4405" s="66"/>
      <c r="BY4405" s="12"/>
      <c r="BZ4405" t="s">
        <v>1870</v>
      </c>
      <c r="CA4405" s="13" t="s">
        <v>12507</v>
      </c>
    </row>
    <row r="4406" spans="70:79" s="1" customFormat="1" ht="15">
      <c r="BR4406" t="str">
        <f t="shared" si="202"/>
        <v>RXYOPMH SEVENOAKS NMP</v>
      </c>
      <c r="BS4406" s="66" t="s">
        <v>12508</v>
      </c>
      <c r="BT4406" s="66" t="s">
        <v>12509</v>
      </c>
      <c r="BU4406" s="66" t="s">
        <v>12508</v>
      </c>
      <c r="BV4406" s="66" t="s">
        <v>12509</v>
      </c>
      <c r="BW4406" s="66" t="s">
        <v>12299</v>
      </c>
      <c r="BX4406" s="66"/>
      <c r="BY4406" s="12"/>
      <c r="BZ4406" t="s">
        <v>1870</v>
      </c>
      <c r="CA4406" s="13" t="s">
        <v>12510</v>
      </c>
    </row>
    <row r="4407" spans="70:79" s="1" customFormat="1" ht="15">
      <c r="BR4407" t="str">
        <f t="shared" si="202"/>
        <v>RXYOPMH SWALE</v>
      </c>
      <c r="BS4407" s="66" t="s">
        <v>12511</v>
      </c>
      <c r="BT4407" s="66" t="s">
        <v>12512</v>
      </c>
      <c r="BU4407" s="66" t="s">
        <v>12511</v>
      </c>
      <c r="BV4407" s="66" t="s">
        <v>12512</v>
      </c>
      <c r="BW4407" s="66" t="s">
        <v>12299</v>
      </c>
      <c r="BX4407" s="66"/>
      <c r="BY4407" s="12"/>
      <c r="BZ4407" t="s">
        <v>1870</v>
      </c>
      <c r="CA4407" s="13" t="s">
        <v>12513</v>
      </c>
    </row>
    <row r="4408" spans="70:79" s="1" customFormat="1" ht="15">
      <c r="BR4408" t="str">
        <f t="shared" si="202"/>
        <v>RXYOPMH SWALE NMP</v>
      </c>
      <c r="BS4408" s="66" t="s">
        <v>12514</v>
      </c>
      <c r="BT4408" s="66" t="s">
        <v>12515</v>
      </c>
      <c r="BU4408" s="66" t="s">
        <v>12514</v>
      </c>
      <c r="BV4408" s="66" t="s">
        <v>12515</v>
      </c>
      <c r="BW4408" s="66" t="s">
        <v>12299</v>
      </c>
      <c r="BX4408" s="66"/>
      <c r="BY4408" s="12"/>
      <c r="BZ4408" t="s">
        <v>1870</v>
      </c>
      <c r="CA4408" s="13" t="s">
        <v>12516</v>
      </c>
    </row>
    <row r="4409" spans="70:79" s="1" customFormat="1" ht="15">
      <c r="BR4409" t="str">
        <f t="shared" si="202"/>
        <v>RXYOPMH THANET</v>
      </c>
      <c r="BS4409" s="66" t="s">
        <v>12517</v>
      </c>
      <c r="BT4409" s="66" t="s">
        <v>12518</v>
      </c>
      <c r="BU4409" s="66" t="s">
        <v>12517</v>
      </c>
      <c r="BV4409" s="66" t="s">
        <v>12518</v>
      </c>
      <c r="BW4409" s="66" t="s">
        <v>12299</v>
      </c>
      <c r="BX4409" s="66"/>
      <c r="BY4409" s="12"/>
      <c r="BZ4409" t="s">
        <v>1870</v>
      </c>
      <c r="CA4409" s="13" t="s">
        <v>12519</v>
      </c>
    </row>
    <row r="4410" spans="70:79" s="1" customFormat="1" ht="15">
      <c r="BR4410" t="str">
        <f t="shared" si="202"/>
        <v>RXYOPMH TUNBRIDGE WELLS</v>
      </c>
      <c r="BS4410" s="66" t="s">
        <v>12520</v>
      </c>
      <c r="BT4410" s="66" t="s">
        <v>12521</v>
      </c>
      <c r="BU4410" s="66" t="s">
        <v>12520</v>
      </c>
      <c r="BV4410" s="66" t="s">
        <v>12521</v>
      </c>
      <c r="BW4410" s="66" t="s">
        <v>12299</v>
      </c>
      <c r="BX4410" s="66"/>
      <c r="BY4410" s="12"/>
      <c r="BZ4410" t="s">
        <v>1870</v>
      </c>
      <c r="CA4410" s="13" t="s">
        <v>12522</v>
      </c>
    </row>
    <row r="4411" spans="70:79" s="1" customFormat="1" ht="15">
      <c r="BR4411" t="str">
        <f t="shared" si="202"/>
        <v>RXYOPMH TUNBRIDGE WELLS NMP</v>
      </c>
      <c r="BS4411" s="66" t="s">
        <v>12523</v>
      </c>
      <c r="BT4411" s="66" t="s">
        <v>12524</v>
      </c>
      <c r="BU4411" s="66" t="s">
        <v>12523</v>
      </c>
      <c r="BV4411" s="66" t="s">
        <v>12524</v>
      </c>
      <c r="BW4411" s="66" t="s">
        <v>12299</v>
      </c>
      <c r="BX4411" s="66"/>
      <c r="BY4411" s="12"/>
      <c r="BZ4411" t="s">
        <v>1870</v>
      </c>
      <c r="CA4411" s="13" t="s">
        <v>12525</v>
      </c>
    </row>
    <row r="4412" spans="70:79" s="1" customFormat="1" ht="15">
      <c r="BR4412" t="str">
        <f t="shared" si="202"/>
        <v>RXYORCHARD HOUSE, ORCHARD STREET</v>
      </c>
      <c r="BS4412" s="66" t="s">
        <v>12526</v>
      </c>
      <c r="BT4412" s="66" t="s">
        <v>12527</v>
      </c>
      <c r="BU4412" s="66" t="s">
        <v>12526</v>
      </c>
      <c r="BV4412" s="66" t="s">
        <v>12527</v>
      </c>
      <c r="BW4412" s="66" t="s">
        <v>12299</v>
      </c>
      <c r="BX4412" s="66"/>
      <c r="BY4412" s="12"/>
      <c r="BZ4412" t="s">
        <v>1870</v>
      </c>
      <c r="CA4412" s="13" t="s">
        <v>12528</v>
      </c>
    </row>
    <row r="4413" spans="70:79" s="1" customFormat="1" ht="15">
      <c r="BR4413" t="str">
        <f t="shared" si="202"/>
        <v>RXYPARK AVENUE</v>
      </c>
      <c r="BS4413" s="66" t="s">
        <v>12529</v>
      </c>
      <c r="BT4413" s="66" t="s">
        <v>12530</v>
      </c>
      <c r="BU4413" s="66" t="s">
        <v>12529</v>
      </c>
      <c r="BV4413" s="66" t="s">
        <v>12530</v>
      </c>
      <c r="BW4413" s="66" t="s">
        <v>12299</v>
      </c>
      <c r="BX4413" s="66"/>
      <c r="BY4413" s="12"/>
      <c r="BZ4413" t="s">
        <v>1877</v>
      </c>
      <c r="CA4413" s="13" t="s">
        <v>12531</v>
      </c>
    </row>
    <row r="4414" spans="70:79" s="1" customFormat="1" ht="15">
      <c r="BR4414" t="str">
        <f t="shared" si="202"/>
        <v>RXYPARK ROAD</v>
      </c>
      <c r="BS4414" s="66" t="s">
        <v>12532</v>
      </c>
      <c r="BT4414" s="66" t="s">
        <v>12533</v>
      </c>
      <c r="BU4414" s="66" t="s">
        <v>12532</v>
      </c>
      <c r="BV4414" s="66" t="s">
        <v>12533</v>
      </c>
      <c r="BW4414" s="66" t="s">
        <v>12299</v>
      </c>
      <c r="BX4414" s="66"/>
      <c r="BY4414" s="12"/>
      <c r="BZ4414" t="s">
        <v>4136</v>
      </c>
      <c r="CA4414" s="13" t="s">
        <v>12534</v>
      </c>
    </row>
    <row r="4415" spans="70:79" s="1" customFormat="1" ht="15">
      <c r="BR4415" t="str">
        <f t="shared" si="202"/>
        <v>RXYPARKVIEW SURGERY</v>
      </c>
      <c r="BS4415" s="66" t="s">
        <v>12535</v>
      </c>
      <c r="BT4415" s="66" t="s">
        <v>12536</v>
      </c>
      <c r="BU4415" s="66" t="s">
        <v>12535</v>
      </c>
      <c r="BV4415" s="66" t="s">
        <v>12536</v>
      </c>
      <c r="BW4415" s="66" t="s">
        <v>12299</v>
      </c>
      <c r="BX4415" s="66"/>
      <c r="BY4415" s="12"/>
      <c r="BZ4415" t="s">
        <v>4136</v>
      </c>
      <c r="CA4415" s="13" t="s">
        <v>12537</v>
      </c>
    </row>
    <row r="4416" spans="70:79" s="1" customFormat="1" ht="15">
      <c r="BR4416" t="str">
        <f t="shared" si="202"/>
        <v>RXYQUEEN ANNE CAR PARK (LAND ONLY)</v>
      </c>
      <c r="BS4416" s="66" t="s">
        <v>12538</v>
      </c>
      <c r="BT4416" s="66" t="s">
        <v>12539</v>
      </c>
      <c r="BU4416" s="66" t="s">
        <v>12538</v>
      </c>
      <c r="BV4416" s="66" t="s">
        <v>12539</v>
      </c>
      <c r="BW4416" s="66" t="s">
        <v>12299</v>
      </c>
      <c r="BX4416" s="66"/>
      <c r="BY4416" s="12"/>
      <c r="BZ4416" t="s">
        <v>4136</v>
      </c>
      <c r="CA4416" s="13" t="s">
        <v>12540</v>
      </c>
    </row>
    <row r="4417" spans="70:79" s="1" customFormat="1" ht="15">
      <c r="BR4417" t="str">
        <f t="shared" si="202"/>
        <v>RXYQUEEN ELIZABETH THE QUEEN MOTHER HOSPITAL</v>
      </c>
      <c r="BS4417" s="66" t="s">
        <v>12541</v>
      </c>
      <c r="BT4417" s="66" t="s">
        <v>4040</v>
      </c>
      <c r="BU4417" s="66" t="s">
        <v>12541</v>
      </c>
      <c r="BV4417" s="66" t="s">
        <v>4040</v>
      </c>
      <c r="BW4417" s="66" t="s">
        <v>12299</v>
      </c>
      <c r="BX4417" s="66"/>
      <c r="BY4417" s="12"/>
      <c r="BZ4417" t="s">
        <v>4136</v>
      </c>
      <c r="CA4417" s="13" t="s">
        <v>12542</v>
      </c>
    </row>
    <row r="4418" spans="70:79" s="1" customFormat="1" ht="15">
      <c r="BR4418" t="str">
        <f t="shared" si="202"/>
        <v>RXYRAINHAM HEALTH CLINIC</v>
      </c>
      <c r="BS4418" s="66" t="s">
        <v>12543</v>
      </c>
      <c r="BT4418" s="66" t="s">
        <v>12544</v>
      </c>
      <c r="BU4418" s="66" t="s">
        <v>12543</v>
      </c>
      <c r="BV4418" s="66" t="s">
        <v>12544</v>
      </c>
      <c r="BW4418" s="66" t="s">
        <v>12299</v>
      </c>
      <c r="BX4418" s="66"/>
      <c r="BY4418" s="12"/>
      <c r="BZ4418" t="s">
        <v>4136</v>
      </c>
      <c r="CA4418" s="13" t="s">
        <v>12545</v>
      </c>
    </row>
    <row r="4419" spans="70:79" s="1" customFormat="1" ht="15">
      <c r="BR4419" t="str">
        <f t="shared" ref="BR4419:BR4482" si="203">CONCATENATE(LEFT(BS4419, 3),BT4419)</f>
        <v>RXYRIVENDELL</v>
      </c>
      <c r="BS4419" s="66" t="s">
        <v>12546</v>
      </c>
      <c r="BT4419" s="66" t="s">
        <v>603</v>
      </c>
      <c r="BU4419" s="66" t="s">
        <v>12546</v>
      </c>
      <c r="BV4419" s="66" t="s">
        <v>603</v>
      </c>
      <c r="BW4419" s="66" t="s">
        <v>12299</v>
      </c>
      <c r="BX4419" s="66"/>
      <c r="BY4419" s="12"/>
      <c r="BZ4419" t="s">
        <v>4136</v>
      </c>
      <c r="CA4419" s="13" t="s">
        <v>12547</v>
      </c>
    </row>
    <row r="4420" spans="70:79" s="1" customFormat="1" ht="15">
      <c r="BR4420" t="str">
        <f t="shared" si="203"/>
        <v>RXYRIVERSIDE HOUSE</v>
      </c>
      <c r="BS4420" s="66" t="s">
        <v>12548</v>
      </c>
      <c r="BT4420" s="66" t="s">
        <v>12549</v>
      </c>
      <c r="BU4420" s="66" t="s">
        <v>12548</v>
      </c>
      <c r="BV4420" s="66" t="s">
        <v>12549</v>
      </c>
      <c r="BW4420" s="66" t="s">
        <v>12299</v>
      </c>
      <c r="BX4420" s="66"/>
      <c r="BY4420" s="12"/>
      <c r="BZ4420" t="s">
        <v>4136</v>
      </c>
      <c r="CA4420" s="13" t="s">
        <v>2300</v>
      </c>
    </row>
    <row r="4421" spans="70:79" s="1" customFormat="1" ht="15">
      <c r="BR4421" t="str">
        <f t="shared" si="203"/>
        <v>RXYROCHESTER AIRPORT (C.E.L.S)</v>
      </c>
      <c r="BS4421" s="66" t="s">
        <v>12550</v>
      </c>
      <c r="BT4421" s="66" t="s">
        <v>12551</v>
      </c>
      <c r="BU4421" s="66" t="s">
        <v>12550</v>
      </c>
      <c r="BV4421" s="66" t="s">
        <v>12551</v>
      </c>
      <c r="BW4421" s="66" t="s">
        <v>12299</v>
      </c>
      <c r="BX4421" s="66"/>
      <c r="BY4421" s="12"/>
      <c r="BZ4421" t="s">
        <v>4136</v>
      </c>
      <c r="CA4421" s="13" t="s">
        <v>688</v>
      </c>
    </row>
    <row r="4422" spans="70:79" s="1" customFormat="1" ht="15">
      <c r="BR4422" t="str">
        <f t="shared" si="203"/>
        <v>RXYSHEERNESS HEALTH CENTRE</v>
      </c>
      <c r="BS4422" s="66" t="s">
        <v>12552</v>
      </c>
      <c r="BT4422" s="66" t="s">
        <v>12553</v>
      </c>
      <c r="BU4422" s="66" t="s">
        <v>12552</v>
      </c>
      <c r="BV4422" s="66" t="s">
        <v>12553</v>
      </c>
      <c r="BW4422" s="66" t="s">
        <v>12299</v>
      </c>
      <c r="BX4422" s="66"/>
      <c r="BY4422" s="12"/>
      <c r="BZ4422" t="s">
        <v>4136</v>
      </c>
      <c r="CA4422" s="13" t="s">
        <v>6326</v>
      </c>
    </row>
    <row r="4423" spans="70:79" s="1" customFormat="1" ht="15">
      <c r="BR4423" t="str">
        <f t="shared" si="203"/>
        <v>RXYSHEPWAY COMMUNITY MENTAL HEALTH TEAM</v>
      </c>
      <c r="BS4423" s="66" t="s">
        <v>12554</v>
      </c>
      <c r="BT4423" s="66" t="s">
        <v>12555</v>
      </c>
      <c r="BU4423" s="66" t="s">
        <v>12554</v>
      </c>
      <c r="BV4423" s="66" t="s">
        <v>12555</v>
      </c>
      <c r="BW4423" s="66" t="s">
        <v>12299</v>
      </c>
      <c r="BX4423" s="66"/>
      <c r="BY4423" s="12"/>
      <c r="BZ4423" t="s">
        <v>4136</v>
      </c>
      <c r="CA4423" s="13" t="s">
        <v>6461</v>
      </c>
    </row>
    <row r="4424" spans="70:79" s="1" customFormat="1" ht="15">
      <c r="BR4424" t="str">
        <f t="shared" si="203"/>
        <v>RXYSITTINGBOURNE CMHC</v>
      </c>
      <c r="BS4424" s="66" t="s">
        <v>12556</v>
      </c>
      <c r="BT4424" s="66" t="s">
        <v>12557</v>
      </c>
      <c r="BU4424" s="66" t="s">
        <v>12556</v>
      </c>
      <c r="BV4424" s="66" t="s">
        <v>12557</v>
      </c>
      <c r="BW4424" s="66" t="s">
        <v>12299</v>
      </c>
      <c r="BX4424" s="66"/>
      <c r="BY4424" s="12"/>
      <c r="BZ4424" t="s">
        <v>4136</v>
      </c>
      <c r="CA4424" s="13" t="s">
        <v>712</v>
      </c>
    </row>
    <row r="4425" spans="70:79" s="1" customFormat="1" ht="15">
      <c r="BR4425" t="str">
        <f t="shared" si="203"/>
        <v>RXYSOUTHLANDS</v>
      </c>
      <c r="BS4425" s="66" t="s">
        <v>12558</v>
      </c>
      <c r="BT4425" s="66" t="s">
        <v>12559</v>
      </c>
      <c r="BU4425" s="66" t="s">
        <v>12558</v>
      </c>
      <c r="BV4425" s="66" t="s">
        <v>12559</v>
      </c>
      <c r="BW4425" s="66" t="s">
        <v>12299</v>
      </c>
      <c r="BX4425" s="66"/>
      <c r="BY4425" s="12"/>
      <c r="BZ4425" t="s">
        <v>4136</v>
      </c>
      <c r="CA4425" s="13" t="s">
        <v>12560</v>
      </c>
    </row>
    <row r="4426" spans="70:79" s="1" customFormat="1" ht="15">
      <c r="BR4426" t="str">
        <f t="shared" si="203"/>
        <v>RXYSPA HOUSE</v>
      </c>
      <c r="BS4426" s="66" t="s">
        <v>12561</v>
      </c>
      <c r="BT4426" s="66" t="s">
        <v>12562</v>
      </c>
      <c r="BU4426" s="66" t="s">
        <v>12561</v>
      </c>
      <c r="BV4426" s="66" t="s">
        <v>12562</v>
      </c>
      <c r="BW4426" s="66" t="s">
        <v>12299</v>
      </c>
      <c r="BX4426" s="66"/>
      <c r="BY4426" s="12"/>
      <c r="BZ4426" t="s">
        <v>4136</v>
      </c>
      <c r="CA4426" s="13" t="s">
        <v>12563</v>
      </c>
    </row>
    <row r="4427" spans="70:79" s="1" customFormat="1" ht="15">
      <c r="BR4427" t="str">
        <f t="shared" si="203"/>
        <v>RXYSPRINGWOOD CLOSE</v>
      </c>
      <c r="BS4427" s="66" t="s">
        <v>12564</v>
      </c>
      <c r="BT4427" s="66" t="s">
        <v>12565</v>
      </c>
      <c r="BU4427" s="66" t="s">
        <v>12564</v>
      </c>
      <c r="BV4427" s="66" t="s">
        <v>12565</v>
      </c>
      <c r="BW4427" s="66" t="s">
        <v>12299</v>
      </c>
      <c r="BX4427" s="66"/>
      <c r="BY4427" s="12"/>
      <c r="BZ4427" t="s">
        <v>4136</v>
      </c>
      <c r="CA4427" s="13" t="s">
        <v>12566</v>
      </c>
    </row>
    <row r="4428" spans="70:79" s="1" customFormat="1" ht="15">
      <c r="BR4428" t="str">
        <f t="shared" si="203"/>
        <v>RXYST ANDREWS ROAD (LAND ONLY)</v>
      </c>
      <c r="BS4428" s="66" t="s">
        <v>12567</v>
      </c>
      <c r="BT4428" s="66" t="s">
        <v>12568</v>
      </c>
      <c r="BU4428" s="66" t="s">
        <v>12567</v>
      </c>
      <c r="BV4428" s="66" t="s">
        <v>12568</v>
      </c>
      <c r="BW4428" s="66" t="s">
        <v>12299</v>
      </c>
      <c r="BX4428" s="66"/>
      <c r="BY4428" s="12"/>
      <c r="BZ4428" t="s">
        <v>4136</v>
      </c>
      <c r="CA4428" s="13" t="s">
        <v>12569</v>
      </c>
    </row>
    <row r="4429" spans="70:79" s="1" customFormat="1" ht="15">
      <c r="BR4429" t="str">
        <f t="shared" si="203"/>
        <v>RXYST JOHNS CENTRE - DORSET HOUSE</v>
      </c>
      <c r="BS4429" s="66" t="s">
        <v>12570</v>
      </c>
      <c r="BT4429" s="66" t="s">
        <v>12571</v>
      </c>
      <c r="BU4429" s="66" t="s">
        <v>12570</v>
      </c>
      <c r="BV4429" s="66" t="s">
        <v>12571</v>
      </c>
      <c r="BW4429" s="66" t="s">
        <v>12299</v>
      </c>
      <c r="BX4429" s="66"/>
      <c r="BY4429" s="12"/>
      <c r="BZ4429" t="s">
        <v>4136</v>
      </c>
      <c r="CA4429" s="13" t="s">
        <v>12572</v>
      </c>
    </row>
    <row r="4430" spans="70:79" s="1" customFormat="1" ht="15">
      <c r="BR4430" t="str">
        <f t="shared" si="203"/>
        <v>RXYST JOHNS LODGE</v>
      </c>
      <c r="BS4430" s="66" t="s">
        <v>12573</v>
      </c>
      <c r="BT4430" s="66" t="s">
        <v>12574</v>
      </c>
      <c r="BU4430" s="66" t="s">
        <v>12573</v>
      </c>
      <c r="BV4430" s="66" t="s">
        <v>12574</v>
      </c>
      <c r="BW4430" s="66" t="s">
        <v>12299</v>
      </c>
      <c r="BX4430" s="66"/>
      <c r="BY4430" s="12"/>
      <c r="BZ4430" t="s">
        <v>4136</v>
      </c>
      <c r="CA4430" s="13" t="s">
        <v>12575</v>
      </c>
    </row>
    <row r="4431" spans="70:79" s="1" customFormat="1" ht="15">
      <c r="BR4431" t="str">
        <f t="shared" si="203"/>
        <v>RXYST MARTINS HOSPITAL</v>
      </c>
      <c r="BS4431" s="66" t="s">
        <v>12576</v>
      </c>
      <c r="BT4431" s="66" t="s">
        <v>132</v>
      </c>
      <c r="BU4431" s="66" t="s">
        <v>12576</v>
      </c>
      <c r="BV4431" s="66" t="s">
        <v>132</v>
      </c>
      <c r="BW4431" s="66" t="s">
        <v>12299</v>
      </c>
      <c r="BX4431" s="66"/>
      <c r="BY4431" s="12"/>
      <c r="BZ4431" t="s">
        <v>4136</v>
      </c>
      <c r="CA4431" s="13" t="s">
        <v>12577</v>
      </c>
    </row>
    <row r="4432" spans="70:79" s="1" customFormat="1" ht="15">
      <c r="BR4432" t="str">
        <f t="shared" si="203"/>
        <v>RXYST MARTINS HOSPITAL STAFF FLATS</v>
      </c>
      <c r="BS4432" s="66" t="s">
        <v>12578</v>
      </c>
      <c r="BT4432" s="66" t="s">
        <v>12579</v>
      </c>
      <c r="BU4432" s="66" t="s">
        <v>12578</v>
      </c>
      <c r="BV4432" s="66" t="s">
        <v>12579</v>
      </c>
      <c r="BW4432" s="66" t="s">
        <v>12299</v>
      </c>
      <c r="BX4432" s="66"/>
      <c r="BY4432" s="12"/>
      <c r="BZ4432" t="s">
        <v>4136</v>
      </c>
      <c r="CA4432" s="13" t="s">
        <v>12580</v>
      </c>
    </row>
    <row r="4433" spans="70:79" s="1" customFormat="1" ht="15">
      <c r="BR4433" t="str">
        <f t="shared" si="203"/>
        <v>RXYST MARTINS NEW BUILDING</v>
      </c>
      <c r="BS4433" s="66" t="s">
        <v>12581</v>
      </c>
      <c r="BT4433" s="66" t="s">
        <v>7054</v>
      </c>
      <c r="BU4433" s="66" t="s">
        <v>12581</v>
      </c>
      <c r="BV4433" s="66" t="s">
        <v>7054</v>
      </c>
      <c r="BW4433" s="66" t="s">
        <v>12299</v>
      </c>
      <c r="BX4433" s="66"/>
      <c r="BY4433" s="12"/>
      <c r="BZ4433" t="s">
        <v>4136</v>
      </c>
      <c r="CA4433" s="13" t="s">
        <v>12582</v>
      </c>
    </row>
    <row r="4434" spans="70:79" s="1" customFormat="1" ht="15">
      <c r="BR4434" t="str">
        <f t="shared" si="203"/>
        <v>RXYST MICHAELS HOUSE</v>
      </c>
      <c r="BS4434" s="66" t="s">
        <v>12583</v>
      </c>
      <c r="BT4434" s="66" t="s">
        <v>12584</v>
      </c>
      <c r="BU4434" s="66" t="s">
        <v>12583</v>
      </c>
      <c r="BV4434" s="66" t="s">
        <v>12584</v>
      </c>
      <c r="BW4434" s="66" t="s">
        <v>12299</v>
      </c>
      <c r="BX4434" s="66"/>
      <c r="BY4434" s="12"/>
      <c r="BZ4434" t="s">
        <v>4136</v>
      </c>
      <c r="CA4434" s="13" t="s">
        <v>12585</v>
      </c>
    </row>
    <row r="4435" spans="70:79" s="1" customFormat="1" ht="15">
      <c r="BR4435" t="str">
        <f t="shared" si="203"/>
        <v>RXYSTAFF RESIDENCES</v>
      </c>
      <c r="BS4435" s="66" t="s">
        <v>12586</v>
      </c>
      <c r="BT4435" s="66" t="s">
        <v>12587</v>
      </c>
      <c r="BU4435" s="66" t="s">
        <v>12586</v>
      </c>
      <c r="BV4435" s="66" t="s">
        <v>12587</v>
      </c>
      <c r="BW4435" s="66" t="s">
        <v>12299</v>
      </c>
      <c r="BX4435" s="66"/>
      <c r="BY4435" s="12"/>
      <c r="BZ4435" t="s">
        <v>4136</v>
      </c>
      <c r="CA4435" s="13" t="s">
        <v>12588</v>
      </c>
    </row>
    <row r="4436" spans="70:79" s="1" customFormat="1" ht="15">
      <c r="BR4436" t="str">
        <f t="shared" si="203"/>
        <v>RXYSTANLEY HOUSE</v>
      </c>
      <c r="BS4436" s="66" t="s">
        <v>12589</v>
      </c>
      <c r="BT4436" s="66" t="s">
        <v>12590</v>
      </c>
      <c r="BU4436" s="66" t="s">
        <v>12589</v>
      </c>
      <c r="BV4436" s="66" t="s">
        <v>12590</v>
      </c>
      <c r="BW4436" s="66" t="s">
        <v>12299</v>
      </c>
      <c r="BX4436" s="66"/>
      <c r="BY4436" s="12"/>
      <c r="BZ4436" t="s">
        <v>4136</v>
      </c>
      <c r="CA4436" s="13" t="s">
        <v>12591</v>
      </c>
    </row>
    <row r="4437" spans="70:79" s="1" customFormat="1" ht="15">
      <c r="BR4437" t="str">
        <f t="shared" si="203"/>
        <v>RXYTHANET MENTAL HEALTH UNIT</v>
      </c>
      <c r="BS4437" s="66" t="s">
        <v>12592</v>
      </c>
      <c r="BT4437" s="66" t="s">
        <v>7059</v>
      </c>
      <c r="BU4437" s="66" t="s">
        <v>12592</v>
      </c>
      <c r="BV4437" s="66" t="s">
        <v>7059</v>
      </c>
      <c r="BW4437" s="66" t="s">
        <v>12299</v>
      </c>
      <c r="BX4437" s="66"/>
      <c r="BY4437" s="12"/>
      <c r="BZ4437" t="s">
        <v>4136</v>
      </c>
      <c r="CA4437" s="13" t="s">
        <v>12593</v>
      </c>
    </row>
    <row r="4438" spans="70:79" s="1" customFormat="1" ht="15">
      <c r="BR4438" t="str">
        <f t="shared" si="203"/>
        <v>RXYTHE BEACON</v>
      </c>
      <c r="BS4438" s="66" t="s">
        <v>12594</v>
      </c>
      <c r="BT4438" s="66" t="s">
        <v>6082</v>
      </c>
      <c r="BU4438" s="66" t="s">
        <v>12594</v>
      </c>
      <c r="BV4438" s="66" t="s">
        <v>6082</v>
      </c>
      <c r="BW4438" s="66" t="s">
        <v>12299</v>
      </c>
      <c r="BX4438" s="66"/>
      <c r="BY4438" s="12"/>
      <c r="BZ4438" t="s">
        <v>4136</v>
      </c>
      <c r="CA4438" s="13" t="s">
        <v>12595</v>
      </c>
    </row>
    <row r="4439" spans="70:79" s="1" customFormat="1" ht="15">
      <c r="BR4439" t="str">
        <f t="shared" si="203"/>
        <v>RXYTHE COURTYARD</v>
      </c>
      <c r="BS4439" s="66" t="s">
        <v>12596</v>
      </c>
      <c r="BT4439" s="66" t="s">
        <v>12597</v>
      </c>
      <c r="BU4439" s="66" t="s">
        <v>12596</v>
      </c>
      <c r="BV4439" s="66" t="s">
        <v>12597</v>
      </c>
      <c r="BW4439" s="66" t="s">
        <v>12299</v>
      </c>
      <c r="BX4439" s="66"/>
      <c r="BY4439" s="12"/>
      <c r="BZ4439" t="s">
        <v>4136</v>
      </c>
      <c r="CA4439" s="13" t="s">
        <v>2394</v>
      </c>
    </row>
    <row r="4440" spans="70:79" s="1" customFormat="1" ht="15">
      <c r="BR4440" t="str">
        <f t="shared" si="203"/>
        <v>RXYTHE HAVEN</v>
      </c>
      <c r="BS4440" s="66" t="s">
        <v>12598</v>
      </c>
      <c r="BT4440" s="66" t="s">
        <v>7066</v>
      </c>
      <c r="BU4440" s="66" t="s">
        <v>12598</v>
      </c>
      <c r="BV4440" s="66" t="s">
        <v>7066</v>
      </c>
      <c r="BW4440" s="66" t="s">
        <v>12299</v>
      </c>
      <c r="BX4440" s="66"/>
      <c r="BY4440" s="12"/>
      <c r="BZ4440" t="s">
        <v>4136</v>
      </c>
      <c r="CA4440" s="13" t="s">
        <v>2397</v>
      </c>
    </row>
    <row r="4441" spans="70:79" s="1" customFormat="1" ht="15">
      <c r="BR4441" t="str">
        <f t="shared" si="203"/>
        <v>RXYTHE HEALTH CLINIC</v>
      </c>
      <c r="BS4441" s="66" t="s">
        <v>12599</v>
      </c>
      <c r="BT4441" s="66" t="s">
        <v>12600</v>
      </c>
      <c r="BU4441" s="66" t="s">
        <v>12599</v>
      </c>
      <c r="BV4441" s="66" t="s">
        <v>12600</v>
      </c>
      <c r="BW4441" s="66" t="s">
        <v>12299</v>
      </c>
      <c r="BX4441" s="66"/>
      <c r="BY4441" s="12"/>
      <c r="BZ4441" t="s">
        <v>4136</v>
      </c>
      <c r="CA4441" s="13" t="s">
        <v>12601</v>
      </c>
    </row>
    <row r="4442" spans="70:79" s="1" customFormat="1" ht="15">
      <c r="BR4442" t="str">
        <f t="shared" si="203"/>
        <v>RXYTHE PAGODA</v>
      </c>
      <c r="BS4442" s="66" t="s">
        <v>12602</v>
      </c>
      <c r="BT4442" s="66" t="s">
        <v>12603</v>
      </c>
      <c r="BU4442" s="66" t="s">
        <v>12602</v>
      </c>
      <c r="BV4442" s="66" t="s">
        <v>12603</v>
      </c>
      <c r="BW4442" s="66" t="s">
        <v>12299</v>
      </c>
      <c r="BX4442" s="66"/>
      <c r="BY4442" s="12"/>
      <c r="BZ4442" t="s">
        <v>4136</v>
      </c>
      <c r="CA4442" s="13" t="s">
        <v>12604</v>
      </c>
    </row>
    <row r="4443" spans="70:79" s="1" customFormat="1" ht="15">
      <c r="BR4443" t="str">
        <f t="shared" si="203"/>
        <v>RXYTHE SPRINGS</v>
      </c>
      <c r="BS4443" s="66" t="s">
        <v>12605</v>
      </c>
      <c r="BT4443" s="66" t="s">
        <v>12606</v>
      </c>
      <c r="BU4443" s="66" t="s">
        <v>12605</v>
      </c>
      <c r="BV4443" s="66" t="s">
        <v>12606</v>
      </c>
      <c r="BW4443" s="66" t="s">
        <v>12299</v>
      </c>
      <c r="BX4443" s="66"/>
      <c r="BY4443" s="12"/>
      <c r="BZ4443" t="s">
        <v>4136</v>
      </c>
      <c r="CA4443" s="13" t="s">
        <v>12607</v>
      </c>
    </row>
    <row r="4444" spans="70:79" s="1" customFormat="1" ht="15">
      <c r="BR4444" t="str">
        <f t="shared" si="203"/>
        <v>RXYTONBRIDGE ROAD</v>
      </c>
      <c r="BS4444" s="66" t="s">
        <v>12608</v>
      </c>
      <c r="BT4444" s="66" t="s">
        <v>7070</v>
      </c>
      <c r="BU4444" s="66" t="s">
        <v>12608</v>
      </c>
      <c r="BV4444" s="66" t="s">
        <v>7070</v>
      </c>
      <c r="BW4444" s="66" t="s">
        <v>12299</v>
      </c>
      <c r="BX4444" s="66"/>
      <c r="BY4444" s="12"/>
      <c r="BZ4444" t="s">
        <v>4136</v>
      </c>
      <c r="CA4444" s="13" t="s">
        <v>1865</v>
      </c>
    </row>
    <row r="4445" spans="70:79" s="1" customFormat="1" ht="15">
      <c r="BR4445" t="str">
        <f t="shared" si="203"/>
        <v>RXYTONBRIDGE ROAD</v>
      </c>
      <c r="BS4445" s="66" t="s">
        <v>12609</v>
      </c>
      <c r="BT4445" s="66" t="s">
        <v>7070</v>
      </c>
      <c r="BU4445" s="66" t="s">
        <v>12609</v>
      </c>
      <c r="BV4445" s="66" t="s">
        <v>7070</v>
      </c>
      <c r="BW4445" s="66" t="s">
        <v>12299</v>
      </c>
      <c r="BX4445" s="66"/>
      <c r="BY4445" s="12"/>
      <c r="BZ4445" t="s">
        <v>4136</v>
      </c>
      <c r="CA4445" s="13" t="s">
        <v>12610</v>
      </c>
    </row>
    <row r="4446" spans="70:79" s="1" customFormat="1" ht="15">
      <c r="BR4446" t="str">
        <f t="shared" si="203"/>
        <v>RXYTOWNLOCK DAY CENTRE</v>
      </c>
      <c r="BS4446" s="66" t="s">
        <v>12611</v>
      </c>
      <c r="BT4446" s="66" t="s">
        <v>12612</v>
      </c>
      <c r="BU4446" s="66" t="s">
        <v>12611</v>
      </c>
      <c r="BV4446" s="66" t="s">
        <v>12612</v>
      </c>
      <c r="BW4446" s="66" t="s">
        <v>12299</v>
      </c>
      <c r="BX4446" s="66"/>
      <c r="BY4446" s="12"/>
      <c r="BZ4446" t="s">
        <v>4136</v>
      </c>
      <c r="CA4446" s="13" t="s">
        <v>12613</v>
      </c>
    </row>
    <row r="4447" spans="70:79" s="1" customFormat="1" ht="15">
      <c r="BR4447" t="str">
        <f t="shared" si="203"/>
        <v>RXYTOWNLOCK DAY UNIT</v>
      </c>
      <c r="BS4447" s="66" t="s">
        <v>12614</v>
      </c>
      <c r="BT4447" s="66" t="s">
        <v>12615</v>
      </c>
      <c r="BU4447" s="66" t="s">
        <v>12614</v>
      </c>
      <c r="BV4447" s="66" t="s">
        <v>12615</v>
      </c>
      <c r="BW4447" s="66" t="s">
        <v>12299</v>
      </c>
      <c r="BX4447" s="66"/>
      <c r="BY4447" s="12"/>
      <c r="BZ4447" t="s">
        <v>4136</v>
      </c>
      <c r="CA4447" s="13" t="s">
        <v>1171</v>
      </c>
    </row>
    <row r="4448" spans="70:79" s="1" customFormat="1" ht="15">
      <c r="BR4448" t="str">
        <f t="shared" si="203"/>
        <v>RXYTWISLETON COURT</v>
      </c>
      <c r="BS4448" s="66" t="s">
        <v>12616</v>
      </c>
      <c r="BT4448" s="66" t="s">
        <v>12617</v>
      </c>
      <c r="BU4448" s="66" t="s">
        <v>12616</v>
      </c>
      <c r="BV4448" s="66" t="s">
        <v>12617</v>
      </c>
      <c r="BW4448" s="66" t="s">
        <v>12299</v>
      </c>
      <c r="BX4448" s="66"/>
      <c r="BY4448" s="12"/>
      <c r="BZ4448" t="s">
        <v>4136</v>
      </c>
      <c r="CA4448" s="13" t="s">
        <v>12618</v>
      </c>
    </row>
    <row r="4449" spans="70:79" s="1" customFormat="1" ht="15">
      <c r="BR4449" t="str">
        <f t="shared" si="203"/>
        <v>RXYWILLIAM HARVEY HOSPITAL</v>
      </c>
      <c r="BS4449" s="66" t="s">
        <v>12619</v>
      </c>
      <c r="BT4449" s="66" t="s">
        <v>9163</v>
      </c>
      <c r="BU4449" s="66" t="s">
        <v>12619</v>
      </c>
      <c r="BV4449" s="66" t="s">
        <v>9163</v>
      </c>
      <c r="BW4449" s="66" t="s">
        <v>12299</v>
      </c>
      <c r="BX4449" s="66"/>
      <c r="BY4449" s="12"/>
      <c r="BZ4449" t="s">
        <v>3425</v>
      </c>
      <c r="CA4449" s="13" t="s">
        <v>12620</v>
      </c>
    </row>
    <row r="4450" spans="70:79" s="1" customFormat="1" ht="15">
      <c r="BR4450" t="str">
        <f t="shared" si="203"/>
        <v>RXYWOODEND</v>
      </c>
      <c r="BS4450" s="66" t="s">
        <v>12621</v>
      </c>
      <c r="BT4450" s="66" t="s">
        <v>12622</v>
      </c>
      <c r="BU4450" s="66" t="s">
        <v>12621</v>
      </c>
      <c r="BV4450" s="66" t="s">
        <v>12622</v>
      </c>
      <c r="BW4450" s="66" t="s">
        <v>12299</v>
      </c>
      <c r="BX4450" s="66"/>
      <c r="BY4450" s="12"/>
      <c r="BZ4450" t="s">
        <v>3425</v>
      </c>
      <c r="CA4450" s="13" t="s">
        <v>147</v>
      </c>
    </row>
    <row r="4451" spans="70:79" s="1" customFormat="1" ht="15">
      <c r="BR4451" t="str">
        <f t="shared" si="203"/>
        <v>RXYWROTHAM ROAD</v>
      </c>
      <c r="BS4451" s="66" t="s">
        <v>12623</v>
      </c>
      <c r="BT4451" s="66" t="s">
        <v>12624</v>
      </c>
      <c r="BU4451" s="66" t="s">
        <v>12623</v>
      </c>
      <c r="BV4451" s="66" t="s">
        <v>12624</v>
      </c>
      <c r="BW4451" s="66" t="s">
        <v>12299</v>
      </c>
      <c r="BX4451" s="66"/>
      <c r="BY4451" s="12"/>
      <c r="BZ4451" t="s">
        <v>3425</v>
      </c>
      <c r="CA4451" s="13" t="s">
        <v>1378</v>
      </c>
    </row>
    <row r="4452" spans="70:79" s="1" customFormat="1" ht="15">
      <c r="BR4452" t="str">
        <f t="shared" si="203"/>
        <v>RY1ABACUS FAZAKERLEY</v>
      </c>
      <c r="BS4452" s="66" t="s">
        <v>12625</v>
      </c>
      <c r="BT4452" s="66" t="s">
        <v>12626</v>
      </c>
      <c r="BU4452" s="66" t="s">
        <v>12625</v>
      </c>
      <c r="BV4452" s="66" t="s">
        <v>12626</v>
      </c>
      <c r="BW4452" s="66" t="s">
        <v>12627</v>
      </c>
      <c r="BX4452" s="66"/>
      <c r="BY4452" s="12"/>
      <c r="BZ4452" t="s">
        <v>3425</v>
      </c>
      <c r="CA4452" s="13" t="s">
        <v>12628</v>
      </c>
    </row>
    <row r="4453" spans="70:79" s="1" customFormat="1" ht="15">
      <c r="BR4453" t="str">
        <f t="shared" si="203"/>
        <v>RY1BRIDGE CHAPEL</v>
      </c>
      <c r="BS4453" s="66" t="s">
        <v>12629</v>
      </c>
      <c r="BT4453" s="66" t="s">
        <v>12630</v>
      </c>
      <c r="BU4453" s="66" t="s">
        <v>12629</v>
      </c>
      <c r="BV4453" s="66" t="s">
        <v>12630</v>
      </c>
      <c r="BW4453" s="66" t="s">
        <v>12627</v>
      </c>
      <c r="BX4453" s="66"/>
      <c r="BY4453" s="12"/>
      <c r="BZ4453" t="s">
        <v>3425</v>
      </c>
      <c r="CA4453" s="13" t="s">
        <v>12631</v>
      </c>
    </row>
    <row r="4454" spans="70:79" s="1" customFormat="1" ht="15">
      <c r="BR4454" t="str">
        <f t="shared" si="203"/>
        <v>RY1BUILDING BRIDGES</v>
      </c>
      <c r="BS4454" s="66" t="s">
        <v>12632</v>
      </c>
      <c r="BT4454" s="66" t="s">
        <v>12633</v>
      </c>
      <c r="BU4454" s="66" t="s">
        <v>12632</v>
      </c>
      <c r="BV4454" s="66" t="s">
        <v>12633</v>
      </c>
      <c r="BW4454" s="66" t="s">
        <v>12627</v>
      </c>
      <c r="BX4454" s="66"/>
      <c r="BY4454" s="12"/>
      <c r="BZ4454" t="s">
        <v>3425</v>
      </c>
      <c r="CA4454" s="13" t="s">
        <v>12634</v>
      </c>
    </row>
    <row r="4455" spans="70:79" s="1" customFormat="1" ht="15">
      <c r="BR4455" t="str">
        <f t="shared" si="203"/>
        <v>RY1COMMUNITY INTEGRATED DISCHARGE UNIT</v>
      </c>
      <c r="BS4455" s="66" t="s">
        <v>12635</v>
      </c>
      <c r="BT4455" s="66" t="s">
        <v>12636</v>
      </c>
      <c r="BU4455" s="66" t="s">
        <v>12635</v>
      </c>
      <c r="BV4455" s="66" t="s">
        <v>12636</v>
      </c>
      <c r="BW4455" s="66" t="s">
        <v>12627</v>
      </c>
      <c r="BX4455" s="66"/>
      <c r="BY4455" s="12"/>
      <c r="BZ4455" t="s">
        <v>3425</v>
      </c>
      <c r="CA4455" s="13" t="s">
        <v>12637</v>
      </c>
    </row>
    <row r="4456" spans="70:79" s="1" customFormat="1" ht="15">
      <c r="BR4456" t="str">
        <f t="shared" si="203"/>
        <v>RY1DERMATOLOGY ICATS</v>
      </c>
      <c r="BS4456" s="66" t="s">
        <v>12638</v>
      </c>
      <c r="BT4456" s="66" t="s">
        <v>12639</v>
      </c>
      <c r="BU4456" s="66" t="s">
        <v>12638</v>
      </c>
      <c r="BV4456" s="66" t="s">
        <v>12639</v>
      </c>
      <c r="BW4456" s="66" t="s">
        <v>12627</v>
      </c>
      <c r="BX4456" s="66"/>
      <c r="BY4456" s="12"/>
      <c r="BZ4456" t="s">
        <v>3425</v>
      </c>
      <c r="CA4456" s="13" t="s">
        <v>12640</v>
      </c>
    </row>
    <row r="4457" spans="70:79" s="1" customFormat="1" ht="15">
      <c r="BR4457" t="str">
        <f t="shared" si="203"/>
        <v>RY1HOME LOANS</v>
      </c>
      <c r="BS4457" s="66" t="s">
        <v>12641</v>
      </c>
      <c r="BT4457" s="66" t="s">
        <v>12642</v>
      </c>
      <c r="BU4457" s="66" t="s">
        <v>12641</v>
      </c>
      <c r="BV4457" s="66" t="s">
        <v>12642</v>
      </c>
      <c r="BW4457" s="66" t="s">
        <v>12627</v>
      </c>
      <c r="BX4457" s="66"/>
      <c r="BY4457" s="12"/>
      <c r="BZ4457" t="s">
        <v>3425</v>
      </c>
      <c r="CA4457" s="13" t="s">
        <v>12643</v>
      </c>
    </row>
    <row r="4458" spans="70:79" s="1" customFormat="1" ht="15">
      <c r="BR4458" t="str">
        <f t="shared" si="203"/>
        <v>RY1INTERMEDIATE CARE UNIT</v>
      </c>
      <c r="BS4458" s="66" t="s">
        <v>12644</v>
      </c>
      <c r="BT4458" s="66" t="s">
        <v>2482</v>
      </c>
      <c r="BU4458" s="66" t="s">
        <v>12644</v>
      </c>
      <c r="BV4458" s="66" t="s">
        <v>2482</v>
      </c>
      <c r="BW4458" s="66" t="s">
        <v>12627</v>
      </c>
      <c r="BX4458" s="66"/>
      <c r="BY4458" s="12"/>
      <c r="BZ4458" t="s">
        <v>3425</v>
      </c>
      <c r="CA4458" s="13" t="s">
        <v>12645</v>
      </c>
    </row>
    <row r="4459" spans="70:79" s="1" customFormat="1" ht="15">
      <c r="BR4459" t="str">
        <f t="shared" si="203"/>
        <v>RY1LIFEBANK</v>
      </c>
      <c r="BS4459" s="66" t="s">
        <v>12646</v>
      </c>
      <c r="BT4459" s="66" t="s">
        <v>12647</v>
      </c>
      <c r="BU4459" s="66" t="s">
        <v>12646</v>
      </c>
      <c r="BV4459" s="66" t="s">
        <v>12647</v>
      </c>
      <c r="BW4459" s="66" t="s">
        <v>12627</v>
      </c>
      <c r="BX4459" s="66"/>
      <c r="BY4459" s="12"/>
      <c r="BZ4459" t="s">
        <v>3425</v>
      </c>
      <c r="CA4459" s="13" t="s">
        <v>2777</v>
      </c>
    </row>
    <row r="4460" spans="70:79" s="1" customFormat="1" ht="15">
      <c r="BR4460" t="str">
        <f t="shared" si="203"/>
        <v>RY1LITHERLAND SPORTS PARK</v>
      </c>
      <c r="BS4460" s="66" t="s">
        <v>12648</v>
      </c>
      <c r="BT4460" s="66" t="s">
        <v>12649</v>
      </c>
      <c r="BU4460" s="66" t="s">
        <v>12648</v>
      </c>
      <c r="BV4460" s="66" t="s">
        <v>12649</v>
      </c>
      <c r="BW4460" s="66" t="s">
        <v>12627</v>
      </c>
      <c r="BX4460" s="66"/>
      <c r="BY4460" s="12"/>
      <c r="BZ4460" t="s">
        <v>3425</v>
      </c>
      <c r="CA4460" s="13" t="s">
        <v>490</v>
      </c>
    </row>
    <row r="4461" spans="70:79" s="1" customFormat="1" ht="15">
      <c r="BR4461" t="str">
        <f t="shared" si="203"/>
        <v>RY1LIVERPOOL COMMUNITY HEALTH NHS TRUST</v>
      </c>
      <c r="BS4461" s="66" t="s">
        <v>12650</v>
      </c>
      <c r="BT4461" s="66" t="s">
        <v>12651</v>
      </c>
      <c r="BU4461" s="66" t="s">
        <v>12650</v>
      </c>
      <c r="BV4461" s="66" t="s">
        <v>12651</v>
      </c>
      <c r="BW4461" s="66" t="s">
        <v>12627</v>
      </c>
      <c r="BX4461" s="66"/>
      <c r="BY4461" s="12"/>
      <c r="BZ4461" t="s">
        <v>3425</v>
      </c>
      <c r="CA4461" s="13" t="s">
        <v>12652</v>
      </c>
    </row>
    <row r="4462" spans="70:79" s="1" customFormat="1" ht="15">
      <c r="BR4462" t="str">
        <f t="shared" si="203"/>
        <v>RY1LIVERPOOL HEALTH PROMOTION</v>
      </c>
      <c r="BS4462" s="66" t="s">
        <v>12653</v>
      </c>
      <c r="BT4462" s="66" t="s">
        <v>12654</v>
      </c>
      <c r="BU4462" s="66" t="s">
        <v>12653</v>
      </c>
      <c r="BV4462" s="66" t="s">
        <v>12654</v>
      </c>
      <c r="BW4462" s="66" t="s">
        <v>12627</v>
      </c>
      <c r="BX4462" s="66"/>
      <c r="BY4462" s="12"/>
      <c r="BZ4462" t="s">
        <v>3425</v>
      </c>
      <c r="CA4462" s="13" t="s">
        <v>8849</v>
      </c>
    </row>
    <row r="4463" spans="70:79" s="1" customFormat="1" ht="15">
      <c r="BR4463" t="str">
        <f t="shared" si="203"/>
        <v>RY1MOORGATE POINT</v>
      </c>
      <c r="BS4463" s="66" t="s">
        <v>12655</v>
      </c>
      <c r="BT4463" s="66" t="s">
        <v>12656</v>
      </c>
      <c r="BU4463" s="66" t="s">
        <v>12655</v>
      </c>
      <c r="BV4463" s="66" t="s">
        <v>12656</v>
      </c>
      <c r="BW4463" s="66" t="s">
        <v>12627</v>
      </c>
      <c r="BX4463" s="66"/>
      <c r="BY4463" s="12"/>
      <c r="BZ4463" t="s">
        <v>3425</v>
      </c>
      <c r="CA4463" s="13" t="s">
        <v>12657</v>
      </c>
    </row>
    <row r="4464" spans="70:79" s="1" customFormat="1" ht="15">
      <c r="BR4464" t="str">
        <f t="shared" si="203"/>
        <v>RY1NATURAL BREAKS MERSEYSIDE</v>
      </c>
      <c r="BS4464" s="66" t="s">
        <v>12658</v>
      </c>
      <c r="BT4464" s="66" t="s">
        <v>12659</v>
      </c>
      <c r="BU4464" s="66" t="s">
        <v>12658</v>
      </c>
      <c r="BV4464" s="66" t="s">
        <v>12659</v>
      </c>
      <c r="BW4464" s="66" t="s">
        <v>12627</v>
      </c>
      <c r="BX4464" s="66"/>
      <c r="BY4464" s="12"/>
      <c r="BZ4464" t="s">
        <v>3425</v>
      </c>
      <c r="CA4464" s="13" t="s">
        <v>12660</v>
      </c>
    </row>
    <row r="4465" spans="70:79" s="1" customFormat="1" ht="15">
      <c r="BR4465" t="str">
        <f t="shared" si="203"/>
        <v>RY1NETHERTON FEELGOOD FACTORY</v>
      </c>
      <c r="BS4465" s="66" t="s">
        <v>12661</v>
      </c>
      <c r="BT4465" s="66" t="s">
        <v>12662</v>
      </c>
      <c r="BU4465" s="66" t="s">
        <v>12661</v>
      </c>
      <c r="BV4465" s="66" t="s">
        <v>12662</v>
      </c>
      <c r="BW4465" s="66" t="s">
        <v>12627</v>
      </c>
      <c r="BX4465" s="66"/>
      <c r="BY4465" s="12"/>
      <c r="BZ4465" t="s">
        <v>3425</v>
      </c>
      <c r="CA4465" s="13" t="s">
        <v>12663</v>
      </c>
    </row>
    <row r="4466" spans="70:79" s="1" customFormat="1" ht="15">
      <c r="BR4466" t="str">
        <f t="shared" si="203"/>
        <v>RY1NEWHALL CAMPUS (COTTAGE 2)</v>
      </c>
      <c r="BS4466" s="66" t="s">
        <v>12664</v>
      </c>
      <c r="BT4466" s="66" t="s">
        <v>12665</v>
      </c>
      <c r="BU4466" s="66" t="s">
        <v>12664</v>
      </c>
      <c r="BV4466" s="66" t="s">
        <v>12665</v>
      </c>
      <c r="BW4466" s="66" t="s">
        <v>12627</v>
      </c>
      <c r="BX4466" s="66"/>
      <c r="BY4466" s="12"/>
      <c r="BZ4466" t="s">
        <v>3425</v>
      </c>
      <c r="CA4466" s="13" t="s">
        <v>12666</v>
      </c>
    </row>
    <row r="4467" spans="70:79" s="1" customFormat="1" ht="15">
      <c r="BR4467" t="str">
        <f t="shared" si="203"/>
        <v>RY1NEWHALL CAMPUS (COTTAGE 7)</v>
      </c>
      <c r="BS4467" s="66" t="s">
        <v>12667</v>
      </c>
      <c r="BT4467" s="66" t="s">
        <v>12668</v>
      </c>
      <c r="BU4467" s="66" t="s">
        <v>12667</v>
      </c>
      <c r="BV4467" s="66" t="s">
        <v>12668</v>
      </c>
      <c r="BW4467" s="66" t="s">
        <v>12627</v>
      </c>
      <c r="BX4467" s="66"/>
      <c r="BY4467" s="12"/>
      <c r="BZ4467" t="s">
        <v>3425</v>
      </c>
      <c r="CA4467" s="13" t="s">
        <v>12669</v>
      </c>
    </row>
    <row r="4468" spans="70:79" s="1" customFormat="1" ht="15">
      <c r="BR4468" t="str">
        <f t="shared" si="203"/>
        <v>RY1OPTOPLAST</v>
      </c>
      <c r="BS4468" s="66" t="s">
        <v>12670</v>
      </c>
      <c r="BT4468" s="66" t="s">
        <v>12671</v>
      </c>
      <c r="BU4468" s="66" t="s">
        <v>12670</v>
      </c>
      <c r="BV4468" s="66" t="s">
        <v>12671</v>
      </c>
      <c r="BW4468" s="66" t="s">
        <v>12627</v>
      </c>
      <c r="BX4468" s="66"/>
      <c r="BY4468" s="12"/>
      <c r="BZ4468" t="s">
        <v>3425</v>
      </c>
      <c r="CA4468" s="13" t="s">
        <v>10937</v>
      </c>
    </row>
    <row r="4469" spans="70:79" s="1" customFormat="1" ht="15">
      <c r="BR4469" t="str">
        <f t="shared" si="203"/>
        <v>RY1PAVILLION 6</v>
      </c>
      <c r="BS4469" s="66" t="s">
        <v>12672</v>
      </c>
      <c r="BT4469" s="66" t="s">
        <v>12673</v>
      </c>
      <c r="BU4469" s="66" t="s">
        <v>12672</v>
      </c>
      <c r="BV4469" s="66" t="s">
        <v>12673</v>
      </c>
      <c r="BW4469" s="66" t="s">
        <v>12627</v>
      </c>
      <c r="BX4469" s="66"/>
      <c r="BY4469" s="12"/>
      <c r="BZ4469" t="s">
        <v>3425</v>
      </c>
      <c r="CA4469" s="13" t="s">
        <v>12674</v>
      </c>
    </row>
    <row r="4470" spans="70:79" s="1" customFormat="1" ht="15">
      <c r="BR4470" t="str">
        <f t="shared" si="203"/>
        <v>RY1PPU/NPC</v>
      </c>
      <c r="BS4470" s="66" t="s">
        <v>12675</v>
      </c>
      <c r="BT4470" s="66" t="s">
        <v>12676</v>
      </c>
      <c r="BU4470" s="66" t="s">
        <v>12675</v>
      </c>
      <c r="BV4470" s="66" t="s">
        <v>12676</v>
      </c>
      <c r="BW4470" s="66" t="s">
        <v>12627</v>
      </c>
      <c r="BX4470" s="66"/>
      <c r="BY4470" s="12"/>
      <c r="BZ4470" t="s">
        <v>3425</v>
      </c>
      <c r="CA4470" s="13" t="s">
        <v>12677</v>
      </c>
    </row>
    <row r="4471" spans="70:79" s="1" customFormat="1" ht="15">
      <c r="BR4471" t="str">
        <f t="shared" si="203"/>
        <v>RY1REGATTA PLACE</v>
      </c>
      <c r="BS4471" s="66" t="s">
        <v>12678</v>
      </c>
      <c r="BT4471" s="66" t="s">
        <v>8964</v>
      </c>
      <c r="BU4471" s="66" t="s">
        <v>12678</v>
      </c>
      <c r="BV4471" s="66" t="s">
        <v>8964</v>
      </c>
      <c r="BW4471" s="66" t="s">
        <v>12627</v>
      </c>
      <c r="BX4471" s="66"/>
      <c r="BY4471" s="12"/>
      <c r="BZ4471" t="s">
        <v>11620</v>
      </c>
      <c r="CA4471" s="13" t="s">
        <v>12679</v>
      </c>
    </row>
    <row r="4472" spans="70:79" s="1" customFormat="1" ht="15">
      <c r="BR4472" t="str">
        <f t="shared" si="203"/>
        <v>RY1RL &amp; BUHT IM&amp;T DEPARTMENT</v>
      </c>
      <c r="BS4472" s="66" t="s">
        <v>12680</v>
      </c>
      <c r="BT4472" s="66" t="s">
        <v>12681</v>
      </c>
      <c r="BU4472" s="66" t="s">
        <v>12680</v>
      </c>
      <c r="BV4472" s="66" t="s">
        <v>12681</v>
      </c>
      <c r="BW4472" s="66" t="s">
        <v>12627</v>
      </c>
      <c r="BX4472" s="66"/>
      <c r="BY4472" s="12"/>
      <c r="BZ4472" t="s">
        <v>11627</v>
      </c>
      <c r="CA4472" s="13" t="s">
        <v>12682</v>
      </c>
    </row>
    <row r="4473" spans="70:79" s="1" customFormat="1" ht="15">
      <c r="BR4473" t="str">
        <f t="shared" si="203"/>
        <v>RY1ROTUNDA DEMOGRAPHIC THERAPUTIC COMMUNITY</v>
      </c>
      <c r="BS4473" s="66" t="s">
        <v>12683</v>
      </c>
      <c r="BT4473" s="66" t="s">
        <v>12684</v>
      </c>
      <c r="BU4473" s="66" t="s">
        <v>12683</v>
      </c>
      <c r="BV4473" s="66" t="s">
        <v>12684</v>
      </c>
      <c r="BW4473" s="66" t="s">
        <v>12627</v>
      </c>
      <c r="BX4473" s="66"/>
      <c r="BY4473" s="12"/>
      <c r="BZ4473" t="s">
        <v>11627</v>
      </c>
      <c r="CA4473" s="13" t="s">
        <v>12685</v>
      </c>
    </row>
    <row r="4474" spans="70:79" s="1" customFormat="1" ht="15">
      <c r="BR4474" t="str">
        <f t="shared" si="203"/>
        <v>RY1ST JAMES</v>
      </c>
      <c r="BS4474" s="66" t="s">
        <v>12686</v>
      </c>
      <c r="BT4474" s="66" t="s">
        <v>12687</v>
      </c>
      <c r="BU4474" s="66" t="s">
        <v>12686</v>
      </c>
      <c r="BV4474" s="66" t="s">
        <v>12687</v>
      </c>
      <c r="BW4474" s="66" t="s">
        <v>12627</v>
      </c>
      <c r="BX4474" s="66"/>
      <c r="BY4474" s="12"/>
      <c r="BZ4474" t="s">
        <v>11627</v>
      </c>
      <c r="CA4474" s="13" t="s">
        <v>12688</v>
      </c>
    </row>
    <row r="4475" spans="70:79" s="1" customFormat="1" ht="15">
      <c r="BR4475" t="str">
        <f t="shared" si="203"/>
        <v>RY1TEA FACTORY</v>
      </c>
      <c r="BS4475" s="66" t="s">
        <v>12689</v>
      </c>
      <c r="BT4475" s="66" t="s">
        <v>12690</v>
      </c>
      <c r="BU4475" s="66" t="s">
        <v>12689</v>
      </c>
      <c r="BV4475" s="66" t="s">
        <v>12690</v>
      </c>
      <c r="BW4475" s="66" t="s">
        <v>12627</v>
      </c>
      <c r="BX4475" s="66"/>
      <c r="BY4475" s="12"/>
      <c r="BZ4475" t="s">
        <v>11627</v>
      </c>
      <c r="CA4475" s="13" t="s">
        <v>12691</v>
      </c>
    </row>
    <row r="4476" spans="70:79" s="1" customFormat="1" ht="15">
      <c r="BR4476" t="str">
        <f t="shared" si="203"/>
        <v>RY1UC24</v>
      </c>
      <c r="BS4476" s="66" t="s">
        <v>12692</v>
      </c>
      <c r="BT4476" s="66" t="s">
        <v>12693</v>
      </c>
      <c r="BU4476" s="66" t="s">
        <v>12692</v>
      </c>
      <c r="BV4476" s="66" t="s">
        <v>12693</v>
      </c>
      <c r="BW4476" s="66" t="s">
        <v>12627</v>
      </c>
      <c r="BX4476" s="66"/>
      <c r="BY4476" s="12"/>
      <c r="BZ4476" t="s">
        <v>11627</v>
      </c>
      <c r="CA4476" s="13" t="s">
        <v>12694</v>
      </c>
    </row>
    <row r="4477" spans="70:79" s="1" customFormat="1" ht="15">
      <c r="BR4477" t="str">
        <f t="shared" si="203"/>
        <v>RY1UNPLANNED CARE</v>
      </c>
      <c r="BS4477" s="66" t="s">
        <v>12695</v>
      </c>
      <c r="BT4477" s="66" t="s">
        <v>12696</v>
      </c>
      <c r="BU4477" s="66" t="s">
        <v>12695</v>
      </c>
      <c r="BV4477" s="66" t="s">
        <v>12696</v>
      </c>
      <c r="BW4477" s="66" t="s">
        <v>12627</v>
      </c>
      <c r="BX4477" s="66"/>
      <c r="BY4477" s="12"/>
      <c r="BZ4477" t="s">
        <v>11627</v>
      </c>
      <c r="CA4477" s="13" t="s">
        <v>12697</v>
      </c>
    </row>
    <row r="4478" spans="70:79" s="1" customFormat="1" ht="15">
      <c r="BR4478" t="str">
        <f t="shared" si="203"/>
        <v>RY1WARD 35 COMMUNITY INTERMEDIATE CARE UNIT</v>
      </c>
      <c r="BS4478" s="66" t="s">
        <v>12698</v>
      </c>
      <c r="BT4478" s="66" t="s">
        <v>12699</v>
      </c>
      <c r="BU4478" s="66" t="s">
        <v>12698</v>
      </c>
      <c r="BV4478" s="66" t="s">
        <v>12699</v>
      </c>
      <c r="BW4478" s="66" t="s">
        <v>12627</v>
      </c>
      <c r="BX4478" s="66"/>
      <c r="BY4478" s="12"/>
      <c r="BZ4478" t="s">
        <v>11627</v>
      </c>
      <c r="CA4478" s="13" t="s">
        <v>12700</v>
      </c>
    </row>
    <row r="4479" spans="70:79" s="1" customFormat="1" ht="15">
      <c r="BR4479" t="str">
        <f t="shared" si="203"/>
        <v>RY2ALTRINCHAM GENERAL HOSPITAL</v>
      </c>
      <c r="BS4479" s="66" t="s">
        <v>12701</v>
      </c>
      <c r="BT4479" s="66" t="s">
        <v>12702</v>
      </c>
      <c r="BU4479" s="66" t="s">
        <v>12701</v>
      </c>
      <c r="BV4479" s="66" t="s">
        <v>12702</v>
      </c>
      <c r="BW4479" s="66" t="s">
        <v>12703</v>
      </c>
      <c r="BX4479" s="66"/>
      <c r="BY4479" s="12"/>
      <c r="BZ4479" t="s">
        <v>11627</v>
      </c>
      <c r="CA4479" s="13" t="s">
        <v>12704</v>
      </c>
    </row>
    <row r="4480" spans="70:79" s="1" customFormat="1" ht="15">
      <c r="BR4480" t="str">
        <f t="shared" si="203"/>
        <v>RY2CINNAMON BROW UNIT</v>
      </c>
      <c r="BS4480" s="66" t="s">
        <v>12705</v>
      </c>
      <c r="BT4480" s="66" t="s">
        <v>12706</v>
      </c>
      <c r="BU4480" s="66" t="s">
        <v>12705</v>
      </c>
      <c r="BV4480" s="66" t="s">
        <v>12706</v>
      </c>
      <c r="BW4480" s="66" t="s">
        <v>12703</v>
      </c>
      <c r="BX4480" s="66"/>
      <c r="BY4480" s="12"/>
      <c r="BZ4480" t="s">
        <v>11627</v>
      </c>
      <c r="CA4480" s="13" t="s">
        <v>12707</v>
      </c>
    </row>
    <row r="4481" spans="70:79" s="1" customFormat="1" ht="15">
      <c r="BR4481" t="str">
        <f t="shared" si="203"/>
        <v>RY2HALTON GENERAL HOSPITAL</v>
      </c>
      <c r="BS4481" s="66" t="s">
        <v>12708</v>
      </c>
      <c r="BT4481" s="66" t="s">
        <v>12709</v>
      </c>
      <c r="BU4481" s="66" t="s">
        <v>12708</v>
      </c>
      <c r="BV4481" s="66" t="s">
        <v>12709</v>
      </c>
      <c r="BW4481" s="66" t="s">
        <v>12703</v>
      </c>
      <c r="BX4481" s="66"/>
      <c r="BY4481" s="12"/>
      <c r="BZ4481" t="s">
        <v>11627</v>
      </c>
      <c r="CA4481" s="13" t="s">
        <v>12710</v>
      </c>
    </row>
    <row r="4482" spans="70:79" s="1" customFormat="1" ht="15">
      <c r="BR4482" t="str">
        <f t="shared" si="203"/>
        <v>RY2HIGHFIELD HOSPITAL</v>
      </c>
      <c r="BS4482" s="66" t="s">
        <v>12711</v>
      </c>
      <c r="BT4482" s="66" t="s">
        <v>9832</v>
      </c>
      <c r="BU4482" s="66" t="s">
        <v>12711</v>
      </c>
      <c r="BV4482" s="66" t="s">
        <v>9832</v>
      </c>
      <c r="BW4482" s="66" t="s">
        <v>12703</v>
      </c>
      <c r="BX4482" s="66"/>
      <c r="BY4482" s="12"/>
      <c r="BZ4482" t="s">
        <v>11627</v>
      </c>
      <c r="CA4482" s="13" t="s">
        <v>12712</v>
      </c>
    </row>
    <row r="4483" spans="70:79" s="1" customFormat="1" ht="15">
      <c r="BR4483" t="str">
        <f t="shared" ref="BR4483:BR4546" si="204">CONCATENATE(LEFT(BS4483, 3),BT4483)</f>
        <v>RY2HOUGH GREEN HEALTH PARK</v>
      </c>
      <c r="BS4483" s="66" t="s">
        <v>12713</v>
      </c>
      <c r="BT4483" s="66" t="s">
        <v>12714</v>
      </c>
      <c r="BU4483" s="66" t="s">
        <v>12713</v>
      </c>
      <c r="BV4483" s="66" t="s">
        <v>12714</v>
      </c>
      <c r="BW4483" s="66" t="s">
        <v>12703</v>
      </c>
      <c r="BX4483" s="66"/>
      <c r="BY4483" s="12"/>
      <c r="BZ4483" t="s">
        <v>11627</v>
      </c>
      <c r="CA4483" s="13" t="s">
        <v>12715</v>
      </c>
    </row>
    <row r="4484" spans="70:79" s="1" customFormat="1" ht="15">
      <c r="BR4484" t="str">
        <f t="shared" si="204"/>
        <v>RY2LEIGH INFIRMARY</v>
      </c>
      <c r="BS4484" s="66" t="s">
        <v>12716</v>
      </c>
      <c r="BT4484" s="66" t="s">
        <v>12717</v>
      </c>
      <c r="BU4484" s="66" t="s">
        <v>12716</v>
      </c>
      <c r="BV4484" s="66" t="s">
        <v>12717</v>
      </c>
      <c r="BW4484" s="66" t="s">
        <v>12703</v>
      </c>
      <c r="BX4484" s="66"/>
      <c r="BY4484" s="12"/>
      <c r="BZ4484" t="s">
        <v>11627</v>
      </c>
      <c r="CA4484" s="13" t="s">
        <v>12718</v>
      </c>
    </row>
    <row r="4485" spans="70:79" s="1" customFormat="1" ht="15">
      <c r="BR4485" t="str">
        <f t="shared" si="204"/>
        <v>RY2LEIGH LOCALITY BUILDING</v>
      </c>
      <c r="BS4485" s="66" t="s">
        <v>12719</v>
      </c>
      <c r="BT4485" s="66" t="s">
        <v>12720</v>
      </c>
      <c r="BU4485" s="66" t="s">
        <v>12719</v>
      </c>
      <c r="BV4485" s="66" t="s">
        <v>12720</v>
      </c>
      <c r="BW4485" s="66" t="s">
        <v>12703</v>
      </c>
      <c r="BX4485" s="66"/>
      <c r="BY4485" s="12"/>
      <c r="BZ4485" t="s">
        <v>11627</v>
      </c>
      <c r="CA4485" s="13" t="s">
        <v>12721</v>
      </c>
    </row>
    <row r="4486" spans="70:79" s="1" customFormat="1" ht="15">
      <c r="BR4486" t="str">
        <f t="shared" si="204"/>
        <v>RY2NEWTON COMMUNITY HOSPITAL</v>
      </c>
      <c r="BS4486" s="66" t="s">
        <v>12722</v>
      </c>
      <c r="BT4486" s="66" t="s">
        <v>1653</v>
      </c>
      <c r="BU4486" s="66" t="s">
        <v>12722</v>
      </c>
      <c r="BV4486" s="66" t="s">
        <v>1653</v>
      </c>
      <c r="BW4486" s="66" t="s">
        <v>12703</v>
      </c>
      <c r="BX4486" s="66"/>
      <c r="BY4486" s="12"/>
      <c r="BZ4486" t="s">
        <v>11627</v>
      </c>
      <c r="CA4486" s="13" t="s">
        <v>12723</v>
      </c>
    </row>
    <row r="4487" spans="70:79" s="1" customFormat="1" ht="15">
      <c r="BR4487" t="str">
        <f t="shared" si="204"/>
        <v>RY2OAKWOOD UNIT</v>
      </c>
      <c r="BS4487" s="66" t="s">
        <v>12724</v>
      </c>
      <c r="BT4487" s="66" t="s">
        <v>10901</v>
      </c>
      <c r="BU4487" s="66" t="s">
        <v>12724</v>
      </c>
      <c r="BV4487" s="66" t="s">
        <v>10901</v>
      </c>
      <c r="BW4487" s="66" t="s">
        <v>12703</v>
      </c>
      <c r="BX4487" s="66"/>
      <c r="BY4487" s="12"/>
      <c r="BZ4487" t="s">
        <v>11627</v>
      </c>
      <c r="CA4487" s="13" t="s">
        <v>12725</v>
      </c>
    </row>
    <row r="4488" spans="70:79" s="1" customFormat="1" ht="15">
      <c r="BR4488" t="str">
        <f t="shared" si="204"/>
        <v>RY2PADGATE HOUSE RESIDENTIAL CARE</v>
      </c>
      <c r="BS4488" s="66" t="s">
        <v>12726</v>
      </c>
      <c r="BT4488" s="66" t="s">
        <v>1944</v>
      </c>
      <c r="BU4488" s="66" t="s">
        <v>12726</v>
      </c>
      <c r="BV4488" s="66" t="s">
        <v>1944</v>
      </c>
      <c r="BW4488" s="66" t="s">
        <v>12703</v>
      </c>
      <c r="BX4488" s="66"/>
      <c r="BY4488" s="12"/>
      <c r="BZ4488" t="s">
        <v>11630</v>
      </c>
      <c r="CA4488" s="13" t="s">
        <v>12727</v>
      </c>
    </row>
    <row r="4489" spans="70:79" s="1" customFormat="1" ht="15">
      <c r="BR4489" t="str">
        <f t="shared" si="204"/>
        <v>RY2ROYAL ALBERT EDWARD INFIRMARY</v>
      </c>
      <c r="BS4489" s="66" t="s">
        <v>12728</v>
      </c>
      <c r="BT4489" s="66" t="s">
        <v>12729</v>
      </c>
      <c r="BU4489" s="66" t="s">
        <v>12728</v>
      </c>
      <c r="BV4489" s="66" t="s">
        <v>12729</v>
      </c>
      <c r="BW4489" s="66" t="s">
        <v>12703</v>
      </c>
      <c r="BX4489" s="66"/>
      <c r="BY4489" s="12"/>
      <c r="BZ4489" t="s">
        <v>11630</v>
      </c>
      <c r="CA4489" s="13" t="s">
        <v>12730</v>
      </c>
    </row>
    <row r="4490" spans="70:79" s="1" customFormat="1" ht="15">
      <c r="BR4490" t="str">
        <f t="shared" si="204"/>
        <v>RY2ST HELENS HOSPITAL</v>
      </c>
      <c r="BS4490" s="66" t="s">
        <v>12731</v>
      </c>
      <c r="BT4490" s="66" t="s">
        <v>1657</v>
      </c>
      <c r="BU4490" s="66" t="s">
        <v>12731</v>
      </c>
      <c r="BV4490" s="66" t="s">
        <v>1657</v>
      </c>
      <c r="BW4490" s="66" t="s">
        <v>12703</v>
      </c>
      <c r="BX4490" s="66"/>
      <c r="BY4490" s="12"/>
      <c r="BZ4490" t="s">
        <v>11630</v>
      </c>
      <c r="CA4490" s="13" t="s">
        <v>12732</v>
      </c>
    </row>
    <row r="4491" spans="70:79" s="1" customFormat="1" ht="15">
      <c r="BR4491" t="str">
        <f t="shared" si="204"/>
        <v>RY2STANDISHGATE</v>
      </c>
      <c r="BS4491" s="66" t="s">
        <v>12733</v>
      </c>
      <c r="BT4491" s="66" t="s">
        <v>12734</v>
      </c>
      <c r="BU4491" s="66" t="s">
        <v>12733</v>
      </c>
      <c r="BV4491" s="66" t="s">
        <v>12734</v>
      </c>
      <c r="BW4491" s="66" t="s">
        <v>12703</v>
      </c>
      <c r="BX4491" s="66"/>
      <c r="BY4491" s="12"/>
      <c r="BZ4491" t="s">
        <v>11630</v>
      </c>
      <c r="CA4491" s="13" t="s">
        <v>12735</v>
      </c>
    </row>
    <row r="4492" spans="70:79" s="1" customFormat="1" ht="15">
      <c r="BR4492" t="str">
        <f t="shared" si="204"/>
        <v>RY2TALK SHOP</v>
      </c>
      <c r="BS4492" s="66" t="s">
        <v>12736</v>
      </c>
      <c r="BT4492" s="66" t="s">
        <v>12737</v>
      </c>
      <c r="BU4492" s="66" t="s">
        <v>12736</v>
      </c>
      <c r="BV4492" s="66" t="s">
        <v>12737</v>
      </c>
      <c r="BW4492" s="66" t="s">
        <v>12703</v>
      </c>
      <c r="BX4492" s="66"/>
      <c r="BY4492" s="12"/>
      <c r="BZ4492" t="s">
        <v>11633</v>
      </c>
      <c r="CA4492" s="13" t="s">
        <v>12738</v>
      </c>
    </row>
    <row r="4493" spans="70:79" s="1" customFormat="1" ht="15">
      <c r="BR4493" t="str">
        <f t="shared" si="204"/>
        <v>RY2TAMESIDE GENERAL HOSPITAL</v>
      </c>
      <c r="BS4493" s="66" t="s">
        <v>12739</v>
      </c>
      <c r="BT4493" s="66" t="s">
        <v>4143</v>
      </c>
      <c r="BU4493" s="66" t="s">
        <v>12739</v>
      </c>
      <c r="BV4493" s="66" t="s">
        <v>4143</v>
      </c>
      <c r="BW4493" s="66" t="s">
        <v>12703</v>
      </c>
      <c r="BX4493" s="66"/>
      <c r="BY4493" s="12"/>
      <c r="BZ4493" t="s">
        <v>11633</v>
      </c>
      <c r="CA4493" s="13" t="s">
        <v>12740</v>
      </c>
    </row>
    <row r="4494" spans="70:79" s="1" customFormat="1" ht="15">
      <c r="BR4494" t="str">
        <f t="shared" si="204"/>
        <v>RY2THE BEACHES</v>
      </c>
      <c r="BS4494" s="66" t="s">
        <v>12741</v>
      </c>
      <c r="BT4494" s="66" t="s">
        <v>12742</v>
      </c>
      <c r="BU4494" s="66" t="s">
        <v>12741</v>
      </c>
      <c r="BV4494" s="66" t="s">
        <v>12742</v>
      </c>
      <c r="BW4494" s="66" t="s">
        <v>12703</v>
      </c>
      <c r="BX4494" s="66"/>
      <c r="BY4494" s="12"/>
      <c r="BZ4494" t="s">
        <v>11633</v>
      </c>
      <c r="CA4494" s="13" t="s">
        <v>12743</v>
      </c>
    </row>
    <row r="4495" spans="70:79" s="1" customFormat="1" ht="15">
      <c r="BR4495" t="str">
        <f t="shared" si="204"/>
        <v>RY2THE LAKES</v>
      </c>
      <c r="BS4495" s="66" t="s">
        <v>12744</v>
      </c>
      <c r="BT4495" s="66" t="s">
        <v>12745</v>
      </c>
      <c r="BU4495" s="66" t="s">
        <v>12744</v>
      </c>
      <c r="BV4495" s="66" t="s">
        <v>12745</v>
      </c>
      <c r="BW4495" s="66" t="s">
        <v>12703</v>
      </c>
      <c r="BX4495" s="66"/>
      <c r="BY4495" s="12"/>
      <c r="BZ4495" t="s">
        <v>11633</v>
      </c>
      <c r="CA4495" s="13" t="s">
        <v>12746</v>
      </c>
    </row>
    <row r="4496" spans="70:79" s="1" customFormat="1" ht="15">
      <c r="BR4496" t="str">
        <f t="shared" si="204"/>
        <v>RY2THE LINDENS</v>
      </c>
      <c r="BS4496" s="66" t="s">
        <v>12747</v>
      </c>
      <c r="BT4496" s="66" t="s">
        <v>12748</v>
      </c>
      <c r="BU4496" s="66" t="s">
        <v>12747</v>
      </c>
      <c r="BV4496" s="66" t="s">
        <v>12748</v>
      </c>
      <c r="BW4496" s="66" t="s">
        <v>12703</v>
      </c>
      <c r="BX4496" s="66"/>
      <c r="BY4496" s="12"/>
      <c r="BZ4496" t="s">
        <v>11633</v>
      </c>
      <c r="CA4496" s="13" t="s">
        <v>12749</v>
      </c>
    </row>
    <row r="4497" spans="70:79" s="1" customFormat="1" ht="15">
      <c r="BR4497" t="str">
        <f t="shared" si="204"/>
        <v>RY2TRAFFORD GENERAL HOSPITAL</v>
      </c>
      <c r="BS4497" s="66" t="s">
        <v>12750</v>
      </c>
      <c r="BT4497" s="66" t="s">
        <v>348</v>
      </c>
      <c r="BU4497" s="66" t="s">
        <v>12750</v>
      </c>
      <c r="BV4497" s="66" t="s">
        <v>348</v>
      </c>
      <c r="BW4497" s="66" t="s">
        <v>12703</v>
      </c>
      <c r="BX4497" s="66"/>
      <c r="BY4497" s="12"/>
      <c r="BZ4497" t="s">
        <v>11633</v>
      </c>
      <c r="CA4497" s="13" t="s">
        <v>12751</v>
      </c>
    </row>
    <row r="4498" spans="70:79" s="1" customFormat="1" ht="15">
      <c r="BR4498" t="str">
        <f t="shared" si="204"/>
        <v>RY2UPTON ROCKS MC</v>
      </c>
      <c r="BS4498" s="66" t="s">
        <v>12752</v>
      </c>
      <c r="BT4498" s="66" t="s">
        <v>12753</v>
      </c>
      <c r="BU4498" s="66" t="s">
        <v>12752</v>
      </c>
      <c r="BV4498" s="66" t="s">
        <v>12753</v>
      </c>
      <c r="BW4498" s="66" t="s">
        <v>12703</v>
      </c>
      <c r="BX4498" s="66"/>
      <c r="BY4498" s="12"/>
      <c r="BZ4498" t="s">
        <v>11633</v>
      </c>
      <c r="CA4498" s="13" t="s">
        <v>12754</v>
      </c>
    </row>
    <row r="4499" spans="70:79" s="1" customFormat="1" ht="15">
      <c r="BR4499" t="str">
        <f t="shared" si="204"/>
        <v>RY2WHISTON HOSPITAL</v>
      </c>
      <c r="BS4499" s="66" t="s">
        <v>12755</v>
      </c>
      <c r="BT4499" s="66" t="s">
        <v>1663</v>
      </c>
      <c r="BU4499" s="66" t="s">
        <v>12755</v>
      </c>
      <c r="BV4499" s="66" t="s">
        <v>1663</v>
      </c>
      <c r="BW4499" s="66" t="s">
        <v>12703</v>
      </c>
      <c r="BX4499" s="66"/>
      <c r="BY4499" s="12"/>
      <c r="BZ4499" t="s">
        <v>11633</v>
      </c>
      <c r="CA4499" s="13" t="s">
        <v>12756</v>
      </c>
    </row>
    <row r="4500" spans="70:79" s="1" customFormat="1" ht="15">
      <c r="BR4500" t="str">
        <f t="shared" si="204"/>
        <v>RY2WRIGHTINGTON HOSPITAL</v>
      </c>
      <c r="BS4500" s="66" t="s">
        <v>12757</v>
      </c>
      <c r="BT4500" s="66" t="s">
        <v>12758</v>
      </c>
      <c r="BU4500" s="66" t="s">
        <v>12757</v>
      </c>
      <c r="BV4500" s="66" t="s">
        <v>12758</v>
      </c>
      <c r="BW4500" s="66" t="s">
        <v>12703</v>
      </c>
      <c r="BX4500" s="66"/>
      <c r="BY4500" s="12"/>
      <c r="BZ4500" t="s">
        <v>11633</v>
      </c>
      <c r="CA4500" s="13" t="s">
        <v>12759</v>
      </c>
    </row>
    <row r="4501" spans="70:79" s="1" customFormat="1" ht="15">
      <c r="BR4501" t="str">
        <f t="shared" si="204"/>
        <v>RY3ASSD WEST LOCALITY</v>
      </c>
      <c r="BS4501" s="66" t="s">
        <v>12760</v>
      </c>
      <c r="BT4501" s="66" t="s">
        <v>12761</v>
      </c>
      <c r="BU4501" s="66" t="s">
        <v>12760</v>
      </c>
      <c r="BV4501" s="66" t="s">
        <v>12761</v>
      </c>
      <c r="BW4501" s="66" t="s">
        <v>12762</v>
      </c>
      <c r="BX4501" s="66"/>
      <c r="BY4501" s="12"/>
      <c r="BZ4501" t="s">
        <v>11633</v>
      </c>
      <c r="CA4501" s="13" t="s">
        <v>12763</v>
      </c>
    </row>
    <row r="4502" spans="70:79" s="1" customFormat="1" ht="15">
      <c r="BR4502" t="str">
        <f t="shared" si="204"/>
        <v>RY3BENJAMIN COURT</v>
      </c>
      <c r="BS4502" s="66" t="s">
        <v>12764</v>
      </c>
      <c r="BT4502" s="66" t="s">
        <v>12765</v>
      </c>
      <c r="BU4502" s="66" t="s">
        <v>12764</v>
      </c>
      <c r="BV4502" s="66" t="s">
        <v>12765</v>
      </c>
      <c r="BW4502" s="66" t="s">
        <v>12762</v>
      </c>
      <c r="BX4502" s="66"/>
      <c r="BY4502" s="12"/>
      <c r="BZ4502" t="s">
        <v>11633</v>
      </c>
      <c r="CA4502" s="13" t="s">
        <v>12766</v>
      </c>
    </row>
    <row r="4503" spans="70:79" s="1" customFormat="1" ht="15">
      <c r="BR4503" t="str">
        <f t="shared" si="204"/>
        <v>RY3CITY REACH</v>
      </c>
      <c r="BS4503" s="66" t="s">
        <v>12767</v>
      </c>
      <c r="BT4503" s="66" t="s">
        <v>12768</v>
      </c>
      <c r="BU4503" s="66" t="s">
        <v>12767</v>
      </c>
      <c r="BV4503" s="66" t="s">
        <v>12768</v>
      </c>
      <c r="BW4503" s="66" t="s">
        <v>12762</v>
      </c>
      <c r="BX4503" s="66"/>
      <c r="BY4503" s="12"/>
      <c r="BZ4503" t="s">
        <v>11633</v>
      </c>
      <c r="CA4503" s="13" t="s">
        <v>12769</v>
      </c>
    </row>
    <row r="4504" spans="70:79" s="1" customFormat="1" ht="15">
      <c r="BR4504" t="str">
        <f t="shared" si="204"/>
        <v>RY3COLMAN HOSPITAL</v>
      </c>
      <c r="BS4504" s="66" t="s">
        <v>12770</v>
      </c>
      <c r="BT4504" s="66" t="s">
        <v>12771</v>
      </c>
      <c r="BU4504" s="66" t="s">
        <v>12770</v>
      </c>
      <c r="BV4504" s="66" t="s">
        <v>12771</v>
      </c>
      <c r="BW4504" s="66" t="s">
        <v>12762</v>
      </c>
      <c r="BX4504" s="66"/>
      <c r="BY4504" s="12"/>
      <c r="BZ4504" t="s">
        <v>11633</v>
      </c>
      <c r="CA4504" s="13" t="s">
        <v>12772</v>
      </c>
    </row>
    <row r="4505" spans="70:79" s="1" customFormat="1" ht="15">
      <c r="BR4505" t="str">
        <f t="shared" si="204"/>
        <v>RY3CRANMER HOUSE</v>
      </c>
      <c r="BS4505" s="66" t="s">
        <v>12773</v>
      </c>
      <c r="BT4505" s="66" t="s">
        <v>12774</v>
      </c>
      <c r="BU4505" s="66" t="s">
        <v>12773</v>
      </c>
      <c r="BV4505" s="66" t="s">
        <v>12774</v>
      </c>
      <c r="BW4505" s="66" t="s">
        <v>12762</v>
      </c>
      <c r="BX4505" s="66"/>
      <c r="BY4505" s="12"/>
      <c r="BZ4505" t="s">
        <v>11633</v>
      </c>
      <c r="CA4505" s="13" t="s">
        <v>12775</v>
      </c>
    </row>
    <row r="4506" spans="70:79" s="1" customFormat="1" ht="15">
      <c r="BR4506" t="str">
        <f t="shared" si="204"/>
        <v>RY3CROMER HOSPITAL</v>
      </c>
      <c r="BS4506" s="66" t="s">
        <v>12776</v>
      </c>
      <c r="BT4506" s="66" t="s">
        <v>4129</v>
      </c>
      <c r="BU4506" s="66" t="s">
        <v>12776</v>
      </c>
      <c r="BV4506" s="66" t="s">
        <v>4129</v>
      </c>
      <c r="BW4506" s="66" t="s">
        <v>12762</v>
      </c>
      <c r="BX4506" s="66"/>
      <c r="BY4506" s="12"/>
      <c r="BZ4506" t="s">
        <v>11633</v>
      </c>
      <c r="CA4506" s="13" t="s">
        <v>12777</v>
      </c>
    </row>
    <row r="4507" spans="70:79" s="1" customFormat="1" ht="15">
      <c r="BR4507" t="str">
        <f t="shared" si="204"/>
        <v>RY3DEREHAM HOSPITAL</v>
      </c>
      <c r="BS4507" s="66" t="s">
        <v>12778</v>
      </c>
      <c r="BT4507" s="66" t="s">
        <v>12779</v>
      </c>
      <c r="BU4507" s="66" t="s">
        <v>12778</v>
      </c>
      <c r="BV4507" s="66" t="s">
        <v>12779</v>
      </c>
      <c r="BW4507" s="66" t="s">
        <v>12762</v>
      </c>
      <c r="BX4507" s="66"/>
      <c r="BY4507" s="12"/>
      <c r="BZ4507" t="s">
        <v>11633</v>
      </c>
      <c r="CA4507" s="13" t="s">
        <v>12780</v>
      </c>
    </row>
    <row r="4508" spans="70:79" s="1" customFormat="1" ht="15">
      <c r="BR4508" t="str">
        <f t="shared" si="204"/>
        <v>RY3DODDINGTON COMMUNITY HOSPITAL</v>
      </c>
      <c r="BS4508" s="66" t="s">
        <v>12781</v>
      </c>
      <c r="BT4508" s="66" t="s">
        <v>12782</v>
      </c>
      <c r="BU4508" s="66" t="s">
        <v>12781</v>
      </c>
      <c r="BV4508" s="66" t="s">
        <v>12782</v>
      </c>
      <c r="BW4508" s="66" t="s">
        <v>12762</v>
      </c>
      <c r="BX4508" s="66"/>
      <c r="BY4508" s="12"/>
      <c r="BZ4508" t="s">
        <v>1836</v>
      </c>
      <c r="CA4508" s="13" t="s">
        <v>12783</v>
      </c>
    </row>
    <row r="4509" spans="70:79" s="1" customFormat="1" ht="15">
      <c r="BR4509" t="str">
        <f t="shared" si="204"/>
        <v>RY3GAYWOOD FIRST STEPS NURSERY</v>
      </c>
      <c r="BS4509" s="66" t="s">
        <v>12784</v>
      </c>
      <c r="BT4509" s="66" t="s">
        <v>12785</v>
      </c>
      <c r="BU4509" s="66" t="s">
        <v>12784</v>
      </c>
      <c r="BV4509" s="66" t="s">
        <v>12785</v>
      </c>
      <c r="BW4509" s="66" t="s">
        <v>12762</v>
      </c>
      <c r="BX4509" s="66"/>
      <c r="BY4509" s="12"/>
      <c r="BZ4509" t="s">
        <v>1836</v>
      </c>
      <c r="CA4509" s="13" t="s">
        <v>12786</v>
      </c>
    </row>
    <row r="4510" spans="70:79" s="1" customFormat="1" ht="15">
      <c r="BR4510" t="str">
        <f t="shared" si="204"/>
        <v>RY3KELLING HOSPITAL</v>
      </c>
      <c r="BS4510" s="66" t="s">
        <v>12787</v>
      </c>
      <c r="BT4510" s="66" t="s">
        <v>12788</v>
      </c>
      <c r="BU4510" s="66" t="s">
        <v>12787</v>
      </c>
      <c r="BV4510" s="66" t="s">
        <v>12788</v>
      </c>
      <c r="BW4510" s="66" t="s">
        <v>12762</v>
      </c>
      <c r="BX4510" s="66"/>
      <c r="BY4510" s="12"/>
      <c r="BZ4510" t="s">
        <v>1836</v>
      </c>
      <c r="CA4510" s="13" t="s">
        <v>12789</v>
      </c>
    </row>
    <row r="4511" spans="70:79" s="1" customFormat="1" ht="15">
      <c r="BR4511" t="str">
        <f t="shared" si="204"/>
        <v>RY3LAKESIDE 400</v>
      </c>
      <c r="BS4511" s="66" t="s">
        <v>12790</v>
      </c>
      <c r="BT4511" s="66" t="s">
        <v>12791</v>
      </c>
      <c r="BU4511" s="66" t="s">
        <v>12790</v>
      </c>
      <c r="BV4511" s="66" t="s">
        <v>12791</v>
      </c>
      <c r="BW4511" s="66" t="s">
        <v>12762</v>
      </c>
      <c r="BX4511" s="66"/>
      <c r="BY4511" s="12"/>
      <c r="BZ4511" t="s">
        <v>1836</v>
      </c>
      <c r="CA4511" s="13" t="s">
        <v>4949</v>
      </c>
    </row>
    <row r="4512" spans="70:79" s="1" customFormat="1" ht="15">
      <c r="BR4512" t="str">
        <f t="shared" si="204"/>
        <v>RY3LITTLE ACORNS</v>
      </c>
      <c r="BS4512" s="66" t="s">
        <v>12792</v>
      </c>
      <c r="BT4512" s="66" t="s">
        <v>9360</v>
      </c>
      <c r="BU4512" s="66" t="s">
        <v>12792</v>
      </c>
      <c r="BV4512" s="66" t="s">
        <v>9360</v>
      </c>
      <c r="BW4512" s="66" t="s">
        <v>12762</v>
      </c>
      <c r="BX4512" s="66"/>
      <c r="BY4512" s="12"/>
      <c r="BZ4512" t="s">
        <v>1836</v>
      </c>
      <c r="CA4512" s="13" t="s">
        <v>12793</v>
      </c>
    </row>
    <row r="4513" spans="70:79" s="1" customFormat="1" ht="15">
      <c r="BR4513" t="str">
        <f t="shared" si="204"/>
        <v>RY3LITTLE PLUMSTEAD HOSPITAL</v>
      </c>
      <c r="BS4513" s="66" t="s">
        <v>12794</v>
      </c>
      <c r="BT4513" s="66" t="s">
        <v>6060</v>
      </c>
      <c r="BU4513" s="66" t="s">
        <v>12794</v>
      </c>
      <c r="BV4513" s="66" t="s">
        <v>6060</v>
      </c>
      <c r="BW4513" s="66" t="s">
        <v>12762</v>
      </c>
      <c r="BX4513" s="66"/>
      <c r="BY4513" s="12"/>
      <c r="BZ4513" t="s">
        <v>1836</v>
      </c>
      <c r="CA4513" s="13" t="s">
        <v>8854</v>
      </c>
    </row>
    <row r="4514" spans="70:79" s="1" customFormat="1" ht="15">
      <c r="BR4514" t="str">
        <f t="shared" si="204"/>
        <v>RY3MILL LODGES (3 MILL CLOSE)</v>
      </c>
      <c r="BS4514" s="66" t="s">
        <v>12795</v>
      </c>
      <c r="BT4514" s="66" t="s">
        <v>12796</v>
      </c>
      <c r="BU4514" s="66" t="s">
        <v>12795</v>
      </c>
      <c r="BV4514" s="66" t="s">
        <v>12796</v>
      </c>
      <c r="BW4514" s="66" t="s">
        <v>12762</v>
      </c>
      <c r="BX4514" s="66"/>
      <c r="BY4514" s="12"/>
      <c r="BZ4514" t="s">
        <v>1836</v>
      </c>
      <c r="CA4514" s="13" t="s">
        <v>1546</v>
      </c>
    </row>
    <row r="4515" spans="70:79" s="1" customFormat="1" ht="15">
      <c r="BR4515" t="str">
        <f t="shared" si="204"/>
        <v>RY3NHS NORFOLK HEALTH RECORDS</v>
      </c>
      <c r="BS4515" s="66" t="s">
        <v>12797</v>
      </c>
      <c r="BT4515" s="66" t="s">
        <v>12798</v>
      </c>
      <c r="BU4515" s="66" t="s">
        <v>12797</v>
      </c>
      <c r="BV4515" s="66" t="s">
        <v>12798</v>
      </c>
      <c r="BW4515" s="66" t="s">
        <v>12762</v>
      </c>
      <c r="BX4515" s="66"/>
      <c r="BY4515" s="12"/>
      <c r="BZ4515" t="s">
        <v>1836</v>
      </c>
      <c r="CA4515" s="13" t="s">
        <v>1562</v>
      </c>
    </row>
    <row r="4516" spans="70:79" s="1" customFormat="1" ht="15">
      <c r="BR4516" t="str">
        <f t="shared" si="204"/>
        <v>RY3NHS VOLUNTARY NORFOLK</v>
      </c>
      <c r="BS4516" s="66" t="s">
        <v>12799</v>
      </c>
      <c r="BT4516" s="66" t="s">
        <v>12800</v>
      </c>
      <c r="BU4516" s="66" t="s">
        <v>12799</v>
      </c>
      <c r="BV4516" s="66" t="s">
        <v>12800</v>
      </c>
      <c r="BW4516" s="66" t="s">
        <v>12762</v>
      </c>
      <c r="BX4516" s="66"/>
      <c r="BY4516" s="12"/>
      <c r="BZ4516" t="s">
        <v>1836</v>
      </c>
      <c r="CA4516" s="13" t="s">
        <v>254</v>
      </c>
    </row>
    <row r="4517" spans="70:79" s="1" customFormat="1" ht="15">
      <c r="BR4517" t="str">
        <f t="shared" si="204"/>
        <v>RY3NORFOLK &amp; NORWICH UNIVERSITY HOSPITAL</v>
      </c>
      <c r="BS4517" s="66" t="s">
        <v>12801</v>
      </c>
      <c r="BT4517" s="66" t="s">
        <v>12802</v>
      </c>
      <c r="BU4517" s="66" t="s">
        <v>12801</v>
      </c>
      <c r="BV4517" s="66" t="s">
        <v>12802</v>
      </c>
      <c r="BW4517" s="66" t="s">
        <v>12762</v>
      </c>
      <c r="BX4517" s="66"/>
      <c r="BY4517" s="12"/>
      <c r="BZ4517" t="s">
        <v>1836</v>
      </c>
      <c r="CA4517" s="13" t="s">
        <v>280</v>
      </c>
    </row>
    <row r="4518" spans="70:79" s="1" customFormat="1" ht="15">
      <c r="BR4518" t="str">
        <f t="shared" si="204"/>
        <v>RY3NORTH CAMBRIDGESHIRE HOSPITAL</v>
      </c>
      <c r="BS4518" s="66" t="s">
        <v>12803</v>
      </c>
      <c r="BT4518" s="66" t="s">
        <v>1839</v>
      </c>
      <c r="BU4518" s="66" t="s">
        <v>12803</v>
      </c>
      <c r="BV4518" s="66" t="s">
        <v>1839</v>
      </c>
      <c r="BW4518" s="66" t="s">
        <v>12762</v>
      </c>
      <c r="BX4518" s="66"/>
      <c r="BY4518" s="12"/>
      <c r="BZ4518" t="s">
        <v>1836</v>
      </c>
      <c r="CA4518" s="13" t="s">
        <v>1565</v>
      </c>
    </row>
    <row r="4519" spans="70:79" s="1" customFormat="1" ht="15">
      <c r="BR4519" t="str">
        <f t="shared" si="204"/>
        <v>RY3NORTH WALSHAM HOSPITAL</v>
      </c>
      <c r="BS4519" s="66" t="s">
        <v>12804</v>
      </c>
      <c r="BT4519" s="66" t="s">
        <v>12805</v>
      </c>
      <c r="BU4519" s="66" t="s">
        <v>12804</v>
      </c>
      <c r="BV4519" s="66" t="s">
        <v>12805</v>
      </c>
      <c r="BW4519" s="66" t="s">
        <v>12762</v>
      </c>
      <c r="BX4519" s="66"/>
      <c r="BY4519" s="12"/>
      <c r="BZ4519" t="s">
        <v>1836</v>
      </c>
      <c r="CA4519" s="13" t="s">
        <v>1716</v>
      </c>
    </row>
    <row r="4520" spans="70:79" s="1" customFormat="1" ht="15">
      <c r="BR4520" t="str">
        <f t="shared" si="204"/>
        <v>RY3NORWICH COMMUNITY HOSPITAL</v>
      </c>
      <c r="BS4520" s="66" t="s">
        <v>12806</v>
      </c>
      <c r="BT4520" s="66" t="s">
        <v>12807</v>
      </c>
      <c r="BU4520" s="66" t="s">
        <v>12806</v>
      </c>
      <c r="BV4520" s="66" t="s">
        <v>12807</v>
      </c>
      <c r="BW4520" s="66" t="s">
        <v>12762</v>
      </c>
      <c r="BX4520" s="66"/>
      <c r="BY4520" s="12"/>
      <c r="BZ4520" t="s">
        <v>12808</v>
      </c>
      <c r="CA4520" s="13" t="s">
        <v>12809</v>
      </c>
    </row>
    <row r="4521" spans="70:79" s="1" customFormat="1" ht="15">
      <c r="BR4521" t="str">
        <f t="shared" si="204"/>
        <v>RY3OGDEN COURT</v>
      </c>
      <c r="BS4521" s="66" t="s">
        <v>12810</v>
      </c>
      <c r="BT4521" s="66" t="s">
        <v>12811</v>
      </c>
      <c r="BU4521" s="66" t="s">
        <v>12810</v>
      </c>
      <c r="BV4521" s="66" t="s">
        <v>12811</v>
      </c>
      <c r="BW4521" s="66" t="s">
        <v>12762</v>
      </c>
      <c r="BX4521" s="66"/>
      <c r="BY4521" s="12"/>
      <c r="BZ4521" t="s">
        <v>12808</v>
      </c>
      <c r="CA4521" s="13" t="s">
        <v>12812</v>
      </c>
    </row>
    <row r="4522" spans="70:79" s="1" customFormat="1" ht="15">
      <c r="BR4522" t="str">
        <f t="shared" si="204"/>
        <v>RY3QUEEN ELIZABETH HOSPITAL</v>
      </c>
      <c r="BS4522" s="66" t="s">
        <v>12813</v>
      </c>
      <c r="BT4522" s="66" t="s">
        <v>600</v>
      </c>
      <c r="BU4522" s="66" t="s">
        <v>12813</v>
      </c>
      <c r="BV4522" s="66" t="s">
        <v>600</v>
      </c>
      <c r="BW4522" s="66" t="s">
        <v>12762</v>
      </c>
      <c r="BX4522" s="66"/>
      <c r="BY4522" s="12"/>
      <c r="BZ4522" t="s">
        <v>12808</v>
      </c>
      <c r="CA4522" s="13" t="s">
        <v>12814</v>
      </c>
    </row>
    <row r="4523" spans="70:79" s="1" customFormat="1" ht="15">
      <c r="BR4523" t="str">
        <f t="shared" si="204"/>
        <v>RY3ROSE COTTAGE</v>
      </c>
      <c r="BS4523" s="66" t="s">
        <v>12815</v>
      </c>
      <c r="BT4523" s="66" t="s">
        <v>12816</v>
      </c>
      <c r="BU4523" s="66" t="s">
        <v>12815</v>
      </c>
      <c r="BV4523" s="66" t="s">
        <v>12816</v>
      </c>
      <c r="BW4523" s="66" t="s">
        <v>12762</v>
      </c>
      <c r="BX4523" s="66"/>
      <c r="BY4523" s="12"/>
      <c r="BZ4523" t="s">
        <v>8404</v>
      </c>
      <c r="CA4523" s="13" t="s">
        <v>12817</v>
      </c>
    </row>
    <row r="4524" spans="70:79" s="1" customFormat="1" ht="15">
      <c r="BR4524" t="str">
        <f t="shared" si="204"/>
        <v>RY3RUNWOOD HOMES</v>
      </c>
      <c r="BS4524" s="66" t="s">
        <v>12818</v>
      </c>
      <c r="BT4524" s="66" t="s">
        <v>12819</v>
      </c>
      <c r="BU4524" s="66" t="s">
        <v>12818</v>
      </c>
      <c r="BV4524" s="66" t="s">
        <v>12819</v>
      </c>
      <c r="BW4524" s="66" t="s">
        <v>12762</v>
      </c>
      <c r="BX4524" s="66"/>
      <c r="BY4524" s="12"/>
      <c r="BZ4524" t="s">
        <v>8404</v>
      </c>
      <c r="CA4524" s="13" t="s">
        <v>12820</v>
      </c>
    </row>
    <row r="4525" spans="70:79" s="1" customFormat="1" ht="15">
      <c r="BR4525" t="str">
        <f t="shared" si="204"/>
        <v>RY3SMO RAF MARHAM</v>
      </c>
      <c r="BS4525" s="66" t="s">
        <v>12821</v>
      </c>
      <c r="BT4525" s="66" t="s">
        <v>12822</v>
      </c>
      <c r="BU4525" s="66" t="s">
        <v>12821</v>
      </c>
      <c r="BV4525" s="66" t="s">
        <v>12822</v>
      </c>
      <c r="BW4525" s="66" t="s">
        <v>12762</v>
      </c>
      <c r="BX4525" s="66"/>
      <c r="BY4525" s="12"/>
      <c r="BZ4525" t="s">
        <v>12823</v>
      </c>
      <c r="CA4525" s="13" t="s">
        <v>5006</v>
      </c>
    </row>
    <row r="4526" spans="70:79" s="1" customFormat="1" ht="15">
      <c r="BR4526" t="str">
        <f t="shared" si="204"/>
        <v>RY3SQUIRRELS (5 MILL CLOSE)</v>
      </c>
      <c r="BS4526" s="66" t="s">
        <v>12824</v>
      </c>
      <c r="BT4526" s="66" t="s">
        <v>12825</v>
      </c>
      <c r="BU4526" s="66" t="s">
        <v>12824</v>
      </c>
      <c r="BV4526" s="66" t="s">
        <v>12825</v>
      </c>
      <c r="BW4526" s="66" t="s">
        <v>12762</v>
      </c>
      <c r="BX4526" s="66"/>
      <c r="BY4526" s="12"/>
      <c r="BZ4526" t="s">
        <v>12826</v>
      </c>
      <c r="CA4526" s="13" t="s">
        <v>12827</v>
      </c>
    </row>
    <row r="4527" spans="70:79" s="1" customFormat="1" ht="15">
      <c r="BR4527" t="str">
        <f t="shared" si="204"/>
        <v>RY3ST MICHAELS HOSPITAL</v>
      </c>
      <c r="BS4527" s="66" t="s">
        <v>12828</v>
      </c>
      <c r="BT4527" s="66" t="s">
        <v>12829</v>
      </c>
      <c r="BU4527" s="66" t="s">
        <v>12828</v>
      </c>
      <c r="BV4527" s="66" t="s">
        <v>12829</v>
      </c>
      <c r="BW4527" s="66" t="s">
        <v>12762</v>
      </c>
      <c r="BX4527" s="66"/>
      <c r="BY4527" s="12"/>
      <c r="BZ4527" t="s">
        <v>12830</v>
      </c>
      <c r="CA4527" s="13" t="s">
        <v>12831</v>
      </c>
    </row>
    <row r="4528" spans="70:79" s="1" customFormat="1" ht="15">
      <c r="BR4528" t="str">
        <f t="shared" si="204"/>
        <v>RY3SWAFFHAM COMMUNITY HOSPITAL</v>
      </c>
      <c r="BS4528" s="66" t="s">
        <v>12832</v>
      </c>
      <c r="BT4528" s="66" t="s">
        <v>12833</v>
      </c>
      <c r="BU4528" s="66" t="s">
        <v>12832</v>
      </c>
      <c r="BV4528" s="66" t="s">
        <v>12833</v>
      </c>
      <c r="BW4528" s="66" t="s">
        <v>12762</v>
      </c>
      <c r="BX4528" s="66"/>
      <c r="BY4528" s="12"/>
      <c r="BZ4528" t="s">
        <v>12830</v>
      </c>
      <c r="CA4528" s="13" t="s">
        <v>12834</v>
      </c>
    </row>
    <row r="4529" spans="70:79" s="1" customFormat="1" ht="15">
      <c r="BR4529" t="str">
        <f t="shared" si="204"/>
        <v>RY3THE GREEN</v>
      </c>
      <c r="BS4529" s="66" t="s">
        <v>12835</v>
      </c>
      <c r="BT4529" s="66" t="s">
        <v>12836</v>
      </c>
      <c r="BU4529" s="66" t="s">
        <v>12835</v>
      </c>
      <c r="BV4529" s="66" t="s">
        <v>12836</v>
      </c>
      <c r="BW4529" s="66" t="s">
        <v>12762</v>
      </c>
      <c r="BX4529" s="66"/>
      <c r="BY4529" s="12"/>
      <c r="BZ4529" t="s">
        <v>12830</v>
      </c>
      <c r="CA4529" s="13" t="s">
        <v>12837</v>
      </c>
    </row>
    <row r="4530" spans="70:79" s="1" customFormat="1" ht="15">
      <c r="BR4530" t="str">
        <f t="shared" si="204"/>
        <v>RY3THETFORD LIFT COMMUNITY</v>
      </c>
      <c r="BS4530" s="66" t="s">
        <v>12838</v>
      </c>
      <c r="BT4530" s="66" t="s">
        <v>12839</v>
      </c>
      <c r="BU4530" s="66" t="s">
        <v>12838</v>
      </c>
      <c r="BV4530" s="66" t="s">
        <v>12839</v>
      </c>
      <c r="BW4530" s="66" t="s">
        <v>12762</v>
      </c>
      <c r="BX4530" s="66"/>
      <c r="BY4530" s="12"/>
      <c r="BZ4530" t="s">
        <v>12840</v>
      </c>
      <c r="CA4530" s="13" t="s">
        <v>12841</v>
      </c>
    </row>
    <row r="4531" spans="70:79" s="1" customFormat="1" ht="15">
      <c r="BR4531" t="str">
        <f t="shared" si="204"/>
        <v>RY3WALCOT HALL</v>
      </c>
      <c r="BS4531" s="66" t="s">
        <v>12842</v>
      </c>
      <c r="BT4531" s="66" t="s">
        <v>12843</v>
      </c>
      <c r="BU4531" s="66" t="s">
        <v>12842</v>
      </c>
      <c r="BV4531" s="66" t="s">
        <v>12843</v>
      </c>
      <c r="BW4531" s="66" t="s">
        <v>12762</v>
      </c>
      <c r="BX4531" s="66"/>
      <c r="BY4531" s="12"/>
      <c r="BZ4531" t="s">
        <v>12840</v>
      </c>
      <c r="CA4531" s="13" t="s">
        <v>484</v>
      </c>
    </row>
    <row r="4532" spans="70:79" s="1" customFormat="1" ht="15">
      <c r="BR4532" t="str">
        <f t="shared" si="204"/>
        <v>RY3WELLS COTTAGE HOSPITAL</v>
      </c>
      <c r="BS4532" s="66" t="s">
        <v>12844</v>
      </c>
      <c r="BT4532" s="66" t="s">
        <v>12845</v>
      </c>
      <c r="BU4532" s="66" t="s">
        <v>12844</v>
      </c>
      <c r="BV4532" s="66" t="s">
        <v>12845</v>
      </c>
      <c r="BW4532" s="66" t="s">
        <v>12762</v>
      </c>
      <c r="BX4532" s="66"/>
      <c r="BY4532" s="12"/>
      <c r="BZ4532" t="s">
        <v>3385</v>
      </c>
      <c r="CA4532" s="13" t="s">
        <v>12846</v>
      </c>
    </row>
    <row r="4533" spans="70:79" s="1" customFormat="1" ht="15">
      <c r="BR4533" t="str">
        <f t="shared" si="204"/>
        <v>RY3WENSUM MOUNT</v>
      </c>
      <c r="BS4533" s="66" t="s">
        <v>12847</v>
      </c>
      <c r="BT4533" s="66" t="s">
        <v>12848</v>
      </c>
      <c r="BU4533" s="66" t="s">
        <v>12847</v>
      </c>
      <c r="BV4533" s="66" t="s">
        <v>12848</v>
      </c>
      <c r="BW4533" s="66" t="s">
        <v>12762</v>
      </c>
      <c r="BX4533" s="66"/>
      <c r="BY4533" s="12"/>
      <c r="BZ4533" t="s">
        <v>1830</v>
      </c>
      <c r="CA4533" s="13" t="s">
        <v>3309</v>
      </c>
    </row>
    <row r="4534" spans="70:79" s="1" customFormat="1" ht="15">
      <c r="BR4534" t="str">
        <f t="shared" si="204"/>
        <v>RY3WEST WING BICKLING HALL</v>
      </c>
      <c r="BS4534" s="66" t="s">
        <v>12849</v>
      </c>
      <c r="BT4534" s="66" t="s">
        <v>12850</v>
      </c>
      <c r="BU4534" s="66" t="s">
        <v>12849</v>
      </c>
      <c r="BV4534" s="66" t="s">
        <v>12850</v>
      </c>
      <c r="BW4534" s="66" t="s">
        <v>12762</v>
      </c>
      <c r="BX4534" s="66"/>
      <c r="BY4534" s="12"/>
      <c r="BZ4534" t="s">
        <v>1830</v>
      </c>
      <c r="CA4534" s="13" t="s">
        <v>12851</v>
      </c>
    </row>
    <row r="4535" spans="70:79" s="1" customFormat="1" ht="15">
      <c r="BR4535" t="str">
        <f t="shared" si="204"/>
        <v>RY3WOODLANDS</v>
      </c>
      <c r="BS4535" s="66" t="s">
        <v>12852</v>
      </c>
      <c r="BT4535" s="66" t="s">
        <v>3007</v>
      </c>
      <c r="BU4535" s="66" t="s">
        <v>12852</v>
      </c>
      <c r="BV4535" s="66" t="s">
        <v>3007</v>
      </c>
      <c r="BW4535" s="66" t="s">
        <v>12762</v>
      </c>
      <c r="BX4535" s="66"/>
      <c r="BY4535" s="12"/>
      <c r="BZ4535" t="s">
        <v>1830</v>
      </c>
      <c r="CA4535" s="13" t="s">
        <v>12853</v>
      </c>
    </row>
    <row r="4536" spans="70:79" s="1" customFormat="1" ht="15">
      <c r="BR4536" t="str">
        <f t="shared" si="204"/>
        <v>RY4APSLEY ONE</v>
      </c>
      <c r="BS4536" s="66" t="s">
        <v>12854</v>
      </c>
      <c r="BT4536" s="66" t="s">
        <v>12855</v>
      </c>
      <c r="BU4536" s="66" t="s">
        <v>12854</v>
      </c>
      <c r="BV4536" s="66" t="s">
        <v>12855</v>
      </c>
      <c r="BW4536" s="66" t="s">
        <v>12856</v>
      </c>
      <c r="BX4536" s="66"/>
      <c r="BY4536" s="12"/>
      <c r="BZ4536" t="s">
        <v>1830</v>
      </c>
      <c r="CA4536" s="13" t="s">
        <v>12857</v>
      </c>
    </row>
    <row r="4537" spans="70:79" s="1" customFormat="1" ht="15">
      <c r="BR4537" t="str">
        <f t="shared" si="204"/>
        <v>RY4BULL PLAIN</v>
      </c>
      <c r="BS4537" s="66" t="s">
        <v>12858</v>
      </c>
      <c r="BT4537" s="66" t="s">
        <v>12859</v>
      </c>
      <c r="BU4537" s="66" t="s">
        <v>12858</v>
      </c>
      <c r="BV4537" s="66" t="s">
        <v>12859</v>
      </c>
      <c r="BW4537" s="66" t="s">
        <v>12856</v>
      </c>
      <c r="BX4537" s="66"/>
      <c r="BY4537" s="12"/>
      <c r="BZ4537" t="s">
        <v>1830</v>
      </c>
      <c r="CA4537" s="13" t="s">
        <v>12860</v>
      </c>
    </row>
    <row r="4538" spans="70:79" s="1" customFormat="1" ht="15">
      <c r="BR4538" t="str">
        <f t="shared" si="204"/>
        <v>RY4CHESHUNT COMMUNITY HOSPITAL</v>
      </c>
      <c r="BS4538" s="66" t="s">
        <v>12861</v>
      </c>
      <c r="BT4538" s="66" t="s">
        <v>12862</v>
      </c>
      <c r="BU4538" s="66" t="s">
        <v>12861</v>
      </c>
      <c r="BV4538" s="66" t="s">
        <v>12862</v>
      </c>
      <c r="BW4538" s="66" t="s">
        <v>12856</v>
      </c>
      <c r="BX4538" s="66"/>
      <c r="BY4538" s="12"/>
      <c r="BZ4538" t="s">
        <v>1830</v>
      </c>
      <c r="CA4538" s="13" t="s">
        <v>12863</v>
      </c>
    </row>
    <row r="4539" spans="70:79" s="1" customFormat="1" ht="15">
      <c r="BR4539" t="str">
        <f t="shared" si="204"/>
        <v>RY4DANESBURY</v>
      </c>
      <c r="BS4539" s="66" t="s">
        <v>12864</v>
      </c>
      <c r="BT4539" s="66" t="s">
        <v>5975</v>
      </c>
      <c r="BU4539" s="66" t="s">
        <v>12864</v>
      </c>
      <c r="BV4539" s="66" t="s">
        <v>5975</v>
      </c>
      <c r="BW4539" s="66" t="s">
        <v>12856</v>
      </c>
      <c r="BX4539" s="66"/>
      <c r="BY4539" s="12"/>
      <c r="BZ4539" t="s">
        <v>1830</v>
      </c>
      <c r="CA4539" s="13" t="s">
        <v>12865</v>
      </c>
    </row>
    <row r="4540" spans="70:79" s="1" customFormat="1" ht="15">
      <c r="BR4540" t="str">
        <f t="shared" si="204"/>
        <v>RY4GARSTON CLINC</v>
      </c>
      <c r="BS4540" s="66" t="s">
        <v>12866</v>
      </c>
      <c r="BT4540" s="66" t="s">
        <v>12867</v>
      </c>
      <c r="BU4540" s="66" t="s">
        <v>12866</v>
      </c>
      <c r="BV4540" s="66" t="s">
        <v>12867</v>
      </c>
      <c r="BW4540" s="66" t="s">
        <v>12856</v>
      </c>
      <c r="BX4540" s="66"/>
      <c r="BY4540" s="12"/>
      <c r="BZ4540" t="s">
        <v>1830</v>
      </c>
      <c r="CA4540" s="13" t="s">
        <v>12868</v>
      </c>
    </row>
    <row r="4541" spans="70:79" s="1" customFormat="1" ht="15">
      <c r="BR4541" t="str">
        <f t="shared" si="204"/>
        <v>RY4GOSSOMS END ELDERLY CARE UNIT</v>
      </c>
      <c r="BS4541" s="66" t="s">
        <v>12869</v>
      </c>
      <c r="BT4541" s="66" t="s">
        <v>12870</v>
      </c>
      <c r="BU4541" s="66" t="s">
        <v>12869</v>
      </c>
      <c r="BV4541" s="66" t="s">
        <v>12870</v>
      </c>
      <c r="BW4541" s="66" t="s">
        <v>12856</v>
      </c>
      <c r="BX4541" s="66"/>
      <c r="BY4541" s="12"/>
      <c r="BZ4541" t="s">
        <v>1830</v>
      </c>
      <c r="CA4541" s="13" t="s">
        <v>2754</v>
      </c>
    </row>
    <row r="4542" spans="70:79" s="1" customFormat="1" ht="15">
      <c r="BR4542" t="str">
        <f t="shared" si="204"/>
        <v>RY4HARPENDEN MEMORIAL HOSPITAL</v>
      </c>
      <c r="BS4542" s="66" t="s">
        <v>12871</v>
      </c>
      <c r="BT4542" s="66" t="s">
        <v>1398</v>
      </c>
      <c r="BU4542" s="66" t="s">
        <v>12871</v>
      </c>
      <c r="BV4542" s="66" t="s">
        <v>1398</v>
      </c>
      <c r="BW4542" s="66" t="s">
        <v>12856</v>
      </c>
      <c r="BX4542" s="66"/>
      <c r="BY4542" s="12"/>
      <c r="BZ4542" t="s">
        <v>1830</v>
      </c>
      <c r="CA4542" s="13" t="s">
        <v>12872</v>
      </c>
    </row>
    <row r="4543" spans="70:79" s="1" customFormat="1" ht="15">
      <c r="BR4543" t="str">
        <f t="shared" si="204"/>
        <v>RY4HEMEL HEMPSTEAD GENERAL HOSPITAL</v>
      </c>
      <c r="BS4543" s="66" t="s">
        <v>12873</v>
      </c>
      <c r="BT4543" s="66" t="s">
        <v>5979</v>
      </c>
      <c r="BU4543" s="66" t="s">
        <v>12873</v>
      </c>
      <c r="BV4543" s="66" t="s">
        <v>5979</v>
      </c>
      <c r="BW4543" s="66" t="s">
        <v>12856</v>
      </c>
      <c r="BX4543" s="66"/>
      <c r="BY4543" s="12"/>
      <c r="BZ4543" t="s">
        <v>1830</v>
      </c>
      <c r="CA4543" s="13" t="s">
        <v>688</v>
      </c>
    </row>
    <row r="4544" spans="70:79" s="1" customFormat="1" ht="15">
      <c r="BR4544" t="str">
        <f t="shared" si="204"/>
        <v>RY4HERTFORD COUNTY HOSPITAL</v>
      </c>
      <c r="BS4544" s="66" t="s">
        <v>12874</v>
      </c>
      <c r="BT4544" s="66" t="s">
        <v>9173</v>
      </c>
      <c r="BU4544" s="66" t="s">
        <v>12874</v>
      </c>
      <c r="BV4544" s="66" t="s">
        <v>9173</v>
      </c>
      <c r="BW4544" s="66" t="s">
        <v>12856</v>
      </c>
      <c r="BX4544" s="66"/>
      <c r="BY4544" s="12"/>
      <c r="BZ4544" t="s">
        <v>1830</v>
      </c>
      <c r="CA4544" s="13" t="s">
        <v>12875</v>
      </c>
    </row>
    <row r="4545" spans="70:79" s="1" customFormat="1" ht="15">
      <c r="BR4545" t="str">
        <f t="shared" si="204"/>
        <v>RY4HERTFORDSHIRE &amp; ESSEX HOSPITAL</v>
      </c>
      <c r="BS4545" s="66" t="s">
        <v>12876</v>
      </c>
      <c r="BT4545" s="66" t="s">
        <v>5985</v>
      </c>
      <c r="BU4545" s="66" t="s">
        <v>12876</v>
      </c>
      <c r="BV4545" s="66" t="s">
        <v>5985</v>
      </c>
      <c r="BW4545" s="66" t="s">
        <v>12856</v>
      </c>
      <c r="BX4545" s="66"/>
      <c r="BY4545" s="12"/>
      <c r="BZ4545" t="s">
        <v>1830</v>
      </c>
      <c r="CA4545" s="13" t="s">
        <v>12877</v>
      </c>
    </row>
    <row r="4546" spans="70:79" s="1" customFormat="1" ht="15">
      <c r="BR4546" t="str">
        <f t="shared" si="204"/>
        <v>RY4HITCHIN HOSPITAL</v>
      </c>
      <c r="BS4546" s="66" t="s">
        <v>12878</v>
      </c>
      <c r="BT4546" s="66" t="s">
        <v>12879</v>
      </c>
      <c r="BU4546" s="66" t="s">
        <v>12878</v>
      </c>
      <c r="BV4546" s="66" t="s">
        <v>12879</v>
      </c>
      <c r="BW4546" s="66" t="s">
        <v>12856</v>
      </c>
      <c r="BX4546" s="66"/>
      <c r="BY4546" s="12"/>
      <c r="BZ4546" t="s">
        <v>1830</v>
      </c>
      <c r="CA4546" s="13" t="s">
        <v>12880</v>
      </c>
    </row>
    <row r="4547" spans="70:79" s="1" customFormat="1" ht="15">
      <c r="BR4547" t="str">
        <f t="shared" ref="BR4547:BR4610" si="205">CONCATENATE(LEFT(BS4547, 3),BT4547)</f>
        <v>RY4HOLYWELL</v>
      </c>
      <c r="BS4547" s="66" t="s">
        <v>12881</v>
      </c>
      <c r="BT4547" s="66" t="s">
        <v>5989</v>
      </c>
      <c r="BU4547" s="66" t="s">
        <v>12881</v>
      </c>
      <c r="BV4547" s="66" t="s">
        <v>5989</v>
      </c>
      <c r="BW4547" s="66" t="s">
        <v>12856</v>
      </c>
      <c r="BX4547" s="66"/>
      <c r="BY4547" s="12"/>
      <c r="BZ4547" t="s">
        <v>1830</v>
      </c>
      <c r="CA4547" s="13" t="s">
        <v>12882</v>
      </c>
    </row>
    <row r="4548" spans="70:79" s="1" customFormat="1" ht="15">
      <c r="BR4548" t="str">
        <f t="shared" si="205"/>
        <v>RY4KINGSLEY GREEN</v>
      </c>
      <c r="BS4548" s="66" t="s">
        <v>12883</v>
      </c>
      <c r="BT4548" s="66" t="s">
        <v>6020</v>
      </c>
      <c r="BU4548" s="66" t="s">
        <v>12883</v>
      </c>
      <c r="BV4548" s="66" t="s">
        <v>6020</v>
      </c>
      <c r="BW4548" s="66" t="s">
        <v>12856</v>
      </c>
      <c r="BX4548" s="66"/>
      <c r="BY4548" s="12"/>
      <c r="BZ4548" t="s">
        <v>1830</v>
      </c>
      <c r="CA4548" s="13" t="s">
        <v>12884</v>
      </c>
    </row>
    <row r="4549" spans="70:79" s="1" customFormat="1" ht="15">
      <c r="BR4549" t="str">
        <f t="shared" si="205"/>
        <v xml:space="preserve">RY4LANGLEY HOUSE </v>
      </c>
      <c r="BS4549" s="66" t="s">
        <v>12885</v>
      </c>
      <c r="BT4549" s="66" t="s">
        <v>12886</v>
      </c>
      <c r="BU4549" s="66" t="s">
        <v>12885</v>
      </c>
      <c r="BV4549" s="66" t="s">
        <v>12886</v>
      </c>
      <c r="BW4549" s="66" t="s">
        <v>12856</v>
      </c>
      <c r="BX4549" s="66"/>
      <c r="BY4549" s="12"/>
      <c r="BZ4549" t="s">
        <v>1830</v>
      </c>
      <c r="CA4549" s="13" t="s">
        <v>12887</v>
      </c>
    </row>
    <row r="4550" spans="70:79" s="1" customFormat="1" ht="15">
      <c r="BR4550" t="str">
        <f t="shared" si="205"/>
        <v>RY4LANGTON</v>
      </c>
      <c r="BS4550" s="66" t="s">
        <v>12888</v>
      </c>
      <c r="BT4550" s="66" t="s">
        <v>12889</v>
      </c>
      <c r="BU4550" s="66" t="s">
        <v>12888</v>
      </c>
      <c r="BV4550" s="66" t="s">
        <v>12889</v>
      </c>
      <c r="BW4550" s="66" t="s">
        <v>12856</v>
      </c>
      <c r="BX4550" s="66"/>
      <c r="BY4550" s="12"/>
      <c r="BZ4550" t="s">
        <v>1830</v>
      </c>
      <c r="CA4550" s="13" t="s">
        <v>12890</v>
      </c>
    </row>
    <row r="4551" spans="70:79" s="1" customFormat="1" ht="15">
      <c r="BR4551" t="str">
        <f t="shared" si="205"/>
        <v>RY4NASCOT LAWN</v>
      </c>
      <c r="BS4551" s="66" t="s">
        <v>12891</v>
      </c>
      <c r="BT4551" s="66" t="s">
        <v>9547</v>
      </c>
      <c r="BU4551" s="66" t="s">
        <v>12891</v>
      </c>
      <c r="BV4551" s="66" t="s">
        <v>9547</v>
      </c>
      <c r="BW4551" s="66" t="s">
        <v>12856</v>
      </c>
      <c r="BX4551" s="66"/>
      <c r="BY4551" s="12"/>
      <c r="BZ4551" t="s">
        <v>1830</v>
      </c>
      <c r="CA4551" s="13" t="s">
        <v>12892</v>
      </c>
    </row>
    <row r="4552" spans="70:79" s="1" customFormat="1" ht="15">
      <c r="BR4552" t="str">
        <f t="shared" si="205"/>
        <v>RY4NIGHTINGALE COTTAGES</v>
      </c>
      <c r="BS4552" s="66" t="s">
        <v>12893</v>
      </c>
      <c r="BT4552" s="66" t="s">
        <v>12894</v>
      </c>
      <c r="BU4552" s="66" t="s">
        <v>12893</v>
      </c>
      <c r="BV4552" s="66" t="s">
        <v>12894</v>
      </c>
      <c r="BW4552" s="66" t="s">
        <v>12856</v>
      </c>
      <c r="BX4552" s="66"/>
      <c r="BY4552" s="12"/>
      <c r="BZ4552" t="s">
        <v>1830</v>
      </c>
      <c r="CA4552" s="13" t="s">
        <v>12895</v>
      </c>
    </row>
    <row r="4553" spans="70:79" s="1" customFormat="1" ht="15">
      <c r="BR4553" t="str">
        <f t="shared" si="205"/>
        <v>RY4POTTERS BAR COMMUNITY HOSPITAL</v>
      </c>
      <c r="BS4553" s="66" t="s">
        <v>12896</v>
      </c>
      <c r="BT4553" s="66" t="s">
        <v>5996</v>
      </c>
      <c r="BU4553" s="66" t="s">
        <v>12896</v>
      </c>
      <c r="BV4553" s="66" t="s">
        <v>5996</v>
      </c>
      <c r="BW4553" s="66" t="s">
        <v>12856</v>
      </c>
      <c r="BX4553" s="66"/>
      <c r="BY4553" s="12"/>
      <c r="BZ4553" t="s">
        <v>1830</v>
      </c>
      <c r="CA4553" s="13" t="s">
        <v>12897</v>
      </c>
    </row>
    <row r="4554" spans="70:79" s="1" customFormat="1" ht="15">
      <c r="BR4554" t="str">
        <f t="shared" si="205"/>
        <v>RY4QE2</v>
      </c>
      <c r="BS4554" s="66" t="s">
        <v>12898</v>
      </c>
      <c r="BT4554" s="66" t="s">
        <v>12899</v>
      </c>
      <c r="BU4554" s="66" t="s">
        <v>12898</v>
      </c>
      <c r="BV4554" s="66" t="s">
        <v>12899</v>
      </c>
      <c r="BW4554" s="66" t="s">
        <v>12856</v>
      </c>
      <c r="BX4554" s="66"/>
      <c r="BY4554" s="12"/>
      <c r="BZ4554" t="s">
        <v>1830</v>
      </c>
      <c r="CA4554" s="13" t="s">
        <v>12900</v>
      </c>
    </row>
    <row r="4555" spans="70:79" s="1" customFormat="1" ht="15">
      <c r="BR4555" t="str">
        <f t="shared" si="205"/>
        <v>RY4QUEEN VICTORIA MEMORIAL HOSPITAL</v>
      </c>
      <c r="BS4555" s="66" t="s">
        <v>12901</v>
      </c>
      <c r="BT4555" s="66" t="s">
        <v>6000</v>
      </c>
      <c r="BU4555" s="66" t="s">
        <v>12901</v>
      </c>
      <c r="BV4555" s="66" t="s">
        <v>6000</v>
      </c>
      <c r="BW4555" s="66" t="s">
        <v>12856</v>
      </c>
      <c r="BX4555" s="66"/>
      <c r="BY4555" s="12"/>
      <c r="BZ4555" t="s">
        <v>1830</v>
      </c>
      <c r="CA4555" s="13" t="s">
        <v>12902</v>
      </c>
    </row>
    <row r="4556" spans="70:79" s="1" customFormat="1" ht="15">
      <c r="BR4556" t="str">
        <f t="shared" si="205"/>
        <v>RY4ROYSTON HOSPITAL</v>
      </c>
      <c r="BS4556" s="66" t="s">
        <v>12903</v>
      </c>
      <c r="BT4556" s="66" t="s">
        <v>2881</v>
      </c>
      <c r="BU4556" s="66" t="s">
        <v>12903</v>
      </c>
      <c r="BV4556" s="66" t="s">
        <v>2881</v>
      </c>
      <c r="BW4556" s="66" t="s">
        <v>12856</v>
      </c>
      <c r="BX4556" s="66"/>
      <c r="BY4556" s="12"/>
      <c r="BZ4556" t="s">
        <v>1830</v>
      </c>
      <c r="CA4556" s="13" t="s">
        <v>12904</v>
      </c>
    </row>
    <row r="4557" spans="70:79" s="1" customFormat="1" ht="15">
      <c r="BR4557" t="str">
        <f t="shared" si="205"/>
        <v>RY4RUNCIE UNIT</v>
      </c>
      <c r="BS4557" s="66" t="s">
        <v>12905</v>
      </c>
      <c r="BT4557" s="66" t="s">
        <v>12906</v>
      </c>
      <c r="BU4557" s="66" t="s">
        <v>12905</v>
      </c>
      <c r="BV4557" s="66" t="s">
        <v>12906</v>
      </c>
      <c r="BW4557" s="66" t="s">
        <v>12856</v>
      </c>
      <c r="BX4557" s="66"/>
      <c r="BY4557" s="12"/>
      <c r="BZ4557" t="s">
        <v>1830</v>
      </c>
      <c r="CA4557" s="13" t="s">
        <v>12907</v>
      </c>
    </row>
    <row r="4558" spans="70:79" s="1" customFormat="1" ht="15">
      <c r="BR4558" t="str">
        <f t="shared" si="205"/>
        <v>RY4SOPWELL</v>
      </c>
      <c r="BS4558" s="66" t="s">
        <v>12908</v>
      </c>
      <c r="BT4558" s="66" t="s">
        <v>12909</v>
      </c>
      <c r="BU4558" s="66" t="s">
        <v>12908</v>
      </c>
      <c r="BV4558" s="66" t="s">
        <v>12909</v>
      </c>
      <c r="BW4558" s="66" t="s">
        <v>12856</v>
      </c>
      <c r="BX4558" s="66"/>
      <c r="BY4558" s="12"/>
      <c r="BZ4558" t="s">
        <v>1830</v>
      </c>
      <c r="CA4558" s="13" t="s">
        <v>12910</v>
      </c>
    </row>
    <row r="4559" spans="70:79" s="1" customFormat="1" ht="15">
      <c r="BR4559" t="str">
        <f t="shared" si="205"/>
        <v>RY4ST NICHOLAS</v>
      </c>
      <c r="BS4559" s="66" t="s">
        <v>12911</v>
      </c>
      <c r="BT4559" s="66" t="s">
        <v>12912</v>
      </c>
      <c r="BU4559" s="66" t="s">
        <v>12911</v>
      </c>
      <c r="BV4559" s="66" t="s">
        <v>12912</v>
      </c>
      <c r="BW4559" s="66" t="s">
        <v>12856</v>
      </c>
      <c r="BX4559" s="66"/>
      <c r="BY4559" s="12"/>
      <c r="BZ4559" t="s">
        <v>1830</v>
      </c>
      <c r="CA4559" s="13" t="s">
        <v>12913</v>
      </c>
    </row>
    <row r="4560" spans="70:79" s="1" customFormat="1" ht="15">
      <c r="BR4560" t="str">
        <f t="shared" si="205"/>
        <v>RY5JOHN COUPLAND COMMUNITY HOSPITAL</v>
      </c>
      <c r="BS4560" s="66" t="s">
        <v>12914</v>
      </c>
      <c r="BT4560" s="66" t="s">
        <v>8154</v>
      </c>
      <c r="BU4560" s="66" t="s">
        <v>12914</v>
      </c>
      <c r="BV4560" s="66" t="s">
        <v>8154</v>
      </c>
      <c r="BW4560" s="66" t="s">
        <v>12915</v>
      </c>
      <c r="BX4560" s="66"/>
      <c r="BY4560" s="12"/>
      <c r="BZ4560" t="s">
        <v>1830</v>
      </c>
      <c r="CA4560" s="13" t="s">
        <v>12916</v>
      </c>
    </row>
    <row r="4561" spans="70:79" s="1" customFormat="1" ht="15">
      <c r="BR4561" t="str">
        <f t="shared" si="205"/>
        <v>RY5LINCOLN COUNTY HOSPITAL</v>
      </c>
      <c r="BS4561" s="12" t="s">
        <v>12917</v>
      </c>
      <c r="BT4561" s="12" t="s">
        <v>9071</v>
      </c>
      <c r="BU4561" s="12" t="s">
        <v>12918</v>
      </c>
      <c r="BV4561" s="12" t="s">
        <v>9071</v>
      </c>
      <c r="BW4561" s="12" t="s">
        <v>12915</v>
      </c>
      <c r="BX4561" s="66"/>
      <c r="BY4561" s="12"/>
      <c r="BZ4561" t="s">
        <v>1830</v>
      </c>
      <c r="CA4561" s="13" t="s">
        <v>12919</v>
      </c>
    </row>
    <row r="4562" spans="70:79" s="1" customFormat="1" ht="15">
      <c r="BR4562" t="str">
        <f t="shared" si="205"/>
        <v>RY5LOUTH COMMUNITY HOSPITAL</v>
      </c>
      <c r="BS4562" s="66" t="s">
        <v>12920</v>
      </c>
      <c r="BT4562" s="66" t="s">
        <v>8157</v>
      </c>
      <c r="BU4562" s="66" t="s">
        <v>12920</v>
      </c>
      <c r="BV4562" s="66" t="s">
        <v>8157</v>
      </c>
      <c r="BW4562" s="66" t="s">
        <v>12915</v>
      </c>
      <c r="BX4562" s="66"/>
      <c r="BY4562" s="12"/>
      <c r="BZ4562" t="s">
        <v>1830</v>
      </c>
      <c r="CA4562" s="13" t="s">
        <v>12921</v>
      </c>
    </row>
    <row r="4563" spans="70:79" s="1" customFormat="1" ht="15">
      <c r="BR4563" t="str">
        <f t="shared" si="205"/>
        <v>RY5SKEGNESS HOSPITAL</v>
      </c>
      <c r="BS4563" s="66" t="s">
        <v>12922</v>
      </c>
      <c r="BT4563" s="66" t="s">
        <v>8161</v>
      </c>
      <c r="BU4563" s="66" t="s">
        <v>12922</v>
      </c>
      <c r="BV4563" s="66" t="s">
        <v>8161</v>
      </c>
      <c r="BW4563" s="66" t="s">
        <v>12915</v>
      </c>
      <c r="BX4563" s="66"/>
      <c r="BY4563" s="12"/>
      <c r="BZ4563" t="s">
        <v>1830</v>
      </c>
      <c r="CA4563" s="13" t="s">
        <v>12923</v>
      </c>
    </row>
    <row r="4564" spans="70:79" s="1" customFormat="1" ht="15">
      <c r="BR4564" t="str">
        <f t="shared" si="205"/>
        <v>RY5THE BUTTERFLY HOSPICE</v>
      </c>
      <c r="BS4564" s="70" t="s">
        <v>12924</v>
      </c>
      <c r="BT4564" s="80" t="s">
        <v>8166</v>
      </c>
      <c r="BU4564" s="70" t="s">
        <v>12924</v>
      </c>
      <c r="BV4564" s="80" t="s">
        <v>8166</v>
      </c>
      <c r="BW4564" s="66" t="s">
        <v>12915</v>
      </c>
      <c r="BX4564" s="66"/>
      <c r="BY4564" s="12"/>
      <c r="BZ4564" t="s">
        <v>1830</v>
      </c>
      <c r="CA4564" s="13" t="s">
        <v>12925</v>
      </c>
    </row>
    <row r="4565" spans="70:79" s="1" customFormat="1" ht="15">
      <c r="BR4565" t="str">
        <f t="shared" si="205"/>
        <v>RY5THE JOHNSON COMMUNITY HOSPITAL</v>
      </c>
      <c r="BS4565" s="66" t="s">
        <v>12926</v>
      </c>
      <c r="BT4565" s="66" t="s">
        <v>8169</v>
      </c>
      <c r="BU4565" s="66" t="s">
        <v>12926</v>
      </c>
      <c r="BV4565" s="66" t="s">
        <v>8169</v>
      </c>
      <c r="BW4565" s="66" t="s">
        <v>12915</v>
      </c>
      <c r="BX4565" s="66"/>
      <c r="BY4565" s="12"/>
      <c r="BZ4565" t="s">
        <v>1830</v>
      </c>
      <c r="CA4565" s="13" t="s">
        <v>12927</v>
      </c>
    </row>
    <row r="4566" spans="70:79" s="1" customFormat="1" ht="15">
      <c r="BR4566" t="str">
        <f t="shared" si="205"/>
        <v>RY6ARMLEY MOOR HEALTH CENTRE</v>
      </c>
      <c r="BS4566" s="66" t="s">
        <v>12928</v>
      </c>
      <c r="BT4566" s="66" t="s">
        <v>12929</v>
      </c>
      <c r="BU4566" s="66" t="s">
        <v>12928</v>
      </c>
      <c r="BV4566" s="66" t="s">
        <v>12929</v>
      </c>
      <c r="BW4566" s="66" t="s">
        <v>12930</v>
      </c>
      <c r="BX4566" s="66"/>
      <c r="BY4566" s="12"/>
      <c r="BZ4566" t="s">
        <v>1830</v>
      </c>
      <c r="CA4566" s="13" t="s">
        <v>12931</v>
      </c>
    </row>
    <row r="4567" spans="70:79" s="1" customFormat="1" ht="15">
      <c r="BR4567" t="str">
        <f t="shared" si="205"/>
        <v>RY6BECKETTS PARK</v>
      </c>
      <c r="BS4567" s="66" t="s">
        <v>12932</v>
      </c>
      <c r="BT4567" s="66" t="s">
        <v>12933</v>
      </c>
      <c r="BU4567" s="66" t="s">
        <v>12932</v>
      </c>
      <c r="BV4567" s="66" t="s">
        <v>12933</v>
      </c>
      <c r="BW4567" s="66" t="s">
        <v>12930</v>
      </c>
      <c r="BX4567" s="66"/>
      <c r="BY4567" s="12"/>
      <c r="BZ4567" t="s">
        <v>1830</v>
      </c>
      <c r="CA4567" s="13" t="s">
        <v>12934</v>
      </c>
    </row>
    <row r="4568" spans="70:79" s="1" customFormat="1" ht="15">
      <c r="BR4568" t="str">
        <f t="shared" si="205"/>
        <v>RY6BEESTON HILL COMMUNITY HEALTH CENTRE</v>
      </c>
      <c r="BS4568" s="66" t="s">
        <v>12935</v>
      </c>
      <c r="BT4568" s="66" t="s">
        <v>12936</v>
      </c>
      <c r="BU4568" s="66" t="s">
        <v>12935</v>
      </c>
      <c r="BV4568" s="66" t="s">
        <v>12936</v>
      </c>
      <c r="BW4568" s="66" t="s">
        <v>12930</v>
      </c>
      <c r="BX4568" s="66"/>
      <c r="BY4568" s="12"/>
      <c r="BZ4568" t="s">
        <v>1830</v>
      </c>
      <c r="CA4568" s="13" t="s">
        <v>12937</v>
      </c>
    </row>
    <row r="4569" spans="70:79" s="1" customFormat="1" ht="15">
      <c r="BR4569" t="str">
        <f t="shared" si="205"/>
        <v>RY6BEESTON VILLAGE SURGERY</v>
      </c>
      <c r="BS4569" s="66" t="s">
        <v>12938</v>
      </c>
      <c r="BT4569" s="66" t="s">
        <v>12939</v>
      </c>
      <c r="BU4569" s="66" t="s">
        <v>12938</v>
      </c>
      <c r="BV4569" s="66" t="s">
        <v>12939</v>
      </c>
      <c r="BW4569" s="66" t="s">
        <v>12930</v>
      </c>
      <c r="BX4569" s="66"/>
      <c r="BY4569" s="12"/>
      <c r="BZ4569" t="s">
        <v>1830</v>
      </c>
      <c r="CA4569" s="13" t="s">
        <v>12940</v>
      </c>
    </row>
    <row r="4570" spans="70:79" s="1" customFormat="1" ht="15">
      <c r="BR4570" t="str">
        <f t="shared" si="205"/>
        <v>RY6BRAMLEY CLINIC</v>
      </c>
      <c r="BS4570" s="66" t="s">
        <v>12941</v>
      </c>
      <c r="BT4570" s="66" t="s">
        <v>12942</v>
      </c>
      <c r="BU4570" s="66" t="s">
        <v>12941</v>
      </c>
      <c r="BV4570" s="66" t="s">
        <v>12942</v>
      </c>
      <c r="BW4570" s="66" t="s">
        <v>12930</v>
      </c>
      <c r="BX4570" s="66"/>
      <c r="BY4570" s="12"/>
      <c r="BZ4570" t="s">
        <v>1830</v>
      </c>
      <c r="CA4570" s="13" t="s">
        <v>12943</v>
      </c>
    </row>
    <row r="4571" spans="70:79" s="1" customFormat="1" ht="15">
      <c r="BR4571" t="str">
        <f t="shared" si="205"/>
        <v>RY6BURMANTOFTS HEALTH CENTRE</v>
      </c>
      <c r="BS4571" s="66" t="s">
        <v>12944</v>
      </c>
      <c r="BT4571" s="66" t="s">
        <v>12945</v>
      </c>
      <c r="BU4571" s="66" t="s">
        <v>12944</v>
      </c>
      <c r="BV4571" s="66" t="s">
        <v>12945</v>
      </c>
      <c r="BW4571" s="66" t="s">
        <v>12930</v>
      </c>
      <c r="BX4571" s="66"/>
      <c r="BY4571" s="12"/>
      <c r="BZ4571" t="s">
        <v>1830</v>
      </c>
      <c r="CA4571" s="13" t="s">
        <v>12946</v>
      </c>
    </row>
    <row r="4572" spans="70:79" s="1" customFormat="1" ht="15">
      <c r="BR4572" t="str">
        <f t="shared" si="205"/>
        <v>RY6CALVERLEY MEDICAL CENTRE</v>
      </c>
      <c r="BS4572" s="66" t="s">
        <v>12947</v>
      </c>
      <c r="BT4572" s="66" t="s">
        <v>12948</v>
      </c>
      <c r="BU4572" s="66" t="s">
        <v>12947</v>
      </c>
      <c r="BV4572" s="66" t="s">
        <v>12948</v>
      </c>
      <c r="BW4572" s="66" t="s">
        <v>12930</v>
      </c>
      <c r="BX4572" s="66"/>
      <c r="BY4572" s="12"/>
      <c r="BZ4572" t="s">
        <v>1830</v>
      </c>
      <c r="CA4572" s="13" t="s">
        <v>12949</v>
      </c>
    </row>
    <row r="4573" spans="70:79" s="1" customFormat="1" ht="15">
      <c r="BR4573" t="str">
        <f t="shared" si="205"/>
        <v>RY6CAMHS SERVICE (12A CLARENDON ROAD)</v>
      </c>
      <c r="BS4573" s="66" t="s">
        <v>12950</v>
      </c>
      <c r="BT4573" s="66" t="s">
        <v>12951</v>
      </c>
      <c r="BU4573" s="66" t="s">
        <v>12950</v>
      </c>
      <c r="BV4573" s="66" t="s">
        <v>12951</v>
      </c>
      <c r="BW4573" s="66" t="s">
        <v>12930</v>
      </c>
      <c r="BX4573" s="66"/>
      <c r="BY4573" s="12"/>
      <c r="BZ4573" t="s">
        <v>1830</v>
      </c>
      <c r="CA4573" s="13" t="s">
        <v>12952</v>
      </c>
    </row>
    <row r="4574" spans="70:79" s="1" customFormat="1" ht="15">
      <c r="BR4574" t="str">
        <f t="shared" si="205"/>
        <v>RY6CFU (SJUH)</v>
      </c>
      <c r="BS4574" s="66" t="s">
        <v>12953</v>
      </c>
      <c r="BT4574" s="66" t="s">
        <v>12954</v>
      </c>
      <c r="BU4574" s="66" t="s">
        <v>12953</v>
      </c>
      <c r="BV4574" s="66" t="s">
        <v>12954</v>
      </c>
      <c r="BW4574" s="66" t="s">
        <v>12930</v>
      </c>
      <c r="BX4574" s="66"/>
      <c r="BY4574" s="12"/>
      <c r="BZ4574" t="s">
        <v>3404</v>
      </c>
      <c r="CA4574" s="13" t="s">
        <v>12955</v>
      </c>
    </row>
    <row r="4575" spans="70:79" s="1" customFormat="1" ht="15">
      <c r="BR4575" t="str">
        <f t="shared" si="205"/>
        <v>RY6CHAPEL ALLERTON HOSPITAL (MUSCULOSKELETAL)</v>
      </c>
      <c r="BS4575" s="66" t="s">
        <v>12956</v>
      </c>
      <c r="BT4575" s="66" t="s">
        <v>12957</v>
      </c>
      <c r="BU4575" s="66" t="s">
        <v>12956</v>
      </c>
      <c r="BV4575" s="66" t="s">
        <v>12957</v>
      </c>
      <c r="BW4575" s="66" t="s">
        <v>12930</v>
      </c>
      <c r="BX4575" s="66"/>
      <c r="BY4575" s="12"/>
      <c r="BZ4575" t="s">
        <v>3404</v>
      </c>
      <c r="CA4575" s="13" t="s">
        <v>12958</v>
      </c>
    </row>
    <row r="4576" spans="70:79" s="1" customFormat="1" ht="15">
      <c r="BR4576" t="str">
        <f t="shared" si="205"/>
        <v>RY6CHAPELTOWN HEALTH CENTRE</v>
      </c>
      <c r="BS4576" s="66" t="s">
        <v>12959</v>
      </c>
      <c r="BT4576" s="66" t="s">
        <v>12960</v>
      </c>
      <c r="BU4576" s="66" t="s">
        <v>12959</v>
      </c>
      <c r="BV4576" s="66" t="s">
        <v>12960</v>
      </c>
      <c r="BW4576" s="66" t="s">
        <v>12930</v>
      </c>
      <c r="BX4576" s="66"/>
      <c r="BY4576" s="12"/>
      <c r="BZ4576" t="s">
        <v>3404</v>
      </c>
      <c r="CA4576" s="13" t="s">
        <v>1862</v>
      </c>
    </row>
    <row r="4577" spans="70:79" s="1" customFormat="1" ht="15">
      <c r="BR4577" t="str">
        <f t="shared" si="205"/>
        <v>RY6CHAPELTOWN IFSS</v>
      </c>
      <c r="BS4577" s="66" t="s">
        <v>12961</v>
      </c>
      <c r="BT4577" s="66" t="s">
        <v>12962</v>
      </c>
      <c r="BU4577" s="66" t="s">
        <v>12961</v>
      </c>
      <c r="BV4577" s="66" t="s">
        <v>12962</v>
      </c>
      <c r="BW4577" s="66" t="s">
        <v>12930</v>
      </c>
      <c r="BX4577" s="66"/>
      <c r="BY4577" s="12"/>
      <c r="BZ4577" t="s">
        <v>3404</v>
      </c>
      <c r="CA4577" s="13" t="s">
        <v>12963</v>
      </c>
    </row>
    <row r="4578" spans="70:79" s="1" customFormat="1" ht="15">
      <c r="BR4578" t="str">
        <f t="shared" si="205"/>
        <v>RY6CITY WISE CLINIC</v>
      </c>
      <c r="BS4578" s="66" t="s">
        <v>12964</v>
      </c>
      <c r="BT4578" s="66" t="s">
        <v>12965</v>
      </c>
      <c r="BU4578" s="66" t="s">
        <v>12964</v>
      </c>
      <c r="BV4578" s="66" t="s">
        <v>12965</v>
      </c>
      <c r="BW4578" s="66" t="s">
        <v>12930</v>
      </c>
      <c r="BX4578" s="66"/>
      <c r="BY4578" s="12"/>
      <c r="BZ4578" t="s">
        <v>3404</v>
      </c>
      <c r="CA4578" s="13" t="s">
        <v>12966</v>
      </c>
    </row>
    <row r="4579" spans="70:79" s="1" customFormat="1" ht="15">
      <c r="BR4579" t="str">
        <f t="shared" si="205"/>
        <v>RY6COLTON MILL MEDICAL CENTRE</v>
      </c>
      <c r="BS4579" s="66" t="s">
        <v>12967</v>
      </c>
      <c r="BT4579" s="66" t="s">
        <v>12968</v>
      </c>
      <c r="BU4579" s="66" t="s">
        <v>12967</v>
      </c>
      <c r="BV4579" s="66" t="s">
        <v>12968</v>
      </c>
      <c r="BW4579" s="66" t="s">
        <v>12930</v>
      </c>
      <c r="BX4579" s="66"/>
      <c r="BY4579" s="12"/>
      <c r="BZ4579" t="s">
        <v>3404</v>
      </c>
      <c r="CA4579" s="13" t="s">
        <v>12969</v>
      </c>
    </row>
    <row r="4580" spans="70:79" s="1" customFormat="1" ht="15">
      <c r="BR4580" t="str">
        <f t="shared" si="205"/>
        <v>RY6CRAVEN ROAD MEDICAL PRACTICE</v>
      </c>
      <c r="BS4580" s="66" t="s">
        <v>12970</v>
      </c>
      <c r="BT4580" s="66" t="s">
        <v>12971</v>
      </c>
      <c r="BU4580" s="66" t="s">
        <v>12970</v>
      </c>
      <c r="BV4580" s="66" t="s">
        <v>12971</v>
      </c>
      <c r="BW4580" s="66" t="s">
        <v>12930</v>
      </c>
      <c r="BX4580" s="66"/>
      <c r="BY4580" s="12"/>
      <c r="BZ4580" t="s">
        <v>3404</v>
      </c>
      <c r="CA4580" s="13" t="s">
        <v>12972</v>
      </c>
    </row>
    <row r="4581" spans="70:79" s="1" customFormat="1" ht="15">
      <c r="BR4581" t="str">
        <f t="shared" si="205"/>
        <v>RY6CRINGLEBAR</v>
      </c>
      <c r="BS4581" s="66" t="s">
        <v>12973</v>
      </c>
      <c r="BT4581" s="66" t="s">
        <v>12974</v>
      </c>
      <c r="BU4581" s="66" t="s">
        <v>12973</v>
      </c>
      <c r="BV4581" s="66" t="s">
        <v>12974</v>
      </c>
      <c r="BW4581" s="66" t="s">
        <v>12930</v>
      </c>
      <c r="BX4581" s="66"/>
      <c r="BY4581" s="12"/>
      <c r="BZ4581" t="s">
        <v>3404</v>
      </c>
      <c r="CA4581" s="13" t="s">
        <v>12975</v>
      </c>
    </row>
    <row r="4582" spans="70:79" s="1" customFormat="1" ht="15">
      <c r="BR4582" t="str">
        <f t="shared" si="205"/>
        <v>RY6EAST LEEDS HEALTH CENTRE</v>
      </c>
      <c r="BS4582" s="66" t="s">
        <v>12976</v>
      </c>
      <c r="BT4582" s="66" t="s">
        <v>12977</v>
      </c>
      <c r="BU4582" s="66" t="s">
        <v>12976</v>
      </c>
      <c r="BV4582" s="66" t="s">
        <v>12977</v>
      </c>
      <c r="BW4582" s="66" t="s">
        <v>12930</v>
      </c>
      <c r="BX4582" s="66"/>
      <c r="BY4582" s="12"/>
      <c r="BZ4582" t="s">
        <v>3404</v>
      </c>
      <c r="CA4582" s="13" t="s">
        <v>12978</v>
      </c>
    </row>
    <row r="4583" spans="70:79" s="1" customFormat="1" ht="15">
      <c r="BR4583" t="str">
        <f t="shared" si="205"/>
        <v>RY6FOUNDRY LANE SURGERY</v>
      </c>
      <c r="BS4583" s="66" t="s">
        <v>12979</v>
      </c>
      <c r="BT4583" s="66" t="s">
        <v>12980</v>
      </c>
      <c r="BU4583" s="66" t="s">
        <v>12979</v>
      </c>
      <c r="BV4583" s="66" t="s">
        <v>12980</v>
      </c>
      <c r="BW4583" s="66" t="s">
        <v>12930</v>
      </c>
      <c r="BX4583" s="66"/>
      <c r="BY4583" s="12"/>
      <c r="BZ4583" t="s">
        <v>3404</v>
      </c>
      <c r="CA4583" s="13" t="s">
        <v>12981</v>
      </c>
    </row>
    <row r="4584" spans="70:79" s="1" customFormat="1" ht="15">
      <c r="BR4584" t="str">
        <f t="shared" si="205"/>
        <v>RY6GARFORTH CLINIC</v>
      </c>
      <c r="BS4584" s="66" t="s">
        <v>12982</v>
      </c>
      <c r="BT4584" s="66" t="s">
        <v>12983</v>
      </c>
      <c r="BU4584" s="66" t="s">
        <v>12982</v>
      </c>
      <c r="BV4584" s="66" t="s">
        <v>12983</v>
      </c>
      <c r="BW4584" s="66" t="s">
        <v>12930</v>
      </c>
      <c r="BX4584" s="66"/>
      <c r="BY4584" s="12"/>
      <c r="BZ4584" t="s">
        <v>3404</v>
      </c>
      <c r="CA4584" s="13" t="s">
        <v>12984</v>
      </c>
    </row>
    <row r="4585" spans="70:79" s="1" customFormat="1" ht="15">
      <c r="BR4585" t="str">
        <f t="shared" si="205"/>
        <v>RY6GILDERSOME CLINIC</v>
      </c>
      <c r="BS4585" s="66" t="s">
        <v>12985</v>
      </c>
      <c r="BT4585" s="66" t="s">
        <v>12986</v>
      </c>
      <c r="BU4585" s="66" t="s">
        <v>12985</v>
      </c>
      <c r="BV4585" s="66" t="s">
        <v>12986</v>
      </c>
      <c r="BW4585" s="66" t="s">
        <v>12930</v>
      </c>
      <c r="BX4585" s="66"/>
      <c r="BY4585" s="12"/>
      <c r="BZ4585" t="s">
        <v>3404</v>
      </c>
      <c r="CA4585" s="13" t="s">
        <v>12987</v>
      </c>
    </row>
    <row r="4586" spans="70:79" s="1" customFormat="1" ht="15">
      <c r="BR4586" t="str">
        <f t="shared" si="205"/>
        <v>RY6GIPTON CLINIC</v>
      </c>
      <c r="BS4586" s="66" t="s">
        <v>12988</v>
      </c>
      <c r="BT4586" s="66" t="s">
        <v>12989</v>
      </c>
      <c r="BU4586" s="66" t="s">
        <v>12988</v>
      </c>
      <c r="BV4586" s="66" t="s">
        <v>12989</v>
      </c>
      <c r="BW4586" s="66" t="s">
        <v>12930</v>
      </c>
      <c r="BX4586" s="66"/>
      <c r="BY4586" s="12"/>
      <c r="BZ4586" t="s">
        <v>3404</v>
      </c>
      <c r="CA4586" s="13" t="s">
        <v>12990</v>
      </c>
    </row>
    <row r="4587" spans="70:79" s="1" customFormat="1" ht="15">
      <c r="BR4587" t="str">
        <f t="shared" si="205"/>
        <v>RY6GUISELEY CLINIC</v>
      </c>
      <c r="BS4587" s="66" t="s">
        <v>12991</v>
      </c>
      <c r="BT4587" s="66" t="s">
        <v>12992</v>
      </c>
      <c r="BU4587" s="66" t="s">
        <v>12991</v>
      </c>
      <c r="BV4587" s="66" t="s">
        <v>12992</v>
      </c>
      <c r="BW4587" s="66" t="s">
        <v>12930</v>
      </c>
      <c r="BX4587" s="66"/>
      <c r="BY4587" s="12"/>
      <c r="BZ4587" t="s">
        <v>3404</v>
      </c>
      <c r="CA4587" s="13" t="s">
        <v>12993</v>
      </c>
    </row>
    <row r="4588" spans="70:79" s="1" customFormat="1" ht="15">
      <c r="BR4588" t="str">
        <f t="shared" si="205"/>
        <v>RY6HALTON CLINIC</v>
      </c>
      <c r="BS4588" s="66" t="s">
        <v>12994</v>
      </c>
      <c r="BT4588" s="66" t="s">
        <v>12995</v>
      </c>
      <c r="BU4588" s="66" t="s">
        <v>12994</v>
      </c>
      <c r="BV4588" s="66" t="s">
        <v>12995</v>
      </c>
      <c r="BW4588" s="66" t="s">
        <v>12930</v>
      </c>
      <c r="BX4588" s="66"/>
      <c r="BY4588" s="12"/>
      <c r="BZ4588" t="s">
        <v>3404</v>
      </c>
      <c r="CA4588" s="13" t="s">
        <v>12996</v>
      </c>
    </row>
    <row r="4589" spans="70:79" s="1" customFormat="1" ht="15">
      <c r="BR4589" t="str">
        <f t="shared" si="205"/>
        <v>RY6HANNAH HOUSE</v>
      </c>
      <c r="BS4589" s="66" t="s">
        <v>12997</v>
      </c>
      <c r="BT4589" s="66" t="s">
        <v>7698</v>
      </c>
      <c r="BU4589" s="66" t="s">
        <v>12997</v>
      </c>
      <c r="BV4589" s="66" t="s">
        <v>7698</v>
      </c>
      <c r="BW4589" s="66" t="s">
        <v>12930</v>
      </c>
      <c r="BX4589" s="66"/>
      <c r="BY4589" s="12"/>
      <c r="BZ4589" t="s">
        <v>3404</v>
      </c>
      <c r="CA4589" s="13" t="s">
        <v>12998</v>
      </c>
    </row>
    <row r="4590" spans="70:79" s="1" customFormat="1" ht="15">
      <c r="BR4590" t="str">
        <f t="shared" si="205"/>
        <v>RY6HAREHILLS CHILDRENS CENTRE</v>
      </c>
      <c r="BS4590" s="66" t="s">
        <v>12999</v>
      </c>
      <c r="BT4590" s="66" t="s">
        <v>13000</v>
      </c>
      <c r="BU4590" s="66" t="s">
        <v>12999</v>
      </c>
      <c r="BV4590" s="66" t="s">
        <v>13000</v>
      </c>
      <c r="BW4590" s="66" t="s">
        <v>12930</v>
      </c>
      <c r="BX4590" s="66"/>
      <c r="BY4590" s="12"/>
      <c r="BZ4590" t="s">
        <v>3404</v>
      </c>
      <c r="CA4590" s="13" t="s">
        <v>13001</v>
      </c>
    </row>
    <row r="4591" spans="70:79" s="1" customFormat="1" ht="15">
      <c r="BR4591" t="str">
        <f t="shared" si="205"/>
        <v>RY6HARRY BOOTH HOUSE</v>
      </c>
      <c r="BS4591" s="66" t="s">
        <v>13002</v>
      </c>
      <c r="BT4591" s="66" t="s">
        <v>13003</v>
      </c>
      <c r="BU4591" s="66" t="s">
        <v>13002</v>
      </c>
      <c r="BV4591" s="66" t="s">
        <v>13003</v>
      </c>
      <c r="BW4591" s="66" t="s">
        <v>12930</v>
      </c>
      <c r="BX4591" s="66"/>
      <c r="BY4591" s="12"/>
      <c r="BZ4591" t="s">
        <v>3404</v>
      </c>
      <c r="CA4591" s="13" t="s">
        <v>13004</v>
      </c>
    </row>
    <row r="4592" spans="70:79" s="1" customFormat="1" ht="15">
      <c r="BR4592" t="str">
        <f t="shared" si="205"/>
        <v>RY6HAWTHORN HOUSE</v>
      </c>
      <c r="BS4592" s="66" t="s">
        <v>13005</v>
      </c>
      <c r="BT4592" s="66" t="s">
        <v>13006</v>
      </c>
      <c r="BU4592" s="66" t="s">
        <v>13005</v>
      </c>
      <c r="BV4592" s="66" t="s">
        <v>13006</v>
      </c>
      <c r="BW4592" s="66" t="s">
        <v>12930</v>
      </c>
      <c r="BX4592" s="12"/>
      <c r="BY4592" s="12"/>
      <c r="BZ4592" t="s">
        <v>3404</v>
      </c>
      <c r="CA4592" s="13" t="s">
        <v>13007</v>
      </c>
    </row>
    <row r="4593" spans="70:79" s="1" customFormat="1" ht="15">
      <c r="BR4593" t="str">
        <f t="shared" si="205"/>
        <v>RY6HAWTHORN SURGERY</v>
      </c>
      <c r="BS4593" s="66" t="s">
        <v>13008</v>
      </c>
      <c r="BT4593" s="66" t="s">
        <v>13009</v>
      </c>
      <c r="BU4593" s="66" t="s">
        <v>13008</v>
      </c>
      <c r="BV4593" s="66" t="s">
        <v>13009</v>
      </c>
      <c r="BW4593" s="66" t="s">
        <v>12930</v>
      </c>
      <c r="BX4593" s="66"/>
      <c r="BY4593" s="12"/>
      <c r="BZ4593" t="s">
        <v>3404</v>
      </c>
      <c r="CA4593" s="13" t="s">
        <v>13010</v>
      </c>
    </row>
    <row r="4594" spans="70:79" s="1" customFormat="1" ht="15">
      <c r="BR4594" t="str">
        <f t="shared" si="205"/>
        <v>RY6HIGHFIELD MEDICAL CENTRE</v>
      </c>
      <c r="BS4594" s="66" t="s">
        <v>13011</v>
      </c>
      <c r="BT4594" s="66" t="s">
        <v>13012</v>
      </c>
      <c r="BU4594" s="66" t="s">
        <v>13011</v>
      </c>
      <c r="BV4594" s="66" t="s">
        <v>13012</v>
      </c>
      <c r="BW4594" s="66" t="s">
        <v>12930</v>
      </c>
      <c r="BX4594" s="66"/>
      <c r="BY4594" s="12"/>
      <c r="BZ4594" t="s">
        <v>3404</v>
      </c>
      <c r="CA4594" s="13" t="s">
        <v>13013</v>
      </c>
    </row>
    <row r="4595" spans="70:79" s="1" customFormat="1" ht="15">
      <c r="BR4595" t="str">
        <f t="shared" si="205"/>
        <v>RY6HILLFOOT SURGERY</v>
      </c>
      <c r="BS4595" s="66" t="s">
        <v>13014</v>
      </c>
      <c r="BT4595" s="66" t="s">
        <v>13015</v>
      </c>
      <c r="BU4595" s="66" t="s">
        <v>13014</v>
      </c>
      <c r="BV4595" s="66" t="s">
        <v>13015</v>
      </c>
      <c r="BW4595" s="66" t="s">
        <v>12930</v>
      </c>
      <c r="BX4595" s="66"/>
      <c r="BY4595" s="12"/>
      <c r="BZ4595" t="s">
        <v>3404</v>
      </c>
      <c r="CA4595" s="13" t="s">
        <v>13016</v>
      </c>
    </row>
    <row r="4596" spans="70:79" s="1" customFormat="1" ht="15">
      <c r="BR4596" t="str">
        <f t="shared" si="205"/>
        <v>RY6HOLT PARK HEALTH CENTRE</v>
      </c>
      <c r="BS4596" s="66" t="s">
        <v>13017</v>
      </c>
      <c r="BT4596" s="66" t="s">
        <v>13018</v>
      </c>
      <c r="BU4596" s="66" t="s">
        <v>13017</v>
      </c>
      <c r="BV4596" s="66" t="s">
        <v>13018</v>
      </c>
      <c r="BW4596" s="66" t="s">
        <v>12930</v>
      </c>
      <c r="BX4596" s="66"/>
      <c r="BY4596" s="12"/>
      <c r="BZ4596" t="s">
        <v>3407</v>
      </c>
      <c r="CA4596" s="13" t="s">
        <v>1562</v>
      </c>
    </row>
    <row r="4597" spans="70:79" s="1" customFormat="1" ht="15">
      <c r="BR4597" t="str">
        <f t="shared" si="205"/>
        <v>RY6HORSFORTH CLINIC</v>
      </c>
      <c r="BS4597" s="66" t="s">
        <v>13019</v>
      </c>
      <c r="BT4597" s="66" t="s">
        <v>13020</v>
      </c>
      <c r="BU4597" s="66" t="s">
        <v>13019</v>
      </c>
      <c r="BV4597" s="66" t="s">
        <v>13020</v>
      </c>
      <c r="BW4597" s="66" t="s">
        <v>12930</v>
      </c>
      <c r="BX4597" s="66"/>
      <c r="BY4597" s="12"/>
      <c r="BZ4597" t="s">
        <v>3407</v>
      </c>
      <c r="CA4597" s="13" t="s">
        <v>13021</v>
      </c>
    </row>
    <row r="4598" spans="70:79" s="1" customFormat="1" ht="15">
      <c r="BR4598" t="str">
        <f t="shared" si="205"/>
        <v>RY6HUNSLET HEALTH CENTRE</v>
      </c>
      <c r="BS4598" s="66" t="s">
        <v>13022</v>
      </c>
      <c r="BT4598" s="66" t="s">
        <v>13023</v>
      </c>
      <c r="BU4598" s="66" t="s">
        <v>13022</v>
      </c>
      <c r="BV4598" s="66" t="s">
        <v>13023</v>
      </c>
      <c r="BW4598" s="66" t="s">
        <v>12930</v>
      </c>
      <c r="BX4598" s="66"/>
      <c r="BY4598" s="12"/>
      <c r="BZ4598" t="s">
        <v>3841</v>
      </c>
      <c r="CA4598" s="13" t="s">
        <v>688</v>
      </c>
    </row>
    <row r="4599" spans="70:79" s="1" customFormat="1" ht="15">
      <c r="BR4599" t="str">
        <f t="shared" si="205"/>
        <v>RY6IRELAND WOOD SURGERY</v>
      </c>
      <c r="BS4599" s="66" t="s">
        <v>13024</v>
      </c>
      <c r="BT4599" s="66" t="s">
        <v>13025</v>
      </c>
      <c r="BU4599" s="66" t="s">
        <v>13024</v>
      </c>
      <c r="BV4599" s="66" t="s">
        <v>13025</v>
      </c>
      <c r="BW4599" s="66" t="s">
        <v>12930</v>
      </c>
      <c r="BX4599" s="66"/>
      <c r="BY4599" s="12"/>
      <c r="BZ4599" t="s">
        <v>3841</v>
      </c>
      <c r="CA4599" s="13" t="s">
        <v>13026</v>
      </c>
    </row>
    <row r="4600" spans="70:79" s="1" customFormat="1" ht="15">
      <c r="BR4600" t="str">
        <f t="shared" si="205"/>
        <v>RY6KIPPAX HEALTH CENTRE</v>
      </c>
      <c r="BS4600" s="66" t="s">
        <v>13027</v>
      </c>
      <c r="BT4600" s="66" t="s">
        <v>13028</v>
      </c>
      <c r="BU4600" s="66" t="s">
        <v>13027</v>
      </c>
      <c r="BV4600" s="66" t="s">
        <v>13028</v>
      </c>
      <c r="BW4600" s="66" t="s">
        <v>12930</v>
      </c>
      <c r="BX4600" s="66"/>
      <c r="BY4600" s="12"/>
      <c r="BZ4600" t="s">
        <v>3841</v>
      </c>
      <c r="CA4600" s="13" t="s">
        <v>10002</v>
      </c>
    </row>
    <row r="4601" spans="70:79" s="1" customFormat="1" ht="15">
      <c r="BR4601" t="str">
        <f t="shared" si="205"/>
        <v>RY6KIRKSTALL HEALTH CENTRE</v>
      </c>
      <c r="BS4601" s="66" t="s">
        <v>13029</v>
      </c>
      <c r="BT4601" s="66" t="s">
        <v>13030</v>
      </c>
      <c r="BU4601" s="66" t="s">
        <v>13029</v>
      </c>
      <c r="BV4601" s="66" t="s">
        <v>13030</v>
      </c>
      <c r="BW4601" s="66" t="s">
        <v>12930</v>
      </c>
      <c r="BX4601" s="66"/>
      <c r="BY4601" s="12"/>
      <c r="BZ4601" t="s">
        <v>3841</v>
      </c>
      <c r="CA4601" s="13" t="s">
        <v>490</v>
      </c>
    </row>
    <row r="4602" spans="70:79" s="1" customFormat="1" ht="15">
      <c r="BR4602" t="str">
        <f t="shared" si="205"/>
        <v>RY6KIRKSTALL LANE MEDICAL CENTRE</v>
      </c>
      <c r="BS4602" s="66" t="s">
        <v>13031</v>
      </c>
      <c r="BT4602" s="66" t="s">
        <v>13032</v>
      </c>
      <c r="BU4602" s="66" t="s">
        <v>13031</v>
      </c>
      <c r="BV4602" s="66" t="s">
        <v>13032</v>
      </c>
      <c r="BW4602" s="66" t="s">
        <v>12930</v>
      </c>
      <c r="BX4602" s="66"/>
      <c r="BY4602" s="12"/>
      <c r="BZ4602" t="s">
        <v>3841</v>
      </c>
      <c r="CA4602" s="13" t="s">
        <v>13033</v>
      </c>
    </row>
    <row r="4603" spans="70:79" s="1" customFormat="1" ht="15">
      <c r="BR4603" t="str">
        <f t="shared" si="205"/>
        <v>RY6LEAFIELD CLINIC</v>
      </c>
      <c r="BS4603" s="66" t="s">
        <v>13034</v>
      </c>
      <c r="BT4603" s="66" t="s">
        <v>13035</v>
      </c>
      <c r="BU4603" s="66" t="s">
        <v>13034</v>
      </c>
      <c r="BV4603" s="66" t="s">
        <v>13035</v>
      </c>
      <c r="BW4603" s="66" t="s">
        <v>12930</v>
      </c>
      <c r="BX4603" s="66"/>
      <c r="BY4603" s="12"/>
      <c r="BZ4603" t="s">
        <v>3841</v>
      </c>
      <c r="CA4603" s="13" t="s">
        <v>13036</v>
      </c>
    </row>
    <row r="4604" spans="70:79" s="1" customFormat="1" ht="15">
      <c r="BR4604" t="str">
        <f t="shared" si="205"/>
        <v>RY6LEEDS CITY COLLEGE - HORSFORTH CAMPUS</v>
      </c>
      <c r="BS4604" s="66" t="s">
        <v>13037</v>
      </c>
      <c r="BT4604" s="66" t="s">
        <v>13038</v>
      </c>
      <c r="BU4604" s="66" t="s">
        <v>13037</v>
      </c>
      <c r="BV4604" s="66" t="s">
        <v>13038</v>
      </c>
      <c r="BW4604" s="66" t="s">
        <v>12930</v>
      </c>
      <c r="BX4604" s="66"/>
      <c r="BY4604" s="12"/>
      <c r="BZ4604" t="s">
        <v>3841</v>
      </c>
      <c r="CA4604" s="13" t="s">
        <v>1661</v>
      </c>
    </row>
    <row r="4605" spans="70:79" s="1" customFormat="1" ht="15">
      <c r="BR4605" t="str">
        <f t="shared" si="205"/>
        <v>RY6LEEDS CITY COLLEGE - PARK LANE CAMPUS</v>
      </c>
      <c r="BS4605" s="66" t="s">
        <v>13039</v>
      </c>
      <c r="BT4605" s="66" t="s">
        <v>13040</v>
      </c>
      <c r="BU4605" s="66" t="s">
        <v>13039</v>
      </c>
      <c r="BV4605" s="66" t="s">
        <v>13040</v>
      </c>
      <c r="BW4605" s="66" t="s">
        <v>12930</v>
      </c>
      <c r="BX4605" s="66"/>
      <c r="BY4605" s="12"/>
      <c r="BZ4605" t="s">
        <v>3841</v>
      </c>
      <c r="CA4605" s="13" t="s">
        <v>1553</v>
      </c>
    </row>
    <row r="4606" spans="70:79" s="1" customFormat="1" ht="15">
      <c r="BR4606" t="str">
        <f t="shared" si="205"/>
        <v>RY6LEEDS CITY COLLEGE - THOMAS DANBY CAMPUS</v>
      </c>
      <c r="BS4606" s="66" t="s">
        <v>13041</v>
      </c>
      <c r="BT4606" s="66" t="s">
        <v>13042</v>
      </c>
      <c r="BU4606" s="66" t="s">
        <v>13041</v>
      </c>
      <c r="BV4606" s="66" t="s">
        <v>13042</v>
      </c>
      <c r="BW4606" s="66" t="s">
        <v>12930</v>
      </c>
      <c r="BX4606" s="66"/>
      <c r="BY4606" s="12"/>
      <c r="BZ4606" t="s">
        <v>3841</v>
      </c>
      <c r="CA4606" s="13" t="s">
        <v>339</v>
      </c>
    </row>
    <row r="4607" spans="70:79" s="1" customFormat="1" ht="15">
      <c r="BR4607" t="str">
        <f t="shared" si="205"/>
        <v>RY6LEEDS COMMUNITY EQUIPMENT SERVICE</v>
      </c>
      <c r="BS4607" s="66" t="s">
        <v>13043</v>
      </c>
      <c r="BT4607" s="66" t="s">
        <v>13044</v>
      </c>
      <c r="BU4607" s="66" t="s">
        <v>13043</v>
      </c>
      <c r="BV4607" s="66" t="s">
        <v>13044</v>
      </c>
      <c r="BW4607" s="66" t="s">
        <v>12930</v>
      </c>
      <c r="BX4607" s="66"/>
      <c r="BY4607" s="12"/>
      <c r="BZ4607" t="s">
        <v>3841</v>
      </c>
      <c r="CA4607" s="13" t="s">
        <v>13045</v>
      </c>
    </row>
    <row r="4608" spans="70:79" s="1" customFormat="1" ht="15">
      <c r="BR4608" t="str">
        <f t="shared" si="205"/>
        <v>RY6LEEDS GENERAL INFIRMARY</v>
      </c>
      <c r="BS4608" s="66" t="s">
        <v>13046</v>
      </c>
      <c r="BT4608" s="66" t="s">
        <v>2700</v>
      </c>
      <c r="BU4608" s="66" t="s">
        <v>13046</v>
      </c>
      <c r="BV4608" s="66" t="s">
        <v>2700</v>
      </c>
      <c r="BW4608" s="66" t="s">
        <v>12930</v>
      </c>
      <c r="BX4608" s="66"/>
      <c r="BY4608" s="12"/>
      <c r="BZ4608" t="s">
        <v>3841</v>
      </c>
      <c r="CA4608" s="13" t="s">
        <v>223</v>
      </c>
    </row>
    <row r="4609" spans="70:79" s="1" customFormat="1" ht="15">
      <c r="BR4609" t="str">
        <f t="shared" si="205"/>
        <v>RY6LEEDS STUDENT MEDICAL PRACTICE</v>
      </c>
      <c r="BS4609" s="66" t="s">
        <v>13047</v>
      </c>
      <c r="BT4609" s="66" t="s">
        <v>13048</v>
      </c>
      <c r="BU4609" s="66" t="s">
        <v>13047</v>
      </c>
      <c r="BV4609" s="66" t="s">
        <v>13048</v>
      </c>
      <c r="BW4609" s="66" t="s">
        <v>12930</v>
      </c>
      <c r="BX4609" s="66"/>
      <c r="BY4609" s="12"/>
      <c r="BZ4609" t="s">
        <v>3841</v>
      </c>
      <c r="CA4609" s="13" t="s">
        <v>227</v>
      </c>
    </row>
    <row r="4610" spans="70:79" s="1" customFormat="1" ht="15">
      <c r="BR4610" t="str">
        <f t="shared" si="205"/>
        <v>RY6LITTLE WOODHOUSE HALL</v>
      </c>
      <c r="BS4610" s="66" t="s">
        <v>13049</v>
      </c>
      <c r="BT4610" s="66" t="s">
        <v>7702</v>
      </c>
      <c r="BU4610" s="66" t="s">
        <v>13049</v>
      </c>
      <c r="BV4610" s="66" t="s">
        <v>7702</v>
      </c>
      <c r="BW4610" s="66" t="s">
        <v>12930</v>
      </c>
      <c r="BX4610" s="66"/>
      <c r="BY4610" s="12"/>
      <c r="BZ4610" t="s">
        <v>3841</v>
      </c>
      <c r="CA4610" s="13" t="s">
        <v>232</v>
      </c>
    </row>
    <row r="4611" spans="70:79" s="1" customFormat="1" ht="15">
      <c r="BR4611" t="str">
        <f t="shared" ref="BR4611:BR4674" si="206">CONCATENATE(LEFT(BS4611, 3),BT4611)</f>
        <v>RY6MANOR PARK SURGERY</v>
      </c>
      <c r="BS4611" s="66" t="s">
        <v>13050</v>
      </c>
      <c r="BT4611" s="66" t="s">
        <v>13051</v>
      </c>
      <c r="BU4611" s="66" t="s">
        <v>13050</v>
      </c>
      <c r="BV4611" s="66" t="s">
        <v>13051</v>
      </c>
      <c r="BW4611" s="66" t="s">
        <v>12930</v>
      </c>
      <c r="BX4611" s="66"/>
      <c r="BY4611" s="12"/>
      <c r="BZ4611" t="s">
        <v>3841</v>
      </c>
      <c r="CA4611" s="13" t="s">
        <v>239</v>
      </c>
    </row>
    <row r="4612" spans="70:79" s="1" customFormat="1" ht="15">
      <c r="BR4612" t="str">
        <f t="shared" si="206"/>
        <v>RY6MEANWOOD HEALTH CENTRE</v>
      </c>
      <c r="BS4612" s="66" t="s">
        <v>13052</v>
      </c>
      <c r="BT4612" s="66" t="s">
        <v>13053</v>
      </c>
      <c r="BU4612" s="66" t="s">
        <v>13052</v>
      </c>
      <c r="BV4612" s="66" t="s">
        <v>13053</v>
      </c>
      <c r="BW4612" s="66" t="s">
        <v>12930</v>
      </c>
      <c r="BX4612" s="66"/>
      <c r="BY4612" s="12"/>
      <c r="BZ4612" t="s">
        <v>3841</v>
      </c>
      <c r="CA4612" s="13" t="s">
        <v>1919</v>
      </c>
    </row>
    <row r="4613" spans="70:79" s="1" customFormat="1" ht="15">
      <c r="BR4613" t="str">
        <f t="shared" si="206"/>
        <v>RY6MIDDLETON COMMUNITY HEALTH CENTRE</v>
      </c>
      <c r="BS4613" s="66" t="s">
        <v>13054</v>
      </c>
      <c r="BT4613" s="66" t="s">
        <v>13055</v>
      </c>
      <c r="BU4613" s="66" t="s">
        <v>13054</v>
      </c>
      <c r="BV4613" s="66" t="s">
        <v>13055</v>
      </c>
      <c r="BW4613" s="66" t="s">
        <v>12930</v>
      </c>
      <c r="BX4613" s="66"/>
      <c r="BY4613" s="12"/>
      <c r="BZ4613" t="s">
        <v>3841</v>
      </c>
      <c r="CA4613" s="13" t="s">
        <v>265</v>
      </c>
    </row>
    <row r="4614" spans="70:79" s="1" customFormat="1" ht="15">
      <c r="BR4614" t="str">
        <f t="shared" si="206"/>
        <v>RY6MORLEY HEALTH CENTRE</v>
      </c>
      <c r="BS4614" s="66" t="s">
        <v>13056</v>
      </c>
      <c r="BT4614" s="66" t="s">
        <v>13057</v>
      </c>
      <c r="BU4614" s="66" t="s">
        <v>13056</v>
      </c>
      <c r="BV4614" s="66" t="s">
        <v>13057</v>
      </c>
      <c r="BW4614" s="66" t="s">
        <v>12930</v>
      </c>
      <c r="BX4614" s="66"/>
      <c r="BY4614" s="12"/>
      <c r="BZ4614" t="s">
        <v>3841</v>
      </c>
      <c r="CA4614" s="13" t="s">
        <v>275</v>
      </c>
    </row>
    <row r="4615" spans="70:79" s="1" customFormat="1" ht="15">
      <c r="BR4615" t="str">
        <f t="shared" si="206"/>
        <v>RY6NEW CROFT SURGERY</v>
      </c>
      <c r="BS4615" s="66" t="s">
        <v>13058</v>
      </c>
      <c r="BT4615" s="66" t="s">
        <v>13059</v>
      </c>
      <c r="BU4615" s="66" t="s">
        <v>13058</v>
      </c>
      <c r="BV4615" s="66" t="s">
        <v>13059</v>
      </c>
      <c r="BW4615" s="66" t="s">
        <v>12930</v>
      </c>
      <c r="BX4615" s="66"/>
      <c r="BY4615" s="12"/>
      <c r="BZ4615" t="s">
        <v>3841</v>
      </c>
      <c r="CA4615" s="13" t="s">
        <v>9942</v>
      </c>
    </row>
    <row r="4616" spans="70:79" s="1" customFormat="1" ht="15">
      <c r="BR4616" t="str">
        <f t="shared" si="206"/>
        <v>RY6NORTH WEST HOUSE (PCT HQ)</v>
      </c>
      <c r="BS4616" s="66" t="s">
        <v>13060</v>
      </c>
      <c r="BT4616" s="66" t="s">
        <v>13061</v>
      </c>
      <c r="BU4616" s="66" t="s">
        <v>13060</v>
      </c>
      <c r="BV4616" s="66" t="s">
        <v>13061</v>
      </c>
      <c r="BW4616" s="66" t="s">
        <v>12930</v>
      </c>
      <c r="BX4616" s="66"/>
      <c r="BY4616" s="12"/>
      <c r="BZ4616" t="s">
        <v>3841</v>
      </c>
      <c r="CA4616" s="13" t="s">
        <v>3063</v>
      </c>
    </row>
    <row r="4617" spans="70:79" s="1" customFormat="1" ht="15">
      <c r="BR4617" t="str">
        <f t="shared" si="206"/>
        <v>RY6OFFENDER HEALTHCARE - LEEDS</v>
      </c>
      <c r="BS4617" s="66" t="s">
        <v>13062</v>
      </c>
      <c r="BT4617" s="66" t="s">
        <v>13063</v>
      </c>
      <c r="BU4617" s="66" t="s">
        <v>13062</v>
      </c>
      <c r="BV4617" s="66" t="s">
        <v>13063</v>
      </c>
      <c r="BW4617" s="66" t="s">
        <v>12930</v>
      </c>
      <c r="BX4617" s="66"/>
      <c r="BY4617" s="12"/>
      <c r="BZ4617" t="s">
        <v>3841</v>
      </c>
      <c r="CA4617" s="13" t="s">
        <v>13064</v>
      </c>
    </row>
    <row r="4618" spans="70:79" s="1" customFormat="1" ht="15">
      <c r="BR4618" t="str">
        <f t="shared" si="206"/>
        <v>RY6OFFENDER HEALTHCARE - WEALSTUN</v>
      </c>
      <c r="BS4618" s="66" t="s">
        <v>13065</v>
      </c>
      <c r="BT4618" s="66" t="s">
        <v>13066</v>
      </c>
      <c r="BU4618" s="66" t="s">
        <v>13065</v>
      </c>
      <c r="BV4618" s="66" t="s">
        <v>13066</v>
      </c>
      <c r="BW4618" s="66" t="s">
        <v>12930</v>
      </c>
      <c r="BX4618" s="66"/>
      <c r="BY4618" s="12"/>
      <c r="BZ4618" t="s">
        <v>3841</v>
      </c>
      <c r="CA4618" s="13" t="s">
        <v>13067</v>
      </c>
    </row>
    <row r="4619" spans="70:79" s="1" customFormat="1" ht="15">
      <c r="BR4619" t="str">
        <f t="shared" si="206"/>
        <v>RY6OFFENDER HEALTHCARE - WETHERBY</v>
      </c>
      <c r="BS4619" s="66" t="s">
        <v>13068</v>
      </c>
      <c r="BT4619" s="66" t="s">
        <v>13069</v>
      </c>
      <c r="BU4619" s="66" t="s">
        <v>13068</v>
      </c>
      <c r="BV4619" s="66" t="s">
        <v>13069</v>
      </c>
      <c r="BW4619" s="66" t="s">
        <v>12930</v>
      </c>
      <c r="BX4619" s="66"/>
      <c r="BY4619" s="12"/>
      <c r="BZ4619" t="s">
        <v>3841</v>
      </c>
      <c r="CA4619" s="13" t="s">
        <v>13070</v>
      </c>
    </row>
    <row r="4620" spans="70:79" s="1" customFormat="1" ht="15">
      <c r="BR4620" t="str">
        <f t="shared" si="206"/>
        <v>RY6OSMONDTHORPE ONE STOP SHOP</v>
      </c>
      <c r="BS4620" s="66" t="s">
        <v>13071</v>
      </c>
      <c r="BT4620" s="66" t="s">
        <v>13072</v>
      </c>
      <c r="BU4620" s="66" t="s">
        <v>13071</v>
      </c>
      <c r="BV4620" s="66" t="s">
        <v>13072</v>
      </c>
      <c r="BW4620" s="66" t="s">
        <v>12930</v>
      </c>
      <c r="BX4620" s="66"/>
      <c r="BY4620" s="12"/>
      <c r="BZ4620" t="s">
        <v>3841</v>
      </c>
      <c r="CA4620" s="13" t="s">
        <v>3087</v>
      </c>
    </row>
    <row r="4621" spans="70:79" s="1" customFormat="1" ht="15">
      <c r="BR4621" t="str">
        <f t="shared" si="206"/>
        <v>RY6OTLEY CLINIC</v>
      </c>
      <c r="BS4621" s="66" t="s">
        <v>13073</v>
      </c>
      <c r="BT4621" s="66" t="s">
        <v>13074</v>
      </c>
      <c r="BU4621" s="66" t="s">
        <v>13073</v>
      </c>
      <c r="BV4621" s="66" t="s">
        <v>13074</v>
      </c>
      <c r="BW4621" s="66" t="s">
        <v>12930</v>
      </c>
      <c r="BX4621" s="66"/>
      <c r="BY4621" s="12"/>
      <c r="BZ4621" t="s">
        <v>3841</v>
      </c>
      <c r="CA4621" s="13" t="s">
        <v>3090</v>
      </c>
    </row>
    <row r="4622" spans="70:79" s="1" customFormat="1" ht="15">
      <c r="BR4622" t="str">
        <f t="shared" si="206"/>
        <v>RY6PARK EDGE MEDICAL CENTRE</v>
      </c>
      <c r="BS4622" s="66" t="s">
        <v>13075</v>
      </c>
      <c r="BT4622" s="66" t="s">
        <v>13076</v>
      </c>
      <c r="BU4622" s="66" t="s">
        <v>13075</v>
      </c>
      <c r="BV4622" s="66" t="s">
        <v>13076</v>
      </c>
      <c r="BW4622" s="66" t="s">
        <v>12930</v>
      </c>
      <c r="BX4622" s="66"/>
      <c r="BY4622" s="12"/>
      <c r="BZ4622" t="s">
        <v>3152</v>
      </c>
      <c r="CA4622" s="13" t="s">
        <v>13077</v>
      </c>
    </row>
    <row r="4623" spans="70:79" s="1" customFormat="1" ht="15">
      <c r="BR4623" t="str">
        <f t="shared" si="206"/>
        <v>RY6PARK EDGE PRACTICE</v>
      </c>
      <c r="BS4623" s="66" t="s">
        <v>13078</v>
      </c>
      <c r="BT4623" s="66" t="s">
        <v>13079</v>
      </c>
      <c r="BU4623" s="66" t="s">
        <v>13078</v>
      </c>
      <c r="BV4623" s="66" t="s">
        <v>13079</v>
      </c>
      <c r="BW4623" s="66" t="s">
        <v>12930</v>
      </c>
      <c r="BX4623" s="66"/>
      <c r="BY4623" s="12"/>
      <c r="BZ4623" t="s">
        <v>3152</v>
      </c>
      <c r="CA4623" s="13" t="s">
        <v>13080</v>
      </c>
    </row>
    <row r="4624" spans="70:79" s="1" customFormat="1" ht="15">
      <c r="BR4624" t="str">
        <f t="shared" si="206"/>
        <v>RY6PARK ROAD MEDICAL CENTRE</v>
      </c>
      <c r="BS4624" s="66" t="s">
        <v>13081</v>
      </c>
      <c r="BT4624" s="66" t="s">
        <v>13082</v>
      </c>
      <c r="BU4624" s="66" t="s">
        <v>13081</v>
      </c>
      <c r="BV4624" s="66" t="s">
        <v>13082</v>
      </c>
      <c r="BW4624" s="66" t="s">
        <v>12930</v>
      </c>
      <c r="BX4624" s="66"/>
      <c r="BY4624" s="12"/>
      <c r="BZ4624" t="s">
        <v>3170</v>
      </c>
      <c r="CA4624" s="13" t="s">
        <v>13083</v>
      </c>
    </row>
    <row r="4625" spans="70:79" s="1" customFormat="1" ht="15">
      <c r="BR4625" t="str">
        <f t="shared" si="206"/>
        <v>RY6PARKSIDE COMMUNITY HEALTH CENTRE</v>
      </c>
      <c r="BS4625" s="66" t="s">
        <v>13084</v>
      </c>
      <c r="BT4625" s="66" t="s">
        <v>13085</v>
      </c>
      <c r="BU4625" s="66" t="s">
        <v>13084</v>
      </c>
      <c r="BV4625" s="66" t="s">
        <v>13085</v>
      </c>
      <c r="BW4625" s="66" t="s">
        <v>12930</v>
      </c>
      <c r="BX4625" s="66"/>
      <c r="BY4625" s="12"/>
      <c r="BZ4625" t="s">
        <v>3170</v>
      </c>
      <c r="CA4625" s="13" t="s">
        <v>13086</v>
      </c>
    </row>
    <row r="4626" spans="70:79" s="1" customFormat="1" ht="15">
      <c r="BR4626" t="str">
        <f t="shared" si="206"/>
        <v>RY6PRIORY VIEW MEDICAL CENTRE</v>
      </c>
      <c r="BS4626" s="66" t="s">
        <v>13087</v>
      </c>
      <c r="BT4626" s="66" t="s">
        <v>13088</v>
      </c>
      <c r="BU4626" s="66" t="s">
        <v>13087</v>
      </c>
      <c r="BV4626" s="66" t="s">
        <v>13088</v>
      </c>
      <c r="BW4626" s="66" t="s">
        <v>12930</v>
      </c>
      <c r="BX4626" s="66"/>
      <c r="BY4626" s="12"/>
      <c r="BZ4626" t="s">
        <v>925</v>
      </c>
      <c r="CA4626" s="13" t="s">
        <v>13089</v>
      </c>
    </row>
    <row r="4627" spans="70:79" s="1" customFormat="1" ht="15">
      <c r="BR4627" t="str">
        <f t="shared" si="206"/>
        <v>RY6PUDSEY HEALTH CENTRE</v>
      </c>
      <c r="BS4627" s="66" t="s">
        <v>13090</v>
      </c>
      <c r="BT4627" s="66" t="s">
        <v>13091</v>
      </c>
      <c r="BU4627" s="66" t="s">
        <v>13090</v>
      </c>
      <c r="BV4627" s="66" t="s">
        <v>13091</v>
      </c>
      <c r="BW4627" s="66" t="s">
        <v>12930</v>
      </c>
      <c r="BX4627" s="66"/>
      <c r="BY4627" s="12"/>
      <c r="BZ4627" t="s">
        <v>925</v>
      </c>
      <c r="CA4627" s="13" t="s">
        <v>13092</v>
      </c>
    </row>
    <row r="4628" spans="70:79" s="1" customFormat="1" ht="15">
      <c r="BR4628" t="str">
        <f t="shared" si="206"/>
        <v>RY6REGINALD CENTRE</v>
      </c>
      <c r="BS4628" s="66" t="s">
        <v>13093</v>
      </c>
      <c r="BT4628" s="66" t="s">
        <v>13094</v>
      </c>
      <c r="BU4628" s="66" t="s">
        <v>13093</v>
      </c>
      <c r="BV4628" s="66" t="s">
        <v>13094</v>
      </c>
      <c r="BW4628" s="66" t="s">
        <v>12930</v>
      </c>
      <c r="BX4628" s="66"/>
      <c r="BY4628" s="12"/>
      <c r="BZ4628" t="s">
        <v>925</v>
      </c>
      <c r="CA4628" s="13" t="s">
        <v>13095</v>
      </c>
    </row>
    <row r="4629" spans="70:79" s="1" customFormat="1" ht="15">
      <c r="BR4629" t="str">
        <f t="shared" si="206"/>
        <v>RY6RICHMOND HOUSE</v>
      </c>
      <c r="BS4629" s="66" t="s">
        <v>13096</v>
      </c>
      <c r="BT4629" s="66" t="s">
        <v>13097</v>
      </c>
      <c r="BU4629" s="66" t="s">
        <v>13096</v>
      </c>
      <c r="BV4629" s="66" t="s">
        <v>13097</v>
      </c>
      <c r="BW4629" s="66" t="s">
        <v>12930</v>
      </c>
      <c r="BX4629" s="66"/>
      <c r="BY4629" s="12"/>
      <c r="BZ4629" t="s">
        <v>925</v>
      </c>
      <c r="CA4629" s="13" t="s">
        <v>493</v>
      </c>
    </row>
    <row r="4630" spans="70:79" s="1" customFormat="1" ht="15">
      <c r="BR4630" t="str">
        <f t="shared" si="206"/>
        <v>RY6ROBIN LANE MEDICAL CENTRE</v>
      </c>
      <c r="BS4630" s="66" t="s">
        <v>13098</v>
      </c>
      <c r="BT4630" s="66" t="s">
        <v>13099</v>
      </c>
      <c r="BU4630" s="66" t="s">
        <v>13098</v>
      </c>
      <c r="BV4630" s="66" t="s">
        <v>13099</v>
      </c>
      <c r="BW4630" s="66" t="s">
        <v>12930</v>
      </c>
      <c r="BX4630" s="66"/>
      <c r="BY4630" s="12"/>
      <c r="BZ4630" t="s">
        <v>925</v>
      </c>
      <c r="CA4630" s="13" t="s">
        <v>218</v>
      </c>
    </row>
    <row r="4631" spans="70:79" s="1" customFormat="1" ht="15">
      <c r="BR4631" t="str">
        <f t="shared" si="206"/>
        <v>RY6ROTHWELL HEALTH CENTRE</v>
      </c>
      <c r="BS4631" s="66" t="s">
        <v>13100</v>
      </c>
      <c r="BT4631" s="66" t="s">
        <v>13101</v>
      </c>
      <c r="BU4631" s="66" t="s">
        <v>13100</v>
      </c>
      <c r="BV4631" s="66" t="s">
        <v>13101</v>
      </c>
      <c r="BW4631" s="66" t="s">
        <v>12930</v>
      </c>
      <c r="BX4631" s="66"/>
      <c r="BY4631" s="12"/>
      <c r="BZ4631" t="s">
        <v>925</v>
      </c>
      <c r="CA4631" s="13" t="s">
        <v>13102</v>
      </c>
    </row>
    <row r="4632" spans="70:79" s="1" customFormat="1" ht="15">
      <c r="BR4632" t="str">
        <f t="shared" si="206"/>
        <v>RY6RUTLAND LODGE MEDICAL PRACTICE</v>
      </c>
      <c r="BS4632" s="66" t="s">
        <v>13103</v>
      </c>
      <c r="BT4632" s="66" t="s">
        <v>13104</v>
      </c>
      <c r="BU4632" s="66" t="s">
        <v>13103</v>
      </c>
      <c r="BV4632" s="66" t="s">
        <v>13104</v>
      </c>
      <c r="BW4632" s="66" t="s">
        <v>12930</v>
      </c>
      <c r="BX4632" s="66"/>
      <c r="BY4632" s="12"/>
      <c r="BZ4632" t="s">
        <v>925</v>
      </c>
      <c r="CA4632" s="13" t="s">
        <v>13105</v>
      </c>
    </row>
    <row r="4633" spans="70:79" s="1" customFormat="1" ht="15">
      <c r="BR4633" t="str">
        <f t="shared" si="206"/>
        <v>RY6SCOTT HALL LEISURE CENTRE</v>
      </c>
      <c r="BS4633" s="66" t="s">
        <v>13106</v>
      </c>
      <c r="BT4633" s="66" t="s">
        <v>13107</v>
      </c>
      <c r="BU4633" s="66" t="s">
        <v>13106</v>
      </c>
      <c r="BV4633" s="66" t="s">
        <v>13107</v>
      </c>
      <c r="BW4633" s="66" t="s">
        <v>12930</v>
      </c>
      <c r="BX4633" s="66"/>
      <c r="BY4633" s="12"/>
      <c r="BZ4633" t="s">
        <v>925</v>
      </c>
      <c r="CA4633" s="13" t="s">
        <v>13108</v>
      </c>
    </row>
    <row r="4634" spans="70:79" s="1" customFormat="1" ht="15">
      <c r="BR4634" t="str">
        <f t="shared" si="206"/>
        <v>RY6SEACROFT CLINIC</v>
      </c>
      <c r="BS4634" s="66" t="s">
        <v>13109</v>
      </c>
      <c r="BT4634" s="66" t="s">
        <v>13110</v>
      </c>
      <c r="BU4634" s="66" t="s">
        <v>13109</v>
      </c>
      <c r="BV4634" s="66" t="s">
        <v>13110</v>
      </c>
      <c r="BW4634" s="66" t="s">
        <v>12930</v>
      </c>
      <c r="BX4634" s="66"/>
      <c r="BY4634" s="12"/>
      <c r="BZ4634" t="s">
        <v>925</v>
      </c>
      <c r="CA4634" s="13" t="s">
        <v>13111</v>
      </c>
    </row>
    <row r="4635" spans="70:79" s="1" customFormat="1" ht="15">
      <c r="BR4635" t="str">
        <f t="shared" si="206"/>
        <v>RY6SEACROFT HOSPITAL</v>
      </c>
      <c r="BS4635" s="66" t="s">
        <v>13112</v>
      </c>
      <c r="BT4635" s="66" t="s">
        <v>13113</v>
      </c>
      <c r="BU4635" s="66" t="s">
        <v>13112</v>
      </c>
      <c r="BV4635" s="66" t="s">
        <v>13113</v>
      </c>
      <c r="BW4635" s="66" t="s">
        <v>12930</v>
      </c>
      <c r="BX4635" s="66"/>
      <c r="BY4635" s="12"/>
      <c r="BZ4635" t="s">
        <v>925</v>
      </c>
      <c r="CA4635" s="13" t="s">
        <v>239</v>
      </c>
    </row>
    <row r="4636" spans="70:79" s="1" customFormat="1" ht="15">
      <c r="BR4636" t="str">
        <f t="shared" si="206"/>
        <v>RY6SEACROFT ONE STOP SHOP</v>
      </c>
      <c r="BS4636" s="66" t="s">
        <v>13114</v>
      </c>
      <c r="BT4636" s="66" t="s">
        <v>2773</v>
      </c>
      <c r="BU4636" s="66" t="s">
        <v>13114</v>
      </c>
      <c r="BV4636" s="66" t="s">
        <v>2773</v>
      </c>
      <c r="BW4636" s="66" t="s">
        <v>12930</v>
      </c>
      <c r="BX4636" s="66"/>
      <c r="BY4636" s="12"/>
      <c r="BZ4636" t="s">
        <v>925</v>
      </c>
      <c r="CA4636" s="13" t="s">
        <v>13115</v>
      </c>
    </row>
    <row r="4637" spans="70:79" s="1" customFormat="1" ht="15">
      <c r="BR4637" t="str">
        <f t="shared" si="206"/>
        <v>RY6SHAFTSBURY HOUSE</v>
      </c>
      <c r="BS4637" s="66" t="s">
        <v>13116</v>
      </c>
      <c r="BT4637" s="66" t="s">
        <v>13117</v>
      </c>
      <c r="BU4637" s="66" t="s">
        <v>13116</v>
      </c>
      <c r="BV4637" s="66" t="s">
        <v>13117</v>
      </c>
      <c r="BW4637" s="66" t="s">
        <v>12930</v>
      </c>
      <c r="BX4637" s="66"/>
      <c r="BY4637" s="12"/>
      <c r="BZ4637" t="s">
        <v>925</v>
      </c>
      <c r="CA4637" s="13" t="s">
        <v>244</v>
      </c>
    </row>
    <row r="4638" spans="70:79" s="1" customFormat="1" ht="15">
      <c r="BR4638" t="str">
        <f t="shared" si="206"/>
        <v>RY6ST GEORGES CENTRE</v>
      </c>
      <c r="BS4638" s="66" t="s">
        <v>13118</v>
      </c>
      <c r="BT4638" s="66" t="s">
        <v>13119</v>
      </c>
      <c r="BU4638" s="66" t="s">
        <v>13118</v>
      </c>
      <c r="BV4638" s="66" t="s">
        <v>13119</v>
      </c>
      <c r="BW4638" s="66" t="s">
        <v>12930</v>
      </c>
      <c r="BX4638" s="66"/>
      <c r="BY4638" s="12"/>
      <c r="BZ4638" t="s">
        <v>925</v>
      </c>
      <c r="CA4638" s="13" t="s">
        <v>13120</v>
      </c>
    </row>
    <row r="4639" spans="70:79" s="1" customFormat="1" ht="15">
      <c r="BR4639" t="str">
        <f t="shared" si="206"/>
        <v>RY6ST MARY'S HOSPITAL</v>
      </c>
      <c r="BS4639" s="66" t="s">
        <v>13121</v>
      </c>
      <c r="BT4639" s="66" t="s">
        <v>345</v>
      </c>
      <c r="BU4639" s="66" t="s">
        <v>13121</v>
      </c>
      <c r="BV4639" s="66" t="s">
        <v>345</v>
      </c>
      <c r="BW4639" s="66" t="s">
        <v>12930</v>
      </c>
      <c r="BX4639" s="66"/>
      <c r="BY4639" s="12"/>
      <c r="BZ4639" t="s">
        <v>12088</v>
      </c>
      <c r="CA4639" s="13" t="s">
        <v>13122</v>
      </c>
    </row>
    <row r="4640" spans="70:79" s="1" customFormat="1" ht="15">
      <c r="BR4640" t="str">
        <f t="shared" si="206"/>
        <v>RY6STOCKDALE HOUSE</v>
      </c>
      <c r="BS4640" s="66" t="s">
        <v>13123</v>
      </c>
      <c r="BT4640" s="66" t="s">
        <v>13124</v>
      </c>
      <c r="BU4640" s="66" t="s">
        <v>13123</v>
      </c>
      <c r="BV4640" s="66" t="s">
        <v>13124</v>
      </c>
      <c r="BW4640" s="66" t="s">
        <v>12930</v>
      </c>
      <c r="BX4640" s="66"/>
      <c r="BY4640" s="12"/>
      <c r="BZ4640" t="s">
        <v>12090</v>
      </c>
      <c r="CA4640" s="13" t="s">
        <v>13125</v>
      </c>
    </row>
    <row r="4641" spans="70:79" s="1" customFormat="1" ht="15">
      <c r="BR4641" t="str">
        <f t="shared" si="206"/>
        <v>RY6STREET LANE PRACTICE</v>
      </c>
      <c r="BS4641" s="66" t="s">
        <v>13126</v>
      </c>
      <c r="BT4641" s="66" t="s">
        <v>13127</v>
      </c>
      <c r="BU4641" s="66" t="s">
        <v>13126</v>
      </c>
      <c r="BV4641" s="66" t="s">
        <v>13127</v>
      </c>
      <c r="BW4641" s="66" t="s">
        <v>12930</v>
      </c>
      <c r="BX4641" s="66"/>
      <c r="BY4641" s="12"/>
      <c r="BZ4641" t="s">
        <v>12090</v>
      </c>
      <c r="CA4641" s="13" t="s">
        <v>13128</v>
      </c>
    </row>
    <row r="4642" spans="70:79" s="1" customFormat="1" ht="15">
      <c r="BR4642" t="str">
        <f t="shared" si="206"/>
        <v>RY6SUNFIELD MEDICAL CENTRE</v>
      </c>
      <c r="BS4642" s="66" t="s">
        <v>13129</v>
      </c>
      <c r="BT4642" s="66" t="s">
        <v>13130</v>
      </c>
      <c r="BU4642" s="66" t="s">
        <v>13129</v>
      </c>
      <c r="BV4642" s="66" t="s">
        <v>13130</v>
      </c>
      <c r="BW4642" s="66" t="s">
        <v>12930</v>
      </c>
      <c r="BX4642" s="66"/>
      <c r="BY4642" s="12"/>
      <c r="BZ4642" t="s">
        <v>12090</v>
      </c>
      <c r="CA4642" s="13" t="s">
        <v>183</v>
      </c>
    </row>
    <row r="4643" spans="70:79" s="1" customFormat="1" ht="15">
      <c r="BR4643" t="str">
        <f t="shared" si="206"/>
        <v>RY6SWILLINGTON CLINIC</v>
      </c>
      <c r="BS4643" s="66" t="s">
        <v>13131</v>
      </c>
      <c r="BT4643" s="66" t="s">
        <v>13132</v>
      </c>
      <c r="BU4643" s="66" t="s">
        <v>13131</v>
      </c>
      <c r="BV4643" s="66" t="s">
        <v>13132</v>
      </c>
      <c r="BW4643" s="66" t="s">
        <v>12930</v>
      </c>
      <c r="BX4643" s="66"/>
      <c r="BY4643" s="12"/>
      <c r="BZ4643" t="s">
        <v>12090</v>
      </c>
      <c r="CA4643" s="13" t="s">
        <v>190</v>
      </c>
    </row>
    <row r="4644" spans="70:79" s="1" customFormat="1" ht="15">
      <c r="BR4644" t="str">
        <f t="shared" si="206"/>
        <v>RY6THORNTON MEDICAL CENTRE</v>
      </c>
      <c r="BS4644" s="66" t="s">
        <v>13133</v>
      </c>
      <c r="BT4644" s="66" t="s">
        <v>13134</v>
      </c>
      <c r="BU4644" s="66" t="s">
        <v>13133</v>
      </c>
      <c r="BV4644" s="66" t="s">
        <v>13134</v>
      </c>
      <c r="BW4644" s="66" t="s">
        <v>12930</v>
      </c>
      <c r="BX4644" s="66"/>
      <c r="BY4644" s="12"/>
      <c r="BZ4644" t="s">
        <v>12090</v>
      </c>
      <c r="CA4644" s="13" t="s">
        <v>13135</v>
      </c>
    </row>
    <row r="4645" spans="70:79" s="1" customFormat="1" ht="15">
      <c r="BR4645" t="str">
        <f t="shared" si="206"/>
        <v>RY6TINSHILL LANE SURGERY</v>
      </c>
      <c r="BS4645" s="66" t="s">
        <v>13136</v>
      </c>
      <c r="BT4645" s="66" t="s">
        <v>13137</v>
      </c>
      <c r="BU4645" s="66" t="s">
        <v>13136</v>
      </c>
      <c r="BV4645" s="66" t="s">
        <v>13137</v>
      </c>
      <c r="BW4645" s="66" t="s">
        <v>12930</v>
      </c>
      <c r="BX4645" s="66"/>
      <c r="BY4645" s="12"/>
      <c r="BZ4645" t="s">
        <v>12090</v>
      </c>
      <c r="CA4645" s="13" t="s">
        <v>196</v>
      </c>
    </row>
    <row r="4646" spans="70:79" s="1" customFormat="1" ht="15">
      <c r="BR4646" t="str">
        <f t="shared" si="206"/>
        <v>RY6WEST LODGE SURGERY</v>
      </c>
      <c r="BS4646" s="66" t="s">
        <v>13138</v>
      </c>
      <c r="BT4646" s="66" t="s">
        <v>13139</v>
      </c>
      <c r="BU4646" s="66" t="s">
        <v>13138</v>
      </c>
      <c r="BV4646" s="66" t="s">
        <v>13139</v>
      </c>
      <c r="BW4646" s="66" t="s">
        <v>12930</v>
      </c>
      <c r="BX4646" s="66"/>
      <c r="BY4646" s="12"/>
      <c r="BZ4646" t="s">
        <v>12090</v>
      </c>
      <c r="CA4646" s="13" t="s">
        <v>201</v>
      </c>
    </row>
    <row r="4647" spans="70:79" s="1" customFormat="1" ht="15">
      <c r="BR4647" t="str">
        <f t="shared" si="206"/>
        <v>RY6WESTGATE SURGERY</v>
      </c>
      <c r="BS4647" s="66" t="s">
        <v>13140</v>
      </c>
      <c r="BT4647" s="66" t="s">
        <v>13141</v>
      </c>
      <c r="BU4647" s="66" t="s">
        <v>13140</v>
      </c>
      <c r="BV4647" s="66" t="s">
        <v>13141</v>
      </c>
      <c r="BW4647" s="66" t="s">
        <v>12930</v>
      </c>
      <c r="BX4647" s="66"/>
      <c r="BY4647" s="12"/>
      <c r="BZ4647" t="s">
        <v>12090</v>
      </c>
      <c r="CA4647" s="13" t="s">
        <v>208</v>
      </c>
    </row>
    <row r="4648" spans="70:79" s="1" customFormat="1" ht="15">
      <c r="BR4648" t="str">
        <f t="shared" si="206"/>
        <v>RY6WETHERBY HEALTH CENTRE</v>
      </c>
      <c r="BS4648" s="66" t="s">
        <v>13142</v>
      </c>
      <c r="BT4648" s="66" t="s">
        <v>13143</v>
      </c>
      <c r="BU4648" s="66" t="s">
        <v>13142</v>
      </c>
      <c r="BV4648" s="66" t="s">
        <v>13143</v>
      </c>
      <c r="BW4648" s="66" t="s">
        <v>12930</v>
      </c>
      <c r="BX4648" s="66"/>
      <c r="BY4648" s="12"/>
      <c r="BZ4648" t="s">
        <v>12090</v>
      </c>
      <c r="CA4648" s="13" t="s">
        <v>13144</v>
      </c>
    </row>
    <row r="4649" spans="70:79" s="1" customFormat="1" ht="15">
      <c r="BR4649" t="str">
        <f t="shared" si="206"/>
        <v>RY6WHARFEDALE HOSPITAL</v>
      </c>
      <c r="BS4649" s="66" t="s">
        <v>13145</v>
      </c>
      <c r="BT4649" s="66" t="s">
        <v>13146</v>
      </c>
      <c r="BU4649" s="66" t="s">
        <v>13145</v>
      </c>
      <c r="BV4649" s="66" t="s">
        <v>13146</v>
      </c>
      <c r="BW4649" s="66" t="s">
        <v>12930</v>
      </c>
      <c r="BX4649" s="66"/>
      <c r="BY4649" s="12"/>
      <c r="BZ4649" t="s">
        <v>12090</v>
      </c>
      <c r="CA4649" s="13" t="s">
        <v>13147</v>
      </c>
    </row>
    <row r="4650" spans="70:79" s="1" customFormat="1" ht="15">
      <c r="BR4650" t="str">
        <f t="shared" si="206"/>
        <v>RY6WHITEHALL SURGERY</v>
      </c>
      <c r="BS4650" s="66" t="s">
        <v>13148</v>
      </c>
      <c r="BT4650" s="66" t="s">
        <v>13149</v>
      </c>
      <c r="BU4650" s="66" t="s">
        <v>13148</v>
      </c>
      <c r="BV4650" s="66" t="s">
        <v>13149</v>
      </c>
      <c r="BW4650" s="66" t="s">
        <v>12930</v>
      </c>
      <c r="BX4650" s="66"/>
      <c r="BY4650" s="12"/>
      <c r="BZ4650" t="s">
        <v>12090</v>
      </c>
      <c r="CA4650" s="13" t="s">
        <v>13150</v>
      </c>
    </row>
    <row r="4651" spans="70:79" s="1" customFormat="1" ht="15">
      <c r="BR4651" t="str">
        <f t="shared" si="206"/>
        <v>RY6WIRA HOUSE</v>
      </c>
      <c r="BS4651" s="66" t="s">
        <v>13151</v>
      </c>
      <c r="BT4651" s="66" t="s">
        <v>13152</v>
      </c>
      <c r="BU4651" s="66" t="s">
        <v>13151</v>
      </c>
      <c r="BV4651" s="66" t="s">
        <v>13152</v>
      </c>
      <c r="BW4651" s="66" t="s">
        <v>12930</v>
      </c>
      <c r="BX4651" s="66"/>
      <c r="BY4651" s="12"/>
      <c r="BZ4651" t="s">
        <v>12090</v>
      </c>
      <c r="CA4651" s="13" t="s">
        <v>13153</v>
      </c>
    </row>
    <row r="4652" spans="70:79" s="1" customFormat="1" ht="15">
      <c r="BR4652" t="str">
        <f t="shared" si="206"/>
        <v>RY6WOODHOUSE HEALTH CENTRE</v>
      </c>
      <c r="BS4652" s="66" t="s">
        <v>13154</v>
      </c>
      <c r="BT4652" s="66" t="s">
        <v>13155</v>
      </c>
      <c r="BU4652" s="66" t="s">
        <v>13154</v>
      </c>
      <c r="BV4652" s="66" t="s">
        <v>13155</v>
      </c>
      <c r="BW4652" s="66" t="s">
        <v>12930</v>
      </c>
      <c r="BX4652" s="66"/>
      <c r="BY4652" s="12"/>
      <c r="BZ4652" t="s">
        <v>12090</v>
      </c>
      <c r="CA4652" s="13" t="s">
        <v>280</v>
      </c>
    </row>
    <row r="4653" spans="70:79" s="1" customFormat="1" ht="15">
      <c r="BR4653" t="str">
        <f t="shared" si="206"/>
        <v>RY6WOODSLEY ROAD HEALTH CENTRE</v>
      </c>
      <c r="BS4653" s="66" t="s">
        <v>13156</v>
      </c>
      <c r="BT4653" s="66" t="s">
        <v>13157</v>
      </c>
      <c r="BU4653" s="66" t="s">
        <v>13156</v>
      </c>
      <c r="BV4653" s="66" t="s">
        <v>13157</v>
      </c>
      <c r="BW4653" s="66" t="s">
        <v>12930</v>
      </c>
      <c r="BX4653" s="66"/>
      <c r="BY4653" s="12"/>
      <c r="BZ4653" t="s">
        <v>12090</v>
      </c>
      <c r="CA4653" s="13" t="s">
        <v>13158</v>
      </c>
    </row>
    <row r="4654" spans="70:79" s="1" customFormat="1" ht="15">
      <c r="BR4654" t="str">
        <f t="shared" si="206"/>
        <v>RY6WORTLEY BECK HEALTH CENTRE</v>
      </c>
      <c r="BS4654" s="66" t="s">
        <v>13159</v>
      </c>
      <c r="BT4654" s="66" t="s">
        <v>13160</v>
      </c>
      <c r="BU4654" s="66" t="s">
        <v>13159</v>
      </c>
      <c r="BV4654" s="66" t="s">
        <v>13160</v>
      </c>
      <c r="BW4654" s="66" t="s">
        <v>12930</v>
      </c>
      <c r="BX4654" s="66"/>
      <c r="BY4654" s="12"/>
      <c r="BZ4654" t="s">
        <v>12090</v>
      </c>
      <c r="CA4654" s="13" t="s">
        <v>1719</v>
      </c>
    </row>
    <row r="4655" spans="70:79" s="1" customFormat="1" ht="15">
      <c r="BR4655" t="str">
        <f t="shared" si="206"/>
        <v>RY6YEADON HEALTH CENTRE</v>
      </c>
      <c r="BS4655" s="66" t="s">
        <v>13161</v>
      </c>
      <c r="BT4655" s="66" t="s">
        <v>13162</v>
      </c>
      <c r="BU4655" s="66" t="s">
        <v>13161</v>
      </c>
      <c r="BV4655" s="66" t="s">
        <v>13162</v>
      </c>
      <c r="BW4655" s="66" t="s">
        <v>12930</v>
      </c>
      <c r="BX4655" s="66"/>
      <c r="BY4655" s="12"/>
      <c r="BZ4655" t="s">
        <v>12090</v>
      </c>
      <c r="CA4655" s="13" t="s">
        <v>13163</v>
      </c>
    </row>
    <row r="4656" spans="70:79" s="1" customFormat="1" ht="15">
      <c r="BR4656" t="str">
        <f t="shared" si="206"/>
        <v>RY6YORK STREET PRACTICE</v>
      </c>
      <c r="BS4656" s="66" t="s">
        <v>13164</v>
      </c>
      <c r="BT4656" s="66" t="s">
        <v>13165</v>
      </c>
      <c r="BU4656" s="66" t="s">
        <v>13164</v>
      </c>
      <c r="BV4656" s="66" t="s">
        <v>13165</v>
      </c>
      <c r="BW4656" s="66" t="s">
        <v>12930</v>
      </c>
      <c r="BX4656" s="66"/>
      <c r="BY4656" s="12"/>
      <c r="BZ4656" t="s">
        <v>12090</v>
      </c>
      <c r="CA4656" s="13" t="s">
        <v>1570</v>
      </c>
    </row>
    <row r="4657" spans="70:79" s="1" customFormat="1" ht="15">
      <c r="BR4657" t="str">
        <f t="shared" si="206"/>
        <v>RY6YORK TOWERS</v>
      </c>
      <c r="BS4657" s="66" t="s">
        <v>13166</v>
      </c>
      <c r="BT4657" s="66" t="s">
        <v>2817</v>
      </c>
      <c r="BU4657" s="66" t="s">
        <v>13166</v>
      </c>
      <c r="BV4657" s="66" t="s">
        <v>2817</v>
      </c>
      <c r="BW4657" s="66" t="s">
        <v>12930</v>
      </c>
      <c r="BX4657" s="66"/>
      <c r="BY4657" s="12"/>
      <c r="BZ4657" t="s">
        <v>12093</v>
      </c>
      <c r="CA4657" s="13" t="s">
        <v>13167</v>
      </c>
    </row>
    <row r="4658" spans="70:79" s="1" customFormat="1" ht="15">
      <c r="BR4658" t="str">
        <f t="shared" si="206"/>
        <v>RY8AMBERLEY HOUSE</v>
      </c>
      <c r="BS4658" s="66" t="s">
        <v>13168</v>
      </c>
      <c r="BT4658" s="66" t="s">
        <v>13169</v>
      </c>
      <c r="BU4658" s="66" t="s">
        <v>13168</v>
      </c>
      <c r="BV4658" s="66" t="s">
        <v>13169</v>
      </c>
      <c r="BW4658" s="66" t="s">
        <v>13170</v>
      </c>
      <c r="BX4658" s="66"/>
      <c r="BY4658" s="12"/>
      <c r="BZ4658" t="s">
        <v>12093</v>
      </c>
      <c r="CA4658" s="13" t="s">
        <v>13171</v>
      </c>
    </row>
    <row r="4659" spans="70:79" s="1" customFormat="1" ht="15">
      <c r="BR4659" t="str">
        <f t="shared" si="206"/>
        <v>RY8ASH GREEN</v>
      </c>
      <c r="BS4659" s="66" t="s">
        <v>13172</v>
      </c>
      <c r="BT4659" s="66" t="s">
        <v>3472</v>
      </c>
      <c r="BU4659" s="66" t="s">
        <v>13172</v>
      </c>
      <c r="BV4659" s="66" t="s">
        <v>3472</v>
      </c>
      <c r="BW4659" s="66" t="s">
        <v>13170</v>
      </c>
      <c r="BX4659" s="66"/>
      <c r="BY4659" s="12"/>
      <c r="BZ4659" t="s">
        <v>12093</v>
      </c>
      <c r="CA4659" s="13" t="s">
        <v>13173</v>
      </c>
    </row>
    <row r="4660" spans="70:79" s="1" customFormat="1" ht="15">
      <c r="BR4660" t="str">
        <f t="shared" si="206"/>
        <v>RY8ASHBY &amp; DISTRICT HOSPITAL</v>
      </c>
      <c r="BS4660" s="66" t="s">
        <v>13174</v>
      </c>
      <c r="BT4660" s="66" t="s">
        <v>13175</v>
      </c>
      <c r="BU4660" s="66" t="s">
        <v>13174</v>
      </c>
      <c r="BV4660" s="66" t="s">
        <v>13175</v>
      </c>
      <c r="BW4660" s="66" t="s">
        <v>13170</v>
      </c>
      <c r="BX4660" s="66"/>
      <c r="BY4660" s="12"/>
      <c r="BZ4660" t="s">
        <v>873</v>
      </c>
      <c r="CA4660" s="13" t="s">
        <v>13176</v>
      </c>
    </row>
    <row r="4661" spans="70:79" s="1" customFormat="1" ht="15">
      <c r="BR4661" t="str">
        <f t="shared" si="206"/>
        <v>RY8BABINGTON HOSPITAL</v>
      </c>
      <c r="BS4661" s="66" t="s">
        <v>13177</v>
      </c>
      <c r="BT4661" s="66" t="s">
        <v>3479</v>
      </c>
      <c r="BU4661" s="66" t="s">
        <v>13177</v>
      </c>
      <c r="BV4661" s="66" t="s">
        <v>3479</v>
      </c>
      <c r="BW4661" s="66" t="s">
        <v>13170</v>
      </c>
      <c r="BX4661" s="66"/>
      <c r="BY4661" s="12"/>
      <c r="BZ4661" t="s">
        <v>876</v>
      </c>
      <c r="CA4661" s="13" t="s">
        <v>13178</v>
      </c>
    </row>
    <row r="4662" spans="70:79" s="1" customFormat="1" ht="15">
      <c r="BR4662" t="str">
        <f t="shared" si="206"/>
        <v>RY8BABINGTON HOSPITAL 2</v>
      </c>
      <c r="BS4662" s="66" t="s">
        <v>13179</v>
      </c>
      <c r="BT4662" s="66" t="s">
        <v>13180</v>
      </c>
      <c r="BU4662" s="66" t="s">
        <v>13179</v>
      </c>
      <c r="BV4662" s="66" t="s">
        <v>13180</v>
      </c>
      <c r="BW4662" s="66" t="s">
        <v>13170</v>
      </c>
      <c r="BX4662" s="66"/>
      <c r="BY4662" s="12"/>
      <c r="BZ4662" t="s">
        <v>888</v>
      </c>
      <c r="CA4662" s="13" t="s">
        <v>13181</v>
      </c>
    </row>
    <row r="4663" spans="70:79" s="1" customFormat="1" ht="15">
      <c r="BR4663" t="str">
        <f t="shared" si="206"/>
        <v>RY8BOLSOVER HOSPITAL</v>
      </c>
      <c r="BS4663" s="66" t="s">
        <v>13182</v>
      </c>
      <c r="BT4663" s="66" t="s">
        <v>13183</v>
      </c>
      <c r="BU4663" s="66" t="s">
        <v>13182</v>
      </c>
      <c r="BV4663" s="66" t="s">
        <v>13183</v>
      </c>
      <c r="BW4663" s="66" t="s">
        <v>13170</v>
      </c>
      <c r="BX4663" s="66"/>
      <c r="BY4663" s="12"/>
      <c r="BZ4663" t="s">
        <v>5610</v>
      </c>
      <c r="CA4663" s="13" t="s">
        <v>13184</v>
      </c>
    </row>
    <row r="4664" spans="70:79" s="1" customFormat="1" ht="15">
      <c r="BR4664" t="str">
        <f t="shared" si="206"/>
        <v>RY8BUXTON COTTAGE HOSPITAL</v>
      </c>
      <c r="BS4664" s="66" t="s">
        <v>13185</v>
      </c>
      <c r="BT4664" s="66" t="s">
        <v>9184</v>
      </c>
      <c r="BU4664" s="66" t="s">
        <v>13185</v>
      </c>
      <c r="BV4664" s="66" t="s">
        <v>9184</v>
      </c>
      <c r="BW4664" s="66" t="s">
        <v>13170</v>
      </c>
      <c r="BX4664" s="66"/>
      <c r="BY4664" s="12"/>
      <c r="BZ4664" t="s">
        <v>814</v>
      </c>
      <c r="CA4664" s="13" t="s">
        <v>13186</v>
      </c>
    </row>
    <row r="4665" spans="70:79" s="1" customFormat="1" ht="15">
      <c r="BR4665" t="str">
        <f t="shared" si="206"/>
        <v>RY8BUXTON HOSPITAL</v>
      </c>
      <c r="BS4665" s="66" t="s">
        <v>13187</v>
      </c>
      <c r="BT4665" s="66" t="s">
        <v>2625</v>
      </c>
      <c r="BU4665" s="66" t="s">
        <v>13187</v>
      </c>
      <c r="BV4665" s="66" t="s">
        <v>2625</v>
      </c>
      <c r="BW4665" s="66" t="s">
        <v>13170</v>
      </c>
      <c r="BX4665" s="66"/>
      <c r="BY4665" s="12"/>
      <c r="BZ4665" t="s">
        <v>866</v>
      </c>
      <c r="CA4665" s="13" t="s">
        <v>13188</v>
      </c>
    </row>
    <row r="4666" spans="70:79" s="1" customFormat="1" ht="15">
      <c r="BR4666" t="str">
        <f t="shared" si="206"/>
        <v>RY8CARDIOLOGY - ILKESTON</v>
      </c>
      <c r="BS4666" s="66" t="s">
        <v>13189</v>
      </c>
      <c r="BT4666" s="66" t="s">
        <v>13190</v>
      </c>
      <c r="BU4666" s="66" t="s">
        <v>13189</v>
      </c>
      <c r="BV4666" s="66" t="s">
        <v>13190</v>
      </c>
      <c r="BW4666" s="66" t="s">
        <v>13170</v>
      </c>
      <c r="BX4666" s="66"/>
      <c r="BY4666" s="12"/>
      <c r="BZ4666" t="s">
        <v>866</v>
      </c>
      <c r="CA4666" s="13" t="s">
        <v>13191</v>
      </c>
    </row>
    <row r="4667" spans="70:79" s="1" customFormat="1" ht="15">
      <c r="BR4667" t="str">
        <f t="shared" si="206"/>
        <v>RY8CARDIOLOGY - LONG EATON</v>
      </c>
      <c r="BS4667" s="66" t="s">
        <v>13192</v>
      </c>
      <c r="BT4667" s="66" t="s">
        <v>13193</v>
      </c>
      <c r="BU4667" s="66" t="s">
        <v>13192</v>
      </c>
      <c r="BV4667" s="66" t="s">
        <v>13193</v>
      </c>
      <c r="BW4667" s="66" t="s">
        <v>13170</v>
      </c>
      <c r="BX4667" s="66"/>
      <c r="BY4667" s="12"/>
      <c r="BZ4667" t="s">
        <v>866</v>
      </c>
      <c r="CA4667" s="13" t="s">
        <v>13194</v>
      </c>
    </row>
    <row r="4668" spans="70:79" s="1" customFormat="1" ht="15">
      <c r="BR4668" t="str">
        <f t="shared" si="206"/>
        <v>RY8CAVENDISH HOSPITAL</v>
      </c>
      <c r="BS4668" s="66" t="s">
        <v>13195</v>
      </c>
      <c r="BT4668" s="66" t="s">
        <v>3483</v>
      </c>
      <c r="BU4668" s="66" t="s">
        <v>13195</v>
      </c>
      <c r="BV4668" s="66" t="s">
        <v>3483</v>
      </c>
      <c r="BW4668" s="66" t="s">
        <v>13170</v>
      </c>
      <c r="BX4668" s="66"/>
      <c r="BY4668" s="12"/>
      <c r="BZ4668" t="s">
        <v>866</v>
      </c>
      <c r="CA4668" s="13" t="s">
        <v>13196</v>
      </c>
    </row>
    <row r="4669" spans="70:79" s="1" customFormat="1" ht="15">
      <c r="BR4669" t="str">
        <f t="shared" si="206"/>
        <v>RY8CLAY CROSS HOSPITAL</v>
      </c>
      <c r="BS4669" s="66" t="s">
        <v>13197</v>
      </c>
      <c r="BT4669" s="66" t="s">
        <v>3487</v>
      </c>
      <c r="BU4669" s="66" t="s">
        <v>13197</v>
      </c>
      <c r="BV4669" s="66" t="s">
        <v>3487</v>
      </c>
      <c r="BW4669" s="66" t="s">
        <v>13170</v>
      </c>
      <c r="BX4669" s="66"/>
      <c r="BY4669" s="12"/>
      <c r="BZ4669" t="s">
        <v>867</v>
      </c>
      <c r="CA4669" s="13" t="s">
        <v>13198</v>
      </c>
    </row>
    <row r="4670" spans="70:79" s="1" customFormat="1" ht="15">
      <c r="BR4670" t="str">
        <f t="shared" si="206"/>
        <v>RY8COALVILLE COMMUNITY HOSPITAL</v>
      </c>
      <c r="BS4670" s="66" t="s">
        <v>13199</v>
      </c>
      <c r="BT4670" s="66" t="s">
        <v>13200</v>
      </c>
      <c r="BU4670" s="66" t="s">
        <v>13199</v>
      </c>
      <c r="BV4670" s="66" t="s">
        <v>13200</v>
      </c>
      <c r="BW4670" s="66" t="s">
        <v>13170</v>
      </c>
      <c r="BX4670" s="66"/>
      <c r="BY4670" s="12"/>
      <c r="BZ4670" t="s">
        <v>869</v>
      </c>
      <c r="CA4670" s="13" t="s">
        <v>13201</v>
      </c>
    </row>
    <row r="4671" spans="70:79" s="1" customFormat="1" ht="15">
      <c r="BR4671" t="str">
        <f t="shared" si="206"/>
        <v>RY8COMMUNITY PAEDIATRICS</v>
      </c>
      <c r="BS4671" s="66" t="s">
        <v>13202</v>
      </c>
      <c r="BT4671" s="66" t="s">
        <v>4347</v>
      </c>
      <c r="BU4671" s="66" t="s">
        <v>13202</v>
      </c>
      <c r="BV4671" s="66" t="s">
        <v>4347</v>
      </c>
      <c r="BW4671" s="66" t="s">
        <v>13170</v>
      </c>
      <c r="BX4671" s="66"/>
      <c r="BY4671" s="12"/>
      <c r="BZ4671" t="s">
        <v>869</v>
      </c>
      <c r="CA4671" s="13" t="s">
        <v>13203</v>
      </c>
    </row>
    <row r="4672" spans="70:79" s="1" customFormat="1" ht="15">
      <c r="BR4672" t="str">
        <f t="shared" si="206"/>
        <v>RY8DERBYSHIRE COUNTY PCT HEALTH PROMOTION</v>
      </c>
      <c r="BS4672" s="66" t="s">
        <v>13204</v>
      </c>
      <c r="BT4672" s="66" t="s">
        <v>13205</v>
      </c>
      <c r="BU4672" s="66" t="s">
        <v>13204</v>
      </c>
      <c r="BV4672" s="66" t="s">
        <v>13205</v>
      </c>
      <c r="BW4672" s="66" t="s">
        <v>13170</v>
      </c>
      <c r="BX4672" s="66"/>
      <c r="BY4672" s="12"/>
      <c r="BZ4672" t="s">
        <v>870</v>
      </c>
      <c r="CA4672" s="13" t="s">
        <v>13206</v>
      </c>
    </row>
    <row r="4673" spans="70:79" s="1" customFormat="1" ht="15">
      <c r="BR4673" t="str">
        <f t="shared" si="206"/>
        <v>RY8DRONFIELD CIVIC HALL</v>
      </c>
      <c r="BS4673" s="66" t="s">
        <v>13207</v>
      </c>
      <c r="BT4673" s="66" t="s">
        <v>13208</v>
      </c>
      <c r="BU4673" s="66" t="s">
        <v>13207</v>
      </c>
      <c r="BV4673" s="66" t="s">
        <v>13208</v>
      </c>
      <c r="BW4673" s="66" t="s">
        <v>13170</v>
      </c>
      <c r="BX4673" s="66"/>
      <c r="BY4673" s="12"/>
      <c r="BZ4673" t="s">
        <v>870</v>
      </c>
      <c r="CA4673" s="13" t="s">
        <v>13209</v>
      </c>
    </row>
    <row r="4674" spans="70:79" s="1" customFormat="1" ht="15">
      <c r="BR4674" t="str">
        <f t="shared" si="206"/>
        <v>RY8EAR NOSE &amp; THROAT - ILKESTON</v>
      </c>
      <c r="BS4674" s="66" t="s">
        <v>13210</v>
      </c>
      <c r="BT4674" s="66" t="s">
        <v>13211</v>
      </c>
      <c r="BU4674" s="66" t="s">
        <v>13210</v>
      </c>
      <c r="BV4674" s="66" t="s">
        <v>13211</v>
      </c>
      <c r="BW4674" s="66" t="s">
        <v>13170</v>
      </c>
      <c r="BX4674" s="66"/>
      <c r="BY4674" s="12"/>
      <c r="BZ4674" t="s">
        <v>2895</v>
      </c>
      <c r="CA4674" s="13" t="s">
        <v>13212</v>
      </c>
    </row>
    <row r="4675" spans="70:79" s="1" customFormat="1" ht="15">
      <c r="BR4675" t="str">
        <f t="shared" ref="BR4675:BR4738" si="207">CONCATENATE(LEFT(BS4675, 3),BT4675)</f>
        <v>RY8EAR NOSE &amp; THROAT (ADH)</v>
      </c>
      <c r="BS4675" s="66" t="s">
        <v>13213</v>
      </c>
      <c r="BT4675" s="66" t="s">
        <v>13214</v>
      </c>
      <c r="BU4675" s="66" t="s">
        <v>13213</v>
      </c>
      <c r="BV4675" s="66" t="s">
        <v>13214</v>
      </c>
      <c r="BW4675" s="66" t="s">
        <v>13170</v>
      </c>
      <c r="BX4675" s="66"/>
      <c r="BY4675" s="12"/>
      <c r="BZ4675" t="s">
        <v>2902</v>
      </c>
      <c r="CA4675" s="13" t="s">
        <v>432</v>
      </c>
    </row>
    <row r="4676" spans="70:79" s="1" customFormat="1" ht="15">
      <c r="BR4676" t="str">
        <f t="shared" si="207"/>
        <v>RY8EAR NOSE &amp; THROAT (CCH)</v>
      </c>
      <c r="BS4676" s="66" t="s">
        <v>13215</v>
      </c>
      <c r="BT4676" s="66" t="s">
        <v>13216</v>
      </c>
      <c r="BU4676" s="66" t="s">
        <v>13215</v>
      </c>
      <c r="BV4676" s="66" t="s">
        <v>13216</v>
      </c>
      <c r="BW4676" s="66" t="s">
        <v>13170</v>
      </c>
      <c r="BX4676" s="66"/>
      <c r="BY4676" s="12"/>
      <c r="BZ4676" t="s">
        <v>2905</v>
      </c>
      <c r="CA4676" s="13" t="s">
        <v>23</v>
      </c>
    </row>
    <row r="4677" spans="70:79" s="1" customFormat="1" ht="15">
      <c r="BR4677" t="str">
        <f t="shared" si="207"/>
        <v>RY8EAR NOSE &amp; THROAT (LH)</v>
      </c>
      <c r="BS4677" s="66" t="s">
        <v>13217</v>
      </c>
      <c r="BT4677" s="66" t="s">
        <v>13218</v>
      </c>
      <c r="BU4677" s="66" t="s">
        <v>13217</v>
      </c>
      <c r="BV4677" s="66" t="s">
        <v>13218</v>
      </c>
      <c r="BW4677" s="66" t="s">
        <v>13170</v>
      </c>
      <c r="BX4677" s="66"/>
      <c r="BY4677" s="12"/>
      <c r="BZ4677" t="s">
        <v>2909</v>
      </c>
      <c r="CA4677" s="13" t="s">
        <v>13219</v>
      </c>
    </row>
    <row r="4678" spans="70:79" s="1" customFormat="1" ht="15">
      <c r="BR4678" t="str">
        <f t="shared" si="207"/>
        <v>RY8EAR NOSE &amp; THROAT HMH</v>
      </c>
      <c r="BS4678" s="66" t="s">
        <v>13220</v>
      </c>
      <c r="BT4678" s="66" t="s">
        <v>13221</v>
      </c>
      <c r="BU4678" s="66" t="s">
        <v>13220</v>
      </c>
      <c r="BV4678" s="66" t="s">
        <v>13221</v>
      </c>
      <c r="BW4678" s="66" t="s">
        <v>13170</v>
      </c>
      <c r="BX4678" s="66"/>
      <c r="BY4678" s="12"/>
      <c r="BZ4678" t="s">
        <v>2924</v>
      </c>
      <c r="CA4678" s="13" t="s">
        <v>13222</v>
      </c>
    </row>
    <row r="4679" spans="70:79" s="1" customFormat="1" ht="15">
      <c r="BR4679" t="str">
        <f t="shared" si="207"/>
        <v>RY8ENT - LONG EATON</v>
      </c>
      <c r="BS4679" s="66" t="s">
        <v>13223</v>
      </c>
      <c r="BT4679" s="66" t="s">
        <v>13224</v>
      </c>
      <c r="BU4679" s="66" t="s">
        <v>13223</v>
      </c>
      <c r="BV4679" s="66" t="s">
        <v>13224</v>
      </c>
      <c r="BW4679" s="66" t="s">
        <v>13170</v>
      </c>
      <c r="BX4679" s="66"/>
      <c r="BY4679" s="12"/>
      <c r="BZ4679" t="s">
        <v>1603</v>
      </c>
      <c r="CA4679" s="13" t="s">
        <v>13225</v>
      </c>
    </row>
    <row r="4680" spans="70:79" s="1" customFormat="1" ht="15">
      <c r="BR4680" t="str">
        <f t="shared" si="207"/>
        <v>RY8FEILDING PALMER COTTAGE HOSPITAL</v>
      </c>
      <c r="BS4680" s="66" t="s">
        <v>13226</v>
      </c>
      <c r="BT4680" s="66" t="s">
        <v>13227</v>
      </c>
      <c r="BU4680" s="66" t="s">
        <v>13226</v>
      </c>
      <c r="BV4680" s="66" t="s">
        <v>13227</v>
      </c>
      <c r="BW4680" s="66" t="s">
        <v>13170</v>
      </c>
      <c r="BX4680" s="66"/>
      <c r="BY4680" s="12"/>
      <c r="BZ4680" t="s">
        <v>2935</v>
      </c>
      <c r="CA4680" s="13" t="s">
        <v>13228</v>
      </c>
    </row>
    <row r="4681" spans="70:79" s="1" customFormat="1" ht="15">
      <c r="BR4681" t="str">
        <f t="shared" si="207"/>
        <v>RY8FEILDING PALMER HOSPITAL</v>
      </c>
      <c r="BS4681" s="66" t="s">
        <v>13229</v>
      </c>
      <c r="BT4681" s="66" t="s">
        <v>13230</v>
      </c>
      <c r="BU4681" s="66" t="s">
        <v>13229</v>
      </c>
      <c r="BV4681" s="66" t="s">
        <v>13230</v>
      </c>
      <c r="BW4681" s="66" t="s">
        <v>13170</v>
      </c>
      <c r="BX4681" s="66"/>
      <c r="BY4681" s="12"/>
      <c r="BZ4681" t="s">
        <v>2943</v>
      </c>
      <c r="CA4681" s="13" t="s">
        <v>13231</v>
      </c>
    </row>
    <row r="4682" spans="70:79" s="1" customFormat="1" ht="15">
      <c r="BR4682" t="str">
        <f t="shared" si="207"/>
        <v>RY8GASTROENTEROLOGY - HMH</v>
      </c>
      <c r="BS4682" s="66" t="s">
        <v>13232</v>
      </c>
      <c r="BT4682" s="66" t="s">
        <v>13233</v>
      </c>
      <c r="BU4682" s="66" t="s">
        <v>13232</v>
      </c>
      <c r="BV4682" s="66" t="s">
        <v>13233</v>
      </c>
      <c r="BW4682" s="66" t="s">
        <v>13170</v>
      </c>
      <c r="BX4682" s="66"/>
      <c r="BY4682" s="12"/>
      <c r="BZ4682" t="s">
        <v>2949</v>
      </c>
      <c r="CA4682" s="13" t="s">
        <v>13234</v>
      </c>
    </row>
    <row r="4683" spans="70:79" s="1" customFormat="1" ht="15">
      <c r="BR4683" t="str">
        <f t="shared" si="207"/>
        <v>RY8GASTROENTEROLOGY - ILKESTON</v>
      </c>
      <c r="BS4683" s="66" t="s">
        <v>13235</v>
      </c>
      <c r="BT4683" s="66" t="s">
        <v>13236</v>
      </c>
      <c r="BU4683" s="66" t="s">
        <v>13235</v>
      </c>
      <c r="BV4683" s="66" t="s">
        <v>13236</v>
      </c>
      <c r="BW4683" s="66" t="s">
        <v>13170</v>
      </c>
      <c r="BX4683" s="66"/>
      <c r="BY4683" s="12"/>
      <c r="BZ4683" t="s">
        <v>2949</v>
      </c>
      <c r="CA4683" s="13" t="s">
        <v>13237</v>
      </c>
    </row>
    <row r="4684" spans="70:79" s="1" customFormat="1" ht="15">
      <c r="BR4684" t="str">
        <f t="shared" si="207"/>
        <v>RY8GASTROENTEROLOGY - LONG EATON</v>
      </c>
      <c r="BS4684" s="66" t="s">
        <v>13238</v>
      </c>
      <c r="BT4684" s="66" t="s">
        <v>13239</v>
      </c>
      <c r="BU4684" s="66" t="s">
        <v>13238</v>
      </c>
      <c r="BV4684" s="66" t="s">
        <v>13239</v>
      </c>
      <c r="BW4684" s="66" t="s">
        <v>13170</v>
      </c>
      <c r="BX4684" s="66"/>
      <c r="BY4684" s="12"/>
      <c r="BZ4684" t="s">
        <v>1078</v>
      </c>
      <c r="CA4684" s="13" t="s">
        <v>3462</v>
      </c>
    </row>
    <row r="4685" spans="70:79" s="1" customFormat="1" ht="15">
      <c r="BR4685" t="str">
        <f t="shared" si="207"/>
        <v>RY8GASTROENTEROLOGY - RIPLEY</v>
      </c>
      <c r="BS4685" s="66" t="s">
        <v>13240</v>
      </c>
      <c r="BT4685" s="66" t="s">
        <v>13241</v>
      </c>
      <c r="BU4685" s="66" t="s">
        <v>13240</v>
      </c>
      <c r="BV4685" s="66" t="s">
        <v>13241</v>
      </c>
      <c r="BW4685" s="66" t="s">
        <v>13170</v>
      </c>
      <c r="BX4685" s="66"/>
      <c r="BY4685" s="12"/>
      <c r="BZ4685" t="s">
        <v>2956</v>
      </c>
      <c r="CA4685" s="13" t="s">
        <v>13242</v>
      </c>
    </row>
    <row r="4686" spans="70:79" s="1" customFormat="1" ht="15">
      <c r="BR4686" t="str">
        <f t="shared" si="207"/>
        <v>RY8GASTROENTEROLOGY DPT(CCH)</v>
      </c>
      <c r="BS4686" s="66" t="s">
        <v>13243</v>
      </c>
      <c r="BT4686" s="66" t="s">
        <v>13244</v>
      </c>
      <c r="BU4686" s="66" t="s">
        <v>13243</v>
      </c>
      <c r="BV4686" s="66" t="s">
        <v>13244</v>
      </c>
      <c r="BW4686" s="66" t="s">
        <v>13170</v>
      </c>
      <c r="BX4686" s="66"/>
      <c r="BY4686" s="12"/>
      <c r="BZ4686" t="s">
        <v>2956</v>
      </c>
      <c r="CA4686" s="13" t="s">
        <v>13245</v>
      </c>
    </row>
    <row r="4687" spans="70:79" s="1" customFormat="1" ht="15">
      <c r="BR4687" t="str">
        <f t="shared" si="207"/>
        <v>RY8GENERAL MEDICINE (ADH)</v>
      </c>
      <c r="BS4687" s="66" t="s">
        <v>13246</v>
      </c>
      <c r="BT4687" s="66" t="s">
        <v>13247</v>
      </c>
      <c r="BU4687" s="66" t="s">
        <v>13246</v>
      </c>
      <c r="BV4687" s="66" t="s">
        <v>13247</v>
      </c>
      <c r="BW4687" s="66" t="s">
        <v>13170</v>
      </c>
      <c r="BX4687" s="66"/>
      <c r="BY4687" s="12"/>
      <c r="BZ4687" t="s">
        <v>1592</v>
      </c>
      <c r="CA4687" s="13" t="s">
        <v>13248</v>
      </c>
    </row>
    <row r="4688" spans="70:79" s="1" customFormat="1" ht="15">
      <c r="BR4688" t="str">
        <f t="shared" si="207"/>
        <v>RY8GENERAL MEDICINE (CCH)</v>
      </c>
      <c r="BS4688" s="66" t="s">
        <v>13249</v>
      </c>
      <c r="BT4688" s="66" t="s">
        <v>13250</v>
      </c>
      <c r="BU4688" s="66" t="s">
        <v>13249</v>
      </c>
      <c r="BV4688" s="66" t="s">
        <v>13250</v>
      </c>
      <c r="BW4688" s="66" t="s">
        <v>13170</v>
      </c>
      <c r="BX4688" s="66"/>
      <c r="BY4688" s="12"/>
      <c r="BZ4688" t="s">
        <v>2961</v>
      </c>
      <c r="CA4688" s="13" t="s">
        <v>13251</v>
      </c>
    </row>
    <row r="4689" spans="70:79" s="1" customFormat="1" ht="15">
      <c r="BR4689" t="str">
        <f t="shared" si="207"/>
        <v>RY8GERIATRIC MEDICINE</v>
      </c>
      <c r="BS4689" s="66" t="s">
        <v>13252</v>
      </c>
      <c r="BT4689" s="66" t="s">
        <v>13253</v>
      </c>
      <c r="BU4689" s="66" t="s">
        <v>13252</v>
      </c>
      <c r="BV4689" s="66" t="s">
        <v>13253</v>
      </c>
      <c r="BW4689" s="66" t="s">
        <v>13170</v>
      </c>
      <c r="BX4689" s="66"/>
      <c r="BY4689" s="12"/>
      <c r="BZ4689" t="s">
        <v>2964</v>
      </c>
      <c r="CA4689" s="13" t="s">
        <v>13254</v>
      </c>
    </row>
    <row r="4690" spans="70:79" s="1" customFormat="1" ht="15">
      <c r="BR4690" t="str">
        <f t="shared" si="207"/>
        <v>RY8GERIATRIC MEDICINE - BABINGTON</v>
      </c>
      <c r="BS4690" s="66" t="s">
        <v>13255</v>
      </c>
      <c r="BT4690" s="66" t="s">
        <v>13256</v>
      </c>
      <c r="BU4690" s="66" t="s">
        <v>13255</v>
      </c>
      <c r="BV4690" s="66" t="s">
        <v>13256</v>
      </c>
      <c r="BW4690" s="66" t="s">
        <v>13170</v>
      </c>
      <c r="BX4690" s="66"/>
      <c r="BY4690" s="12"/>
      <c r="BZ4690" t="s">
        <v>2990</v>
      </c>
      <c r="CA4690" s="13" t="s">
        <v>5872</v>
      </c>
    </row>
    <row r="4691" spans="70:79" s="1" customFormat="1" ht="15">
      <c r="BR4691" t="str">
        <f t="shared" si="207"/>
        <v>RY8GERIATRIC MEDICINE - RIPLEY</v>
      </c>
      <c r="BS4691" s="66" t="s">
        <v>13257</v>
      </c>
      <c r="BT4691" s="66" t="s">
        <v>13258</v>
      </c>
      <c r="BU4691" s="66" t="s">
        <v>13257</v>
      </c>
      <c r="BV4691" s="66" t="s">
        <v>13258</v>
      </c>
      <c r="BW4691" s="66" t="s">
        <v>13170</v>
      </c>
      <c r="BX4691" s="66"/>
      <c r="BY4691" s="12"/>
      <c r="BZ4691" t="s">
        <v>2994</v>
      </c>
      <c r="CA4691" s="13" t="s">
        <v>13259</v>
      </c>
    </row>
    <row r="4692" spans="70:79" s="1" customFormat="1" ht="15">
      <c r="BR4692" t="str">
        <f t="shared" si="207"/>
        <v>RY8GYNAECOLOGY - HMH</v>
      </c>
      <c r="BS4692" s="66" t="s">
        <v>13260</v>
      </c>
      <c r="BT4692" s="66" t="s">
        <v>13261</v>
      </c>
      <c r="BU4692" s="66" t="s">
        <v>13260</v>
      </c>
      <c r="BV4692" s="66" t="s">
        <v>13261</v>
      </c>
      <c r="BW4692" s="66" t="s">
        <v>13170</v>
      </c>
      <c r="BX4692" s="66"/>
      <c r="BY4692" s="12"/>
      <c r="BZ4692" t="s">
        <v>2997</v>
      </c>
      <c r="CA4692" s="13" t="s">
        <v>1630</v>
      </c>
    </row>
    <row r="4693" spans="70:79" s="1" customFormat="1" ht="15">
      <c r="BR4693" t="str">
        <f t="shared" si="207"/>
        <v>RY8GYNAECOLOGY - ILKESTON</v>
      </c>
      <c r="BS4693" s="66" t="s">
        <v>13262</v>
      </c>
      <c r="BT4693" s="66" t="s">
        <v>13263</v>
      </c>
      <c r="BU4693" s="66" t="s">
        <v>13262</v>
      </c>
      <c r="BV4693" s="66" t="s">
        <v>13263</v>
      </c>
      <c r="BW4693" s="66" t="s">
        <v>13170</v>
      </c>
      <c r="BX4693" s="66"/>
      <c r="BY4693" s="12"/>
      <c r="BZ4693" t="s">
        <v>3003</v>
      </c>
      <c r="CA4693" s="13" t="s">
        <v>13264</v>
      </c>
    </row>
    <row r="4694" spans="70:79" s="1" customFormat="1" ht="15">
      <c r="BR4694" t="str">
        <f t="shared" si="207"/>
        <v>RY8GYNAECOLOGY - LONG EATON</v>
      </c>
      <c r="BS4694" s="66" t="s">
        <v>13265</v>
      </c>
      <c r="BT4694" s="66" t="s">
        <v>13266</v>
      </c>
      <c r="BU4694" s="66" t="s">
        <v>13265</v>
      </c>
      <c r="BV4694" s="66" t="s">
        <v>13266</v>
      </c>
      <c r="BW4694" s="66" t="s">
        <v>13170</v>
      </c>
      <c r="BX4694" s="66"/>
      <c r="BY4694" s="12"/>
      <c r="BZ4694" t="s">
        <v>13267</v>
      </c>
      <c r="CA4694" s="13" t="s">
        <v>13268</v>
      </c>
    </row>
    <row r="4695" spans="70:79" s="1" customFormat="1" ht="15">
      <c r="BR4695" t="str">
        <f t="shared" si="207"/>
        <v>RY8GYNAECOLOGY - RIPLEY</v>
      </c>
      <c r="BS4695" s="66" t="s">
        <v>13269</v>
      </c>
      <c r="BT4695" s="66" t="s">
        <v>13270</v>
      </c>
      <c r="BU4695" s="66" t="s">
        <v>13269</v>
      </c>
      <c r="BV4695" s="66" t="s">
        <v>13270</v>
      </c>
      <c r="BW4695" s="66" t="s">
        <v>13170</v>
      </c>
      <c r="BX4695" s="66"/>
      <c r="BY4695" s="12"/>
      <c r="BZ4695" t="s">
        <v>13271</v>
      </c>
      <c r="CA4695" s="13" t="s">
        <v>13272</v>
      </c>
    </row>
    <row r="4696" spans="70:79" s="1" customFormat="1" ht="15">
      <c r="BR4696" t="str">
        <f t="shared" si="207"/>
        <v>RY8HARBOROUGH OUT PATIENTS</v>
      </c>
      <c r="BS4696" s="66" t="s">
        <v>13273</v>
      </c>
      <c r="BT4696" s="66" t="s">
        <v>13274</v>
      </c>
      <c r="BU4696" s="66" t="s">
        <v>13273</v>
      </c>
      <c r="BV4696" s="66" t="s">
        <v>13274</v>
      </c>
      <c r="BW4696" s="66" t="s">
        <v>13170</v>
      </c>
      <c r="BX4696" s="66"/>
      <c r="BY4696" s="12"/>
      <c r="BZ4696" t="s">
        <v>13271</v>
      </c>
      <c r="CA4696" s="13" t="s">
        <v>13275</v>
      </c>
    </row>
    <row r="4697" spans="70:79" s="1" customFormat="1" ht="15">
      <c r="BR4697" t="str">
        <f t="shared" si="207"/>
        <v>RY8HAZELWOOD</v>
      </c>
      <c r="BS4697" s="66" t="s">
        <v>13276</v>
      </c>
      <c r="BT4697" s="66" t="s">
        <v>5005</v>
      </c>
      <c r="BU4697" s="66" t="s">
        <v>13276</v>
      </c>
      <c r="BV4697" s="66" t="s">
        <v>5005</v>
      </c>
      <c r="BW4697" s="66" t="s">
        <v>13170</v>
      </c>
      <c r="BX4697" s="66"/>
      <c r="BY4697" s="12"/>
      <c r="BZ4697" t="s">
        <v>13271</v>
      </c>
      <c r="CA4697" s="13" t="s">
        <v>13277</v>
      </c>
    </row>
    <row r="4698" spans="70:79" s="1" customFormat="1" ht="15">
      <c r="BR4698" t="str">
        <f t="shared" si="207"/>
        <v>RY8HEANOR MEMORIAL HOSPITAL</v>
      </c>
      <c r="BS4698" s="66" t="s">
        <v>13278</v>
      </c>
      <c r="BT4698" s="66" t="s">
        <v>13279</v>
      </c>
      <c r="BU4698" s="66" t="s">
        <v>13278</v>
      </c>
      <c r="BV4698" s="66" t="s">
        <v>13279</v>
      </c>
      <c r="BW4698" s="66" t="s">
        <v>13170</v>
      </c>
      <c r="BX4698" s="66"/>
      <c r="BY4698" s="12"/>
      <c r="BZ4698" t="s">
        <v>13271</v>
      </c>
      <c r="CA4698" s="13" t="s">
        <v>5540</v>
      </c>
    </row>
    <row r="4699" spans="70:79" s="1" customFormat="1" ht="15">
      <c r="BR4699" t="str">
        <f t="shared" si="207"/>
        <v>RY8HEANOR MEMORIAL HOSPITAL 2</v>
      </c>
      <c r="BS4699" s="66" t="s">
        <v>13280</v>
      </c>
      <c r="BT4699" s="66" t="s">
        <v>13281</v>
      </c>
      <c r="BU4699" s="66" t="s">
        <v>13280</v>
      </c>
      <c r="BV4699" s="66" t="s">
        <v>13281</v>
      </c>
      <c r="BW4699" s="66" t="s">
        <v>13170</v>
      </c>
      <c r="BX4699" s="66"/>
      <c r="BY4699" s="12"/>
      <c r="BZ4699" t="s">
        <v>13271</v>
      </c>
      <c r="CA4699" s="13" t="s">
        <v>13282</v>
      </c>
    </row>
    <row r="4700" spans="70:79" s="1" customFormat="1" ht="15">
      <c r="BR4700" t="str">
        <f t="shared" si="207"/>
        <v>RY8HINCKLEY &amp; BOSWORTH COMMUNITY HOSPITAL</v>
      </c>
      <c r="BS4700" s="66" t="s">
        <v>13283</v>
      </c>
      <c r="BT4700" s="66" t="s">
        <v>13284</v>
      </c>
      <c r="BU4700" s="66" t="s">
        <v>13283</v>
      </c>
      <c r="BV4700" s="66" t="s">
        <v>13284</v>
      </c>
      <c r="BW4700" s="66" t="s">
        <v>13170</v>
      </c>
      <c r="BX4700" s="66"/>
      <c r="BY4700" s="12"/>
      <c r="BZ4700" t="s">
        <v>13271</v>
      </c>
      <c r="CA4700" s="13" t="s">
        <v>13285</v>
      </c>
    </row>
    <row r="4701" spans="70:79" s="1" customFormat="1" ht="15">
      <c r="BR4701" t="str">
        <f t="shared" si="207"/>
        <v>RY8HINCKLEY &amp; DISTRICT HOSP</v>
      </c>
      <c r="BS4701" s="66" t="s">
        <v>13286</v>
      </c>
      <c r="BT4701" s="66" t="s">
        <v>13287</v>
      </c>
      <c r="BU4701" s="66" t="s">
        <v>13286</v>
      </c>
      <c r="BV4701" s="66" t="s">
        <v>13287</v>
      </c>
      <c r="BW4701" s="66" t="s">
        <v>13170</v>
      </c>
      <c r="BX4701" s="66"/>
      <c r="BY4701" s="12"/>
      <c r="BZ4701" t="s">
        <v>13271</v>
      </c>
      <c r="CA4701" s="13" t="s">
        <v>13288</v>
      </c>
    </row>
    <row r="4702" spans="70:79" s="1" customFormat="1" ht="15">
      <c r="BR4702" t="str">
        <f t="shared" si="207"/>
        <v>RY8HINCKLEY AND DISTRICT HOSPITAL</v>
      </c>
      <c r="BS4702" s="66" t="s">
        <v>13289</v>
      </c>
      <c r="BT4702" s="66" t="s">
        <v>4054</v>
      </c>
      <c r="BU4702" s="66" t="s">
        <v>13289</v>
      </c>
      <c r="BV4702" s="66" t="s">
        <v>4054</v>
      </c>
      <c r="BW4702" s="66" t="s">
        <v>13170</v>
      </c>
      <c r="BX4702" s="66"/>
      <c r="BY4702" s="12"/>
      <c r="BZ4702" t="s">
        <v>13271</v>
      </c>
      <c r="CA4702" s="13" t="s">
        <v>13290</v>
      </c>
    </row>
    <row r="4703" spans="70:79" s="1" customFormat="1" ht="15">
      <c r="BR4703" t="str">
        <f t="shared" si="207"/>
        <v>RY8ILKESTON COMMUNITY HOSPITAL</v>
      </c>
      <c r="BS4703" s="66" t="s">
        <v>13291</v>
      </c>
      <c r="BT4703" s="66" t="s">
        <v>3490</v>
      </c>
      <c r="BU4703" s="66" t="s">
        <v>13291</v>
      </c>
      <c r="BV4703" s="66" t="s">
        <v>3490</v>
      </c>
      <c r="BW4703" s="66" t="s">
        <v>13170</v>
      </c>
      <c r="BX4703" s="66"/>
      <c r="BY4703" s="12"/>
      <c r="BZ4703" t="s">
        <v>13271</v>
      </c>
      <c r="CA4703" s="13" t="s">
        <v>13292</v>
      </c>
    </row>
    <row r="4704" spans="70:79" s="1" customFormat="1" ht="15">
      <c r="BR4704" t="str">
        <f t="shared" si="207"/>
        <v>RY8ILKESTON HOSPITAL</v>
      </c>
      <c r="BS4704" s="66" t="s">
        <v>13293</v>
      </c>
      <c r="BT4704" s="66" t="s">
        <v>13294</v>
      </c>
      <c r="BU4704" s="66" t="s">
        <v>13293</v>
      </c>
      <c r="BV4704" s="66" t="s">
        <v>13294</v>
      </c>
      <c r="BW4704" s="66" t="s">
        <v>13170</v>
      </c>
      <c r="BX4704" s="66"/>
      <c r="BY4704" s="12"/>
      <c r="BZ4704" t="s">
        <v>13271</v>
      </c>
      <c r="CA4704" s="13" t="s">
        <v>13295</v>
      </c>
    </row>
    <row r="4705" spans="70:79" s="1" customFormat="1" ht="15">
      <c r="BR4705" t="str">
        <f t="shared" si="207"/>
        <v>RY8LONG EATON HEALTH CENTRE</v>
      </c>
      <c r="BS4705" s="66" t="s">
        <v>13296</v>
      </c>
      <c r="BT4705" s="66" t="s">
        <v>13297</v>
      </c>
      <c r="BU4705" s="66" t="s">
        <v>13296</v>
      </c>
      <c r="BV4705" s="66" t="s">
        <v>13297</v>
      </c>
      <c r="BW4705" s="66" t="s">
        <v>13170</v>
      </c>
      <c r="BX4705" s="66"/>
      <c r="BY4705" s="12"/>
      <c r="BZ4705" t="s">
        <v>13271</v>
      </c>
      <c r="CA4705" s="13" t="s">
        <v>13298</v>
      </c>
    </row>
    <row r="4706" spans="70:79" s="1" customFormat="1" ht="15">
      <c r="BR4706" t="str">
        <f t="shared" si="207"/>
        <v>RY8LOUGHBOROUGH HOSPITAL</v>
      </c>
      <c r="BS4706" s="66" t="s">
        <v>13299</v>
      </c>
      <c r="BT4706" s="66" t="s">
        <v>6388</v>
      </c>
      <c r="BU4706" s="66" t="s">
        <v>13299</v>
      </c>
      <c r="BV4706" s="66" t="s">
        <v>6388</v>
      </c>
      <c r="BW4706" s="66" t="s">
        <v>13170</v>
      </c>
      <c r="BX4706" s="66"/>
      <c r="BY4706" s="12"/>
      <c r="BZ4706" t="s">
        <v>13271</v>
      </c>
      <c r="CA4706" s="13" t="s">
        <v>13300</v>
      </c>
    </row>
    <row r="4707" spans="70:79" s="1" customFormat="1" ht="15">
      <c r="BR4707" t="str">
        <f t="shared" si="207"/>
        <v>RY8MARKET HARBOROUGH &amp; DISTRICT HOSPITAL</v>
      </c>
      <c r="BS4707" s="66" t="s">
        <v>13301</v>
      </c>
      <c r="BT4707" s="66" t="s">
        <v>13302</v>
      </c>
      <c r="BU4707" s="66" t="s">
        <v>13301</v>
      </c>
      <c r="BV4707" s="66" t="s">
        <v>13302</v>
      </c>
      <c r="BW4707" s="66" t="s">
        <v>13170</v>
      </c>
      <c r="BX4707" s="66"/>
      <c r="BY4707" s="12"/>
      <c r="BZ4707" t="s">
        <v>13271</v>
      </c>
      <c r="CA4707" s="13" t="s">
        <v>13303</v>
      </c>
    </row>
    <row r="4708" spans="70:79" s="1" customFormat="1" ht="15">
      <c r="BR4708" t="str">
        <f t="shared" si="207"/>
        <v>RY8MELTON MOWBRAY HOSPITAL</v>
      </c>
      <c r="BS4708" s="66" t="s">
        <v>13304</v>
      </c>
      <c r="BT4708" s="66" t="s">
        <v>6397</v>
      </c>
      <c r="BU4708" s="66" t="s">
        <v>13304</v>
      </c>
      <c r="BV4708" s="66" t="s">
        <v>6397</v>
      </c>
      <c r="BW4708" s="66" t="s">
        <v>13170</v>
      </c>
      <c r="BX4708" s="66"/>
      <c r="BY4708" s="12"/>
      <c r="BZ4708" t="s">
        <v>13271</v>
      </c>
      <c r="CA4708" s="13" t="s">
        <v>13305</v>
      </c>
    </row>
    <row r="4709" spans="70:79" s="1" customFormat="1" ht="15">
      <c r="BR4709" t="str">
        <f t="shared" si="207"/>
        <v>RY8MELTON WAR MEMORIAL HOSPITAL</v>
      </c>
      <c r="BS4709" s="66" t="s">
        <v>13306</v>
      </c>
      <c r="BT4709" s="66" t="s">
        <v>13307</v>
      </c>
      <c r="BU4709" s="66" t="s">
        <v>13306</v>
      </c>
      <c r="BV4709" s="66" t="s">
        <v>13307</v>
      </c>
      <c r="BW4709" s="66" t="s">
        <v>13170</v>
      </c>
      <c r="BX4709" s="66"/>
      <c r="BY4709" s="12"/>
      <c r="BZ4709" t="s">
        <v>13271</v>
      </c>
      <c r="CA4709" s="13" t="s">
        <v>13308</v>
      </c>
    </row>
    <row r="4710" spans="70:79" s="1" customFormat="1" ht="15">
      <c r="BR4710" t="str">
        <f t="shared" si="207"/>
        <v>RY8MMH OUT PATIENTS</v>
      </c>
      <c r="BS4710" s="66" t="s">
        <v>13309</v>
      </c>
      <c r="BT4710" s="66" t="s">
        <v>13310</v>
      </c>
      <c r="BU4710" s="66" t="s">
        <v>13309</v>
      </c>
      <c r="BV4710" s="66" t="s">
        <v>13310</v>
      </c>
      <c r="BW4710" s="66" t="s">
        <v>13170</v>
      </c>
      <c r="BX4710" s="66"/>
      <c r="BY4710" s="12"/>
      <c r="BZ4710" t="s">
        <v>13271</v>
      </c>
      <c r="CA4710" s="13" t="s">
        <v>13311</v>
      </c>
    </row>
    <row r="4711" spans="70:79" s="1" customFormat="1" ht="15">
      <c r="BR4711" t="str">
        <f t="shared" si="207"/>
        <v>RY8NEPHROLOGY - LONG EATON</v>
      </c>
      <c r="BS4711" s="66" t="s">
        <v>13312</v>
      </c>
      <c r="BT4711" s="66" t="s">
        <v>13313</v>
      </c>
      <c r="BU4711" s="66" t="s">
        <v>13312</v>
      </c>
      <c r="BV4711" s="66" t="s">
        <v>13313</v>
      </c>
      <c r="BW4711" s="66" t="s">
        <v>13170</v>
      </c>
      <c r="BX4711" s="66"/>
      <c r="BY4711" s="12"/>
      <c r="BZ4711" t="s">
        <v>13271</v>
      </c>
      <c r="CA4711" s="13" t="s">
        <v>13314</v>
      </c>
    </row>
    <row r="4712" spans="70:79" s="1" customFormat="1" ht="15">
      <c r="BR4712" t="str">
        <f t="shared" si="207"/>
        <v>RY8NEWHOLME HOSPITAL</v>
      </c>
      <c r="BS4712" s="66" t="s">
        <v>13315</v>
      </c>
      <c r="BT4712" s="66" t="s">
        <v>11715</v>
      </c>
      <c r="BU4712" s="66" t="s">
        <v>13315</v>
      </c>
      <c r="BV4712" s="66" t="s">
        <v>11715</v>
      </c>
      <c r="BW4712" s="66" t="s">
        <v>13170</v>
      </c>
      <c r="BX4712" s="66"/>
      <c r="BY4712" s="12"/>
      <c r="BZ4712" t="s">
        <v>13271</v>
      </c>
      <c r="CA4712" s="13" t="s">
        <v>13316</v>
      </c>
    </row>
    <row r="4713" spans="70:79" s="1" customFormat="1" ht="15">
      <c r="BR4713" t="str">
        <f t="shared" si="207"/>
        <v>RY8OLD VICARAGE</v>
      </c>
      <c r="BS4713" s="66" t="s">
        <v>13317</v>
      </c>
      <c r="BT4713" s="66" t="s">
        <v>8531</v>
      </c>
      <c r="BU4713" s="66" t="s">
        <v>13317</v>
      </c>
      <c r="BV4713" s="66" t="s">
        <v>8531</v>
      </c>
      <c r="BW4713" s="66" t="s">
        <v>13170</v>
      </c>
      <c r="BX4713" s="66"/>
      <c r="BY4713" s="12"/>
      <c r="BZ4713" t="s">
        <v>13271</v>
      </c>
      <c r="CA4713" s="13" t="s">
        <v>831</v>
      </c>
    </row>
    <row r="4714" spans="70:79" s="1" customFormat="1" ht="15">
      <c r="BR4714" t="str">
        <f t="shared" si="207"/>
        <v>RY8OPHTHALMOLOGY - ILKESTON</v>
      </c>
      <c r="BS4714" s="66" t="s">
        <v>13318</v>
      </c>
      <c r="BT4714" s="66" t="s">
        <v>13319</v>
      </c>
      <c r="BU4714" s="66" t="s">
        <v>13318</v>
      </c>
      <c r="BV4714" s="66" t="s">
        <v>13319</v>
      </c>
      <c r="BW4714" s="66" t="s">
        <v>13170</v>
      </c>
      <c r="BX4714" s="66"/>
      <c r="BY4714" s="12"/>
      <c r="BZ4714" t="s">
        <v>13271</v>
      </c>
      <c r="CA4714" s="13" t="s">
        <v>13320</v>
      </c>
    </row>
    <row r="4715" spans="70:79" s="1" customFormat="1" ht="15">
      <c r="BR4715" t="str">
        <f t="shared" si="207"/>
        <v>RY8OPHTHALMOLOGY - LONG EATON</v>
      </c>
      <c r="BS4715" s="66" t="s">
        <v>13321</v>
      </c>
      <c r="BT4715" s="66" t="s">
        <v>13322</v>
      </c>
      <c r="BU4715" s="66" t="s">
        <v>13321</v>
      </c>
      <c r="BV4715" s="66" t="s">
        <v>13322</v>
      </c>
      <c r="BW4715" s="66" t="s">
        <v>13170</v>
      </c>
      <c r="BX4715" s="66"/>
      <c r="BY4715" s="12"/>
      <c r="BZ4715" t="s">
        <v>13271</v>
      </c>
      <c r="CA4715" s="13" t="s">
        <v>13323</v>
      </c>
    </row>
    <row r="4716" spans="70:79" s="1" customFormat="1" ht="15">
      <c r="BR4716" t="str">
        <f t="shared" si="207"/>
        <v>RY8OPHTHALMOLOGY - RIPLEY</v>
      </c>
      <c r="BS4716" s="66" t="s">
        <v>13324</v>
      </c>
      <c r="BT4716" s="66" t="s">
        <v>13325</v>
      </c>
      <c r="BU4716" s="66" t="s">
        <v>13324</v>
      </c>
      <c r="BV4716" s="66" t="s">
        <v>13325</v>
      </c>
      <c r="BW4716" s="66" t="s">
        <v>13170</v>
      </c>
      <c r="BX4716" s="66"/>
      <c r="BY4716" s="12"/>
      <c r="BZ4716" t="s">
        <v>13271</v>
      </c>
      <c r="CA4716" s="13" t="s">
        <v>13326</v>
      </c>
    </row>
    <row r="4717" spans="70:79" s="1" customFormat="1" ht="15">
      <c r="BR4717" t="str">
        <f t="shared" si="207"/>
        <v>RY8OPMH</v>
      </c>
      <c r="BS4717" s="66" t="s">
        <v>13327</v>
      </c>
      <c r="BT4717" s="66" t="s">
        <v>13328</v>
      </c>
      <c r="BU4717" s="66" t="s">
        <v>13327</v>
      </c>
      <c r="BV4717" s="66" t="s">
        <v>13328</v>
      </c>
      <c r="BW4717" s="66" t="s">
        <v>13170</v>
      </c>
      <c r="BX4717" s="66"/>
      <c r="BY4717" s="12"/>
      <c r="BZ4717" t="s">
        <v>7627</v>
      </c>
      <c r="CA4717" s="13" t="s">
        <v>13329</v>
      </c>
    </row>
    <row r="4718" spans="70:79" s="1" customFormat="1" ht="15">
      <c r="BR4718" t="str">
        <f t="shared" si="207"/>
        <v>RY8ORCHARD COTTAGES</v>
      </c>
      <c r="BS4718" s="66" t="s">
        <v>13330</v>
      </c>
      <c r="BT4718" s="66" t="s">
        <v>13331</v>
      </c>
      <c r="BU4718" s="66" t="s">
        <v>13330</v>
      </c>
      <c r="BV4718" s="66" t="s">
        <v>13331</v>
      </c>
      <c r="BW4718" s="66" t="s">
        <v>13170</v>
      </c>
      <c r="BX4718" s="66"/>
      <c r="BY4718" s="12"/>
      <c r="BZ4718" t="s">
        <v>13332</v>
      </c>
      <c r="CA4718" s="13" t="s">
        <v>13333</v>
      </c>
    </row>
    <row r="4719" spans="70:79" s="1" customFormat="1" ht="15">
      <c r="BR4719" t="str">
        <f t="shared" si="207"/>
        <v>RY8ORTHOPAEDIC- LONG EATON</v>
      </c>
      <c r="BS4719" s="66" t="s">
        <v>13334</v>
      </c>
      <c r="BT4719" s="66" t="s">
        <v>13335</v>
      </c>
      <c r="BU4719" s="66" t="s">
        <v>13334</v>
      </c>
      <c r="BV4719" s="66" t="s">
        <v>13335</v>
      </c>
      <c r="BW4719" s="66" t="s">
        <v>13170</v>
      </c>
      <c r="BX4719" s="66"/>
      <c r="BY4719" s="12"/>
      <c r="BZ4719" t="s">
        <v>13332</v>
      </c>
      <c r="CA4719" s="13" t="s">
        <v>13336</v>
      </c>
    </row>
    <row r="4720" spans="70:79" s="1" customFormat="1" ht="15">
      <c r="BR4720" t="str">
        <f t="shared" si="207"/>
        <v>RY8PAEDIATRICS - RIPLEY</v>
      </c>
      <c r="BS4720" s="66" t="s">
        <v>13337</v>
      </c>
      <c r="BT4720" s="66" t="s">
        <v>13338</v>
      </c>
      <c r="BU4720" s="66" t="s">
        <v>13337</v>
      </c>
      <c r="BV4720" s="66" t="s">
        <v>13338</v>
      </c>
      <c r="BW4720" s="66" t="s">
        <v>13170</v>
      </c>
      <c r="BX4720" s="66"/>
      <c r="BY4720" s="12"/>
      <c r="BZ4720" t="s">
        <v>13332</v>
      </c>
      <c r="CA4720" s="13" t="s">
        <v>13339</v>
      </c>
    </row>
    <row r="4721" spans="70:79" s="1" customFormat="1" ht="15">
      <c r="BR4721" t="str">
        <f t="shared" si="207"/>
        <v>RY8PAEDIATRICS (LCRCHS ONLY)</v>
      </c>
      <c r="BS4721" s="66" t="s">
        <v>13340</v>
      </c>
      <c r="BT4721" s="66" t="s">
        <v>13341</v>
      </c>
      <c r="BU4721" s="66" t="s">
        <v>13340</v>
      </c>
      <c r="BV4721" s="66" t="s">
        <v>13341</v>
      </c>
      <c r="BW4721" s="66" t="s">
        <v>13170</v>
      </c>
      <c r="BX4721" s="66"/>
      <c r="BY4721" s="12"/>
      <c r="BZ4721" t="s">
        <v>13332</v>
      </c>
      <c r="CA4721" s="13" t="s">
        <v>13342</v>
      </c>
    </row>
    <row r="4722" spans="70:79" s="1" customFormat="1" ht="15">
      <c r="BR4722" t="str">
        <f t="shared" si="207"/>
        <v>RY8PALLIATIVE CARE - ILKESTON</v>
      </c>
      <c r="BS4722" s="66" t="s">
        <v>13343</v>
      </c>
      <c r="BT4722" s="66" t="s">
        <v>13344</v>
      </c>
      <c r="BU4722" s="66" t="s">
        <v>13343</v>
      </c>
      <c r="BV4722" s="66" t="s">
        <v>13344</v>
      </c>
      <c r="BW4722" s="66" t="s">
        <v>13170</v>
      </c>
      <c r="BX4722" s="66"/>
      <c r="BY4722" s="12"/>
      <c r="BZ4722" t="s">
        <v>13332</v>
      </c>
      <c r="CA4722" s="13" t="s">
        <v>13345</v>
      </c>
    </row>
    <row r="4723" spans="70:79" s="1" customFormat="1" ht="15">
      <c r="BR4723" t="str">
        <f t="shared" si="207"/>
        <v>RY8PALLIATIVE CARE - RIPLEY</v>
      </c>
      <c r="BS4723" s="66" t="s">
        <v>13346</v>
      </c>
      <c r="BT4723" s="66" t="s">
        <v>13347</v>
      </c>
      <c r="BU4723" s="66" t="s">
        <v>13346</v>
      </c>
      <c r="BV4723" s="66" t="s">
        <v>13347</v>
      </c>
      <c r="BW4723" s="66" t="s">
        <v>13170</v>
      </c>
      <c r="BX4723" s="66"/>
      <c r="BY4723" s="12"/>
      <c r="BZ4723" t="s">
        <v>13332</v>
      </c>
      <c r="CA4723" s="13" t="s">
        <v>13348</v>
      </c>
    </row>
    <row r="4724" spans="70:79" s="1" customFormat="1" ht="15">
      <c r="BR4724" t="str">
        <f t="shared" si="207"/>
        <v>RY8PARK HILL</v>
      </c>
      <c r="BS4724" s="66" t="s">
        <v>13349</v>
      </c>
      <c r="BT4724" s="66" t="s">
        <v>13350</v>
      </c>
      <c r="BU4724" s="66" t="s">
        <v>13349</v>
      </c>
      <c r="BV4724" s="66" t="s">
        <v>13350</v>
      </c>
      <c r="BW4724" s="66" t="s">
        <v>13170</v>
      </c>
      <c r="BX4724" s="66"/>
      <c r="BY4724" s="12"/>
      <c r="BZ4724" t="s">
        <v>13332</v>
      </c>
      <c r="CA4724" s="13" t="s">
        <v>13351</v>
      </c>
    </row>
    <row r="4725" spans="70:79" s="1" customFormat="1" ht="15">
      <c r="BR4725" t="str">
        <f t="shared" si="207"/>
        <v>RY8RESPIRATORY- LONG EATON</v>
      </c>
      <c r="BS4725" s="66" t="s">
        <v>13352</v>
      </c>
      <c r="BT4725" s="66" t="s">
        <v>13353</v>
      </c>
      <c r="BU4725" s="66" t="s">
        <v>13352</v>
      </c>
      <c r="BV4725" s="66" t="s">
        <v>13353</v>
      </c>
      <c r="BW4725" s="66" t="s">
        <v>13170</v>
      </c>
      <c r="BX4725" s="66"/>
      <c r="BY4725" s="12"/>
      <c r="BZ4725" t="s">
        <v>7644</v>
      </c>
      <c r="CA4725" s="13" t="s">
        <v>13354</v>
      </c>
    </row>
    <row r="4726" spans="70:79" s="1" customFormat="1" ht="15">
      <c r="BR4726" t="str">
        <f t="shared" si="207"/>
        <v>RY8RESPIRATORY MEDICINE</v>
      </c>
      <c r="BS4726" s="66" t="s">
        <v>13355</v>
      </c>
      <c r="BT4726" s="66" t="s">
        <v>13356</v>
      </c>
      <c r="BU4726" s="66" t="s">
        <v>13355</v>
      </c>
      <c r="BV4726" s="66" t="s">
        <v>13356</v>
      </c>
      <c r="BW4726" s="66" t="s">
        <v>13170</v>
      </c>
      <c r="BX4726" s="66"/>
      <c r="BY4726" s="12"/>
      <c r="BZ4726" t="s">
        <v>7656</v>
      </c>
      <c r="CA4726" s="13" t="s">
        <v>13357</v>
      </c>
    </row>
    <row r="4727" spans="70:79" s="1" customFormat="1" ht="15">
      <c r="BR4727" t="str">
        <f t="shared" si="207"/>
        <v>RY8RHEUMATOLOGY - HMH</v>
      </c>
      <c r="BS4727" s="66" t="s">
        <v>13358</v>
      </c>
      <c r="BT4727" s="66" t="s">
        <v>13359</v>
      </c>
      <c r="BU4727" s="66" t="s">
        <v>13358</v>
      </c>
      <c r="BV4727" s="66" t="s">
        <v>13359</v>
      </c>
      <c r="BW4727" s="66" t="s">
        <v>13170</v>
      </c>
      <c r="BX4727" s="66"/>
      <c r="BY4727" s="12"/>
      <c r="BZ4727" t="s">
        <v>13360</v>
      </c>
      <c r="CA4727" s="13" t="s">
        <v>13361</v>
      </c>
    </row>
    <row r="4728" spans="70:79" s="1" customFormat="1" ht="15">
      <c r="BR4728" t="str">
        <f t="shared" si="207"/>
        <v>RY8RHEUMATOLOGY - ILKESTON</v>
      </c>
      <c r="BS4728" s="66" t="s">
        <v>13362</v>
      </c>
      <c r="BT4728" s="66" t="s">
        <v>13363</v>
      </c>
      <c r="BU4728" s="66" t="s">
        <v>13362</v>
      </c>
      <c r="BV4728" s="66" t="s">
        <v>13363</v>
      </c>
      <c r="BW4728" s="66" t="s">
        <v>13170</v>
      </c>
      <c r="BX4728" s="66"/>
      <c r="BY4728" s="12"/>
      <c r="BZ4728" t="s">
        <v>13360</v>
      </c>
      <c r="CA4728" s="13" t="s">
        <v>13364</v>
      </c>
    </row>
    <row r="4729" spans="70:79" s="1" customFormat="1" ht="15">
      <c r="BR4729" t="str">
        <f t="shared" si="207"/>
        <v>RY8RHEUMATOLOGY - RIPLEY</v>
      </c>
      <c r="BS4729" s="66" t="s">
        <v>13365</v>
      </c>
      <c r="BT4729" s="66" t="s">
        <v>13366</v>
      </c>
      <c r="BU4729" s="66" t="s">
        <v>13365</v>
      </c>
      <c r="BV4729" s="66" t="s">
        <v>13366</v>
      </c>
      <c r="BW4729" s="66" t="s">
        <v>13170</v>
      </c>
      <c r="BX4729" s="66"/>
      <c r="BY4729" s="12"/>
      <c r="BZ4729" t="s">
        <v>13360</v>
      </c>
      <c r="CA4729" s="13" t="s">
        <v>13367</v>
      </c>
    </row>
    <row r="4730" spans="70:79" s="1" customFormat="1" ht="15">
      <c r="BR4730" t="str">
        <f t="shared" si="207"/>
        <v>RY8RIPLEY HOSPITAL</v>
      </c>
      <c r="BS4730" s="66" t="s">
        <v>13368</v>
      </c>
      <c r="BT4730" s="66" t="s">
        <v>3496</v>
      </c>
      <c r="BU4730" s="66" t="s">
        <v>13368</v>
      </c>
      <c r="BV4730" s="66" t="s">
        <v>3496</v>
      </c>
      <c r="BW4730" s="66" t="s">
        <v>13170</v>
      </c>
      <c r="BX4730" s="66"/>
      <c r="BY4730" s="12"/>
      <c r="BZ4730" t="s">
        <v>13360</v>
      </c>
      <c r="CA4730" s="13" t="s">
        <v>13369</v>
      </c>
    </row>
    <row r="4731" spans="70:79" s="1" customFormat="1" ht="15">
      <c r="BR4731" t="str">
        <f t="shared" si="207"/>
        <v>RY8RIPLEY HOSPITAL 2</v>
      </c>
      <c r="BS4731" s="66" t="s">
        <v>13370</v>
      </c>
      <c r="BT4731" s="66" t="s">
        <v>13371</v>
      </c>
      <c r="BU4731" s="66" t="s">
        <v>13370</v>
      </c>
      <c r="BV4731" s="66" t="s">
        <v>13371</v>
      </c>
      <c r="BW4731" s="66" t="s">
        <v>13170</v>
      </c>
      <c r="BX4731" s="66"/>
      <c r="BY4731" s="12"/>
      <c r="BZ4731" t="s">
        <v>13360</v>
      </c>
      <c r="CA4731" s="13" t="s">
        <v>13372</v>
      </c>
    </row>
    <row r="4732" spans="70:79" s="1" customFormat="1" ht="15">
      <c r="BR4732" t="str">
        <f t="shared" si="207"/>
        <v>RY8RMH DAY HOSPITAL</v>
      </c>
      <c r="BS4732" s="66" t="s">
        <v>13373</v>
      </c>
      <c r="BT4732" s="66" t="s">
        <v>13374</v>
      </c>
      <c r="BU4732" s="66" t="s">
        <v>13373</v>
      </c>
      <c r="BV4732" s="66" t="s">
        <v>13374</v>
      </c>
      <c r="BW4732" s="66" t="s">
        <v>13170</v>
      </c>
      <c r="BX4732" s="66"/>
      <c r="BY4732" s="12"/>
      <c r="BZ4732" t="s">
        <v>13360</v>
      </c>
      <c r="CA4732" s="13" t="s">
        <v>13375</v>
      </c>
    </row>
    <row r="4733" spans="70:79" s="1" customFormat="1" ht="15">
      <c r="BR4733" t="str">
        <f t="shared" si="207"/>
        <v>RY8ROBERTSON ROAD</v>
      </c>
      <c r="BS4733" s="66" t="s">
        <v>13376</v>
      </c>
      <c r="BT4733" s="66" t="s">
        <v>13377</v>
      </c>
      <c r="BU4733" s="66" t="s">
        <v>13376</v>
      </c>
      <c r="BV4733" s="66" t="s">
        <v>13377</v>
      </c>
      <c r="BW4733" s="66" t="s">
        <v>13170</v>
      </c>
      <c r="BX4733" s="66"/>
      <c r="BY4733" s="12"/>
      <c r="BZ4733" t="s">
        <v>13360</v>
      </c>
      <c r="CA4733" s="13" t="s">
        <v>13378</v>
      </c>
    </row>
    <row r="4734" spans="70:79" s="1" customFormat="1" ht="15">
      <c r="BR4734" t="str">
        <f t="shared" si="207"/>
        <v>RY8ROCKLEY HOUSE</v>
      </c>
      <c r="BS4734" s="66" t="s">
        <v>13379</v>
      </c>
      <c r="BT4734" s="66" t="s">
        <v>13380</v>
      </c>
      <c r="BU4734" s="66" t="s">
        <v>13379</v>
      </c>
      <c r="BV4734" s="66" t="s">
        <v>13380</v>
      </c>
      <c r="BW4734" s="66" t="s">
        <v>13170</v>
      </c>
      <c r="BX4734" s="66"/>
      <c r="BY4734" s="12"/>
      <c r="BZ4734" t="s">
        <v>13381</v>
      </c>
      <c r="CA4734" s="13" t="s">
        <v>11978</v>
      </c>
    </row>
    <row r="4735" spans="70:79" s="1" customFormat="1" ht="15">
      <c r="BR4735" t="str">
        <f t="shared" si="207"/>
        <v>RY8RUTLAND MEMORIAL HOSPITAL</v>
      </c>
      <c r="BS4735" s="66" t="s">
        <v>13382</v>
      </c>
      <c r="BT4735" s="66" t="s">
        <v>13383</v>
      </c>
      <c r="BU4735" s="66" t="s">
        <v>13382</v>
      </c>
      <c r="BV4735" s="66" t="s">
        <v>13383</v>
      </c>
      <c r="BW4735" s="66" t="s">
        <v>13170</v>
      </c>
      <c r="BX4735" s="66"/>
      <c r="BY4735" s="12"/>
      <c r="BZ4735" t="s">
        <v>13381</v>
      </c>
      <c r="CA4735" s="13" t="s">
        <v>13384</v>
      </c>
    </row>
    <row r="4736" spans="70:79" s="1" customFormat="1" ht="15">
      <c r="BR4736" t="str">
        <f t="shared" si="207"/>
        <v>RY8RUTLAND OUT PATIENTS</v>
      </c>
      <c r="BS4736" s="66" t="s">
        <v>13385</v>
      </c>
      <c r="BT4736" s="66" t="s">
        <v>13386</v>
      </c>
      <c r="BU4736" s="66" t="s">
        <v>13385</v>
      </c>
      <c r="BV4736" s="66" t="s">
        <v>13386</v>
      </c>
      <c r="BW4736" s="66" t="s">
        <v>13170</v>
      </c>
      <c r="BX4736" s="66"/>
      <c r="BY4736" s="12"/>
      <c r="BZ4736" t="s">
        <v>13381</v>
      </c>
      <c r="CA4736" s="13" t="s">
        <v>13387</v>
      </c>
    </row>
    <row r="4737" spans="70:79" s="1" customFormat="1" ht="15">
      <c r="BR4737" t="str">
        <f t="shared" si="207"/>
        <v>RY8ST LUKE'S HOSPITAL</v>
      </c>
      <c r="BS4737" s="66" t="s">
        <v>13388</v>
      </c>
      <c r="BT4737" s="66" t="s">
        <v>13389</v>
      </c>
      <c r="BU4737" s="66" t="s">
        <v>13388</v>
      </c>
      <c r="BV4737" s="66" t="s">
        <v>13389</v>
      </c>
      <c r="BW4737" s="66" t="s">
        <v>13170</v>
      </c>
      <c r="BX4737" s="66"/>
      <c r="BY4737" s="12"/>
      <c r="BZ4737" t="s">
        <v>13381</v>
      </c>
      <c r="CA4737" s="13" t="s">
        <v>13390</v>
      </c>
    </row>
    <row r="4738" spans="70:79" s="1" customFormat="1" ht="15">
      <c r="BR4738" t="str">
        <f t="shared" si="207"/>
        <v>RY8ST MARY'S HOSPITAL</v>
      </c>
      <c r="BS4738" s="66" t="s">
        <v>13391</v>
      </c>
      <c r="BT4738" s="66" t="s">
        <v>345</v>
      </c>
      <c r="BU4738" s="66" t="s">
        <v>13391</v>
      </c>
      <c r="BV4738" s="66" t="s">
        <v>345</v>
      </c>
      <c r="BW4738" s="66" t="s">
        <v>13170</v>
      </c>
      <c r="BX4738" s="66"/>
      <c r="BY4738" s="12"/>
      <c r="BZ4738" t="s">
        <v>13381</v>
      </c>
      <c r="CA4738" s="13" t="s">
        <v>13392</v>
      </c>
    </row>
    <row r="4739" spans="70:79" s="1" customFormat="1" ht="15">
      <c r="BR4739" t="str">
        <f t="shared" ref="BR4739:BR4802" si="208">CONCATENATE(LEFT(BS4739, 3),BT4739)</f>
        <v>RY8ST OSWALD'S</v>
      </c>
      <c r="BS4739" s="66" t="s">
        <v>13393</v>
      </c>
      <c r="BT4739" s="66" t="s">
        <v>3500</v>
      </c>
      <c r="BU4739" s="66" t="s">
        <v>13393</v>
      </c>
      <c r="BV4739" s="66" t="s">
        <v>3500</v>
      </c>
      <c r="BW4739" s="66" t="s">
        <v>13170</v>
      </c>
      <c r="BX4739" s="66"/>
      <c r="BY4739" s="12"/>
      <c r="BZ4739" t="s">
        <v>13381</v>
      </c>
      <c r="CA4739" s="13" t="s">
        <v>13394</v>
      </c>
    </row>
    <row r="4740" spans="70:79" s="1" customFormat="1" ht="15">
      <c r="BR4740" t="str">
        <f t="shared" si="208"/>
        <v>RY8ST OSWALD'S COMMUNITY HOSPITAL</v>
      </c>
      <c r="BS4740" s="66" t="s">
        <v>13395</v>
      </c>
      <c r="BT4740" s="66" t="s">
        <v>13396</v>
      </c>
      <c r="BU4740" s="66" t="s">
        <v>13395</v>
      </c>
      <c r="BV4740" s="66" t="s">
        <v>13396</v>
      </c>
      <c r="BW4740" s="66" t="s">
        <v>13170</v>
      </c>
      <c r="BX4740" s="66"/>
      <c r="BY4740" s="12"/>
      <c r="BZ4740" t="s">
        <v>13381</v>
      </c>
      <c r="CA4740" s="13" t="s">
        <v>13397</v>
      </c>
    </row>
    <row r="4741" spans="70:79" s="1" customFormat="1" ht="15">
      <c r="BR4741" t="str">
        <f t="shared" si="208"/>
        <v>RY8THE LIMES</v>
      </c>
      <c r="BS4741" s="66" t="s">
        <v>13398</v>
      </c>
      <c r="BT4741" s="66" t="s">
        <v>3995</v>
      </c>
      <c r="BU4741" s="66" t="s">
        <v>13398</v>
      </c>
      <c r="BV4741" s="66" t="s">
        <v>3995</v>
      </c>
      <c r="BW4741" s="66" t="s">
        <v>13170</v>
      </c>
      <c r="BX4741" s="66"/>
      <c r="BY4741" s="12"/>
      <c r="BZ4741" t="s">
        <v>7308</v>
      </c>
      <c r="CA4741" s="13" t="s">
        <v>13399</v>
      </c>
    </row>
    <row r="4742" spans="70:79" s="1" customFormat="1" ht="15">
      <c r="BR4742" t="str">
        <f t="shared" si="208"/>
        <v>RY8THE MANOR STORE</v>
      </c>
      <c r="BS4742" s="66" t="s">
        <v>13400</v>
      </c>
      <c r="BT4742" s="66" t="s">
        <v>13401</v>
      </c>
      <c r="BU4742" s="66" t="s">
        <v>13400</v>
      </c>
      <c r="BV4742" s="66" t="s">
        <v>13401</v>
      </c>
      <c r="BW4742" s="66" t="s">
        <v>13170</v>
      </c>
      <c r="BX4742" s="66"/>
      <c r="BY4742" s="12"/>
      <c r="BZ4742" t="s">
        <v>7311</v>
      </c>
      <c r="CA4742" s="13" t="s">
        <v>13402</v>
      </c>
    </row>
    <row r="4743" spans="70:79" s="1" customFormat="1" ht="15">
      <c r="BR4743" t="str">
        <f t="shared" si="208"/>
        <v>RY8THE POPLARS</v>
      </c>
      <c r="BS4743" s="66" t="s">
        <v>13403</v>
      </c>
      <c r="BT4743" s="66" t="s">
        <v>11588</v>
      </c>
      <c r="BU4743" s="66" t="s">
        <v>13403</v>
      </c>
      <c r="BV4743" s="66" t="s">
        <v>11588</v>
      </c>
      <c r="BW4743" s="66" t="s">
        <v>13170</v>
      </c>
      <c r="BX4743" s="66"/>
      <c r="BY4743" s="12"/>
      <c r="BZ4743" t="s">
        <v>7311</v>
      </c>
      <c r="CA4743" s="13" t="s">
        <v>13404</v>
      </c>
    </row>
    <row r="4744" spans="70:79" s="1" customFormat="1" ht="15">
      <c r="BR4744" t="str">
        <f t="shared" si="208"/>
        <v>RY8THE SPINNEY</v>
      </c>
      <c r="BS4744" s="66" t="s">
        <v>13405</v>
      </c>
      <c r="BT4744" s="66" t="s">
        <v>13406</v>
      </c>
      <c r="BU4744" s="66" t="s">
        <v>13405</v>
      </c>
      <c r="BV4744" s="66" t="s">
        <v>13406</v>
      </c>
      <c r="BW4744" s="66" t="s">
        <v>13170</v>
      </c>
      <c r="BX4744" s="66"/>
      <c r="BY4744" s="12"/>
      <c r="BZ4744" t="s">
        <v>7311</v>
      </c>
      <c r="CA4744" s="13" t="s">
        <v>13407</v>
      </c>
    </row>
    <row r="4745" spans="70:79" s="1" customFormat="1" ht="15">
      <c r="BR4745" t="str">
        <f t="shared" si="208"/>
        <v>RY8TRAUMA &amp; ORTHOPAEDICS - HMH</v>
      </c>
      <c r="BS4745" s="66" t="s">
        <v>13408</v>
      </c>
      <c r="BT4745" s="66" t="s">
        <v>13409</v>
      </c>
      <c r="BU4745" s="66" t="s">
        <v>13408</v>
      </c>
      <c r="BV4745" s="66" t="s">
        <v>13409</v>
      </c>
      <c r="BW4745" s="66" t="s">
        <v>13170</v>
      </c>
      <c r="BX4745" s="66"/>
      <c r="BY4745" s="12"/>
      <c r="BZ4745" t="s">
        <v>7311</v>
      </c>
      <c r="CA4745" s="13" t="s">
        <v>13410</v>
      </c>
    </row>
    <row r="4746" spans="70:79" s="1" customFormat="1" ht="15">
      <c r="BR4746" t="str">
        <f t="shared" si="208"/>
        <v>RY8TRAUMA &amp; ORTHOPAEDICS - ILKESTON</v>
      </c>
      <c r="BS4746" s="66" t="s">
        <v>13411</v>
      </c>
      <c r="BT4746" s="66" t="s">
        <v>13412</v>
      </c>
      <c r="BU4746" s="66" t="s">
        <v>13411</v>
      </c>
      <c r="BV4746" s="66" t="s">
        <v>13412</v>
      </c>
      <c r="BW4746" s="66" t="s">
        <v>13170</v>
      </c>
      <c r="BX4746" s="66"/>
      <c r="BY4746" s="12"/>
      <c r="BZ4746" t="s">
        <v>7311</v>
      </c>
      <c r="CA4746" s="13" t="s">
        <v>13413</v>
      </c>
    </row>
    <row r="4747" spans="70:79" s="1" customFormat="1" ht="15">
      <c r="BR4747" t="str">
        <f t="shared" si="208"/>
        <v>RY8UROLOGY</v>
      </c>
      <c r="BS4747" s="66" t="s">
        <v>13414</v>
      </c>
      <c r="BT4747" s="66" t="s">
        <v>13415</v>
      </c>
      <c r="BU4747" s="66" t="s">
        <v>13414</v>
      </c>
      <c r="BV4747" s="66" t="s">
        <v>13415</v>
      </c>
      <c r="BW4747" s="66" t="s">
        <v>13170</v>
      </c>
      <c r="BX4747" s="66"/>
      <c r="BY4747" s="12"/>
      <c r="BZ4747" t="s">
        <v>7314</v>
      </c>
      <c r="CA4747" s="13" t="s">
        <v>13416</v>
      </c>
    </row>
    <row r="4748" spans="70:79" s="1" customFormat="1" ht="15">
      <c r="BR4748" t="str">
        <f t="shared" si="208"/>
        <v>RY8UROLOGY - LONG EATON</v>
      </c>
      <c r="BS4748" s="66" t="s">
        <v>13417</v>
      </c>
      <c r="BT4748" s="66" t="s">
        <v>13418</v>
      </c>
      <c r="BU4748" s="66" t="s">
        <v>13417</v>
      </c>
      <c r="BV4748" s="66" t="s">
        <v>13418</v>
      </c>
      <c r="BW4748" s="66" t="s">
        <v>13170</v>
      </c>
      <c r="BX4748" s="66"/>
      <c r="BY4748" s="12"/>
      <c r="BZ4748" t="s">
        <v>7325</v>
      </c>
      <c r="CA4748" s="13" t="s">
        <v>13419</v>
      </c>
    </row>
    <row r="4749" spans="70:79" s="1" customFormat="1" ht="15">
      <c r="BR4749" t="str">
        <f t="shared" si="208"/>
        <v>RY8WALTON HOSPITAL</v>
      </c>
      <c r="BS4749" s="66" t="s">
        <v>13420</v>
      </c>
      <c r="BT4749" s="66" t="s">
        <v>2564</v>
      </c>
      <c r="BU4749" s="66" t="s">
        <v>13420</v>
      </c>
      <c r="BV4749" s="66" t="s">
        <v>2564</v>
      </c>
      <c r="BW4749" s="66" t="s">
        <v>13170</v>
      </c>
      <c r="BX4749" s="66"/>
      <c r="BY4749" s="12"/>
      <c r="BZ4749" t="s">
        <v>7331</v>
      </c>
      <c r="CA4749" s="13" t="s">
        <v>13421</v>
      </c>
    </row>
    <row r="4750" spans="70:79" s="1" customFormat="1" ht="15">
      <c r="BR4750" t="str">
        <f t="shared" si="208"/>
        <v>RY8WHEATBRIDGE ROAD HEALTH VILLAGE</v>
      </c>
      <c r="BS4750" s="66" t="s">
        <v>13422</v>
      </c>
      <c r="BT4750" s="66" t="s">
        <v>13423</v>
      </c>
      <c r="BU4750" s="66" t="s">
        <v>13422</v>
      </c>
      <c r="BV4750" s="66" t="s">
        <v>13423</v>
      </c>
      <c r="BW4750" s="66" t="s">
        <v>13170</v>
      </c>
      <c r="BX4750" s="66"/>
      <c r="BY4750" s="12"/>
      <c r="BZ4750" t="s">
        <v>7331</v>
      </c>
      <c r="CA4750" s="13" t="s">
        <v>13424</v>
      </c>
    </row>
    <row r="4751" spans="70:79" s="1" customFormat="1" ht="15">
      <c r="BR4751" t="str">
        <f t="shared" si="208"/>
        <v>RY8WHITWORTH CENTRE</v>
      </c>
      <c r="BS4751" s="66" t="s">
        <v>13425</v>
      </c>
      <c r="BT4751" s="66" t="s">
        <v>13426</v>
      </c>
      <c r="BU4751" s="66" t="s">
        <v>13425</v>
      </c>
      <c r="BV4751" s="66" t="s">
        <v>13426</v>
      </c>
      <c r="BW4751" s="66" t="s">
        <v>13170</v>
      </c>
      <c r="BX4751" s="66"/>
      <c r="BY4751" s="12"/>
      <c r="BZ4751" t="s">
        <v>7331</v>
      </c>
      <c r="CA4751" s="13" t="s">
        <v>13427</v>
      </c>
    </row>
    <row r="4752" spans="70:79" s="1" customFormat="1" ht="15">
      <c r="BR4752" t="str">
        <f t="shared" si="208"/>
        <v>RY8WHITWORTH HOSPITAL</v>
      </c>
      <c r="BS4752" s="66" t="s">
        <v>13428</v>
      </c>
      <c r="BT4752" s="66" t="s">
        <v>2639</v>
      </c>
      <c r="BU4752" s="66" t="s">
        <v>13428</v>
      </c>
      <c r="BV4752" s="66" t="s">
        <v>2639</v>
      </c>
      <c r="BW4752" s="66" t="s">
        <v>13170</v>
      </c>
      <c r="BX4752" s="66"/>
      <c r="BY4752" s="12"/>
      <c r="BZ4752" t="s">
        <v>7331</v>
      </c>
      <c r="CA4752" s="13" t="s">
        <v>13429</v>
      </c>
    </row>
    <row r="4753" spans="70:79" s="1" customFormat="1" ht="15">
      <c r="BR4753" t="str">
        <f t="shared" si="208"/>
        <v>RY9RICHMOND ROYAL HOSPITAL</v>
      </c>
      <c r="BS4753" s="66" t="s">
        <v>13430</v>
      </c>
      <c r="BT4753" s="66" t="s">
        <v>13431</v>
      </c>
      <c r="BU4753" s="66" t="s">
        <v>13430</v>
      </c>
      <c r="BV4753" s="66" t="s">
        <v>13431</v>
      </c>
      <c r="BW4753" s="66" t="s">
        <v>13432</v>
      </c>
      <c r="BX4753" s="66"/>
      <c r="BY4753" s="12"/>
      <c r="BZ4753" t="s">
        <v>7331</v>
      </c>
      <c r="CA4753" s="13" t="s">
        <v>3042</v>
      </c>
    </row>
    <row r="4754" spans="70:79" s="1" customFormat="1" ht="15">
      <c r="BR4754" t="str">
        <f t="shared" si="208"/>
        <v>RY9TEDDINGTON MEMORIAL HOSPITAL</v>
      </c>
      <c r="BS4754" s="66" t="s">
        <v>13433</v>
      </c>
      <c r="BT4754" s="66" t="s">
        <v>5159</v>
      </c>
      <c r="BU4754" s="66" t="s">
        <v>13433</v>
      </c>
      <c r="BV4754" s="66" t="s">
        <v>5159</v>
      </c>
      <c r="BW4754" s="66" t="s">
        <v>13432</v>
      </c>
      <c r="BX4754" s="66"/>
      <c r="BY4754" s="12"/>
      <c r="BZ4754" t="s">
        <v>7331</v>
      </c>
      <c r="CA4754" s="13" t="s">
        <v>13434</v>
      </c>
    </row>
    <row r="4755" spans="70:79" s="1" customFormat="1" ht="15">
      <c r="BR4755" t="str">
        <f t="shared" si="208"/>
        <v>RY9TEDDINGTON MEMORIAL HOSPITAL HRCH</v>
      </c>
      <c r="BS4755" s="66" t="s">
        <v>13435</v>
      </c>
      <c r="BT4755" s="66" t="s">
        <v>13436</v>
      </c>
      <c r="BU4755" s="66" t="s">
        <v>13435</v>
      </c>
      <c r="BV4755" s="66" t="s">
        <v>13436</v>
      </c>
      <c r="BW4755" s="66" t="s">
        <v>13432</v>
      </c>
      <c r="BX4755" s="66"/>
      <c r="BY4755" s="12"/>
      <c r="BZ4755" t="s">
        <v>7331</v>
      </c>
      <c r="CA4755" s="13" t="s">
        <v>13437</v>
      </c>
    </row>
    <row r="4756" spans="70:79" s="1" customFormat="1" ht="15">
      <c r="BR4756" t="str">
        <f t="shared" si="208"/>
        <v>RYGABBEY VIEW</v>
      </c>
      <c r="BS4756" s="66" t="s">
        <v>13438</v>
      </c>
      <c r="BT4756" s="66" t="s">
        <v>4314</v>
      </c>
      <c r="BU4756" s="66" t="s">
        <v>13438</v>
      </c>
      <c r="BV4756" s="66" t="s">
        <v>4314</v>
      </c>
      <c r="BW4756" s="66" t="s">
        <v>13439</v>
      </c>
      <c r="BX4756" s="66"/>
      <c r="BY4756" s="12"/>
      <c r="BZ4756" t="s">
        <v>7331</v>
      </c>
      <c r="CA4756" s="13" t="s">
        <v>13440</v>
      </c>
    </row>
    <row r="4757" spans="70:79" s="1" customFormat="1" ht="15">
      <c r="BR4757" t="str">
        <f t="shared" si="208"/>
        <v>RYGADOLESCENT UNIT</v>
      </c>
      <c r="BS4757" s="66" t="s">
        <v>13441</v>
      </c>
      <c r="BT4757" s="66" t="s">
        <v>5778</v>
      </c>
      <c r="BU4757" s="66" t="s">
        <v>13441</v>
      </c>
      <c r="BV4757" s="66" t="s">
        <v>5778</v>
      </c>
      <c r="BW4757" s="66" t="s">
        <v>13439</v>
      </c>
      <c r="BX4757" s="66"/>
      <c r="BY4757" s="12"/>
      <c r="BZ4757" t="s">
        <v>7331</v>
      </c>
      <c r="CA4757" s="13" t="s">
        <v>13442</v>
      </c>
    </row>
    <row r="4758" spans="70:79" s="1" customFormat="1" ht="15">
      <c r="BR4758" t="str">
        <f t="shared" si="208"/>
        <v>RYGASPEN CENTRE</v>
      </c>
      <c r="BS4758" s="66" t="s">
        <v>13443</v>
      </c>
      <c r="BT4758" s="66" t="s">
        <v>3239</v>
      </c>
      <c r="BU4758" s="66" t="s">
        <v>13443</v>
      </c>
      <c r="BV4758" s="66" t="s">
        <v>3239</v>
      </c>
      <c r="BW4758" s="66" t="s">
        <v>13439</v>
      </c>
      <c r="BX4758" s="66"/>
      <c r="BY4758" s="12"/>
      <c r="BZ4758" t="s">
        <v>7331</v>
      </c>
      <c r="CA4758" s="13" t="s">
        <v>13444</v>
      </c>
    </row>
    <row r="4759" spans="70:79" s="1" customFormat="1" ht="15">
      <c r="BR4759" t="str">
        <f t="shared" si="208"/>
        <v>RYGBROOKLANDS HOSPITAL</v>
      </c>
      <c r="BS4759" s="66" t="s">
        <v>13445</v>
      </c>
      <c r="BT4759" s="66" t="s">
        <v>3243</v>
      </c>
      <c r="BU4759" s="66" t="s">
        <v>13445</v>
      </c>
      <c r="BV4759" s="66" t="s">
        <v>3243</v>
      </c>
      <c r="BW4759" s="66" t="s">
        <v>13439</v>
      </c>
      <c r="BX4759" s="66"/>
      <c r="BY4759" s="12"/>
      <c r="BZ4759" t="s">
        <v>7331</v>
      </c>
      <c r="CA4759" s="13" t="s">
        <v>13446</v>
      </c>
    </row>
    <row r="4760" spans="70:79" s="1" customFormat="1" ht="15">
      <c r="BR4760" t="str">
        <f t="shared" si="208"/>
        <v>RYGCANLEY HEALTH VISITORS BASE</v>
      </c>
      <c r="BS4760" s="66" t="s">
        <v>13447</v>
      </c>
      <c r="BT4760" s="66" t="s">
        <v>13448</v>
      </c>
      <c r="BU4760" s="66" t="s">
        <v>13447</v>
      </c>
      <c r="BV4760" s="66" t="s">
        <v>13448</v>
      </c>
      <c r="BW4760" s="66" t="s">
        <v>13439</v>
      </c>
      <c r="BX4760" s="66"/>
      <c r="BY4760" s="12"/>
      <c r="BZ4760" t="s">
        <v>7331</v>
      </c>
      <c r="CA4760" s="13" t="s">
        <v>13449</v>
      </c>
    </row>
    <row r="4761" spans="70:79" s="1" customFormat="1" ht="15">
      <c r="BR4761" t="str">
        <f t="shared" si="208"/>
        <v>RYGCOV &amp; WARK PSYCHOLOGY SUITE</v>
      </c>
      <c r="BS4761" s="66" t="s">
        <v>13450</v>
      </c>
      <c r="BT4761" s="66" t="s">
        <v>13451</v>
      </c>
      <c r="BU4761" s="66" t="s">
        <v>13450</v>
      </c>
      <c r="BV4761" s="66" t="s">
        <v>13451</v>
      </c>
      <c r="BW4761" s="66" t="s">
        <v>13439</v>
      </c>
      <c r="BX4761" s="66"/>
      <c r="BY4761" s="12"/>
      <c r="BZ4761" t="s">
        <v>7331</v>
      </c>
      <c r="CA4761" s="13" t="s">
        <v>13452</v>
      </c>
    </row>
    <row r="4762" spans="70:79" s="1" customFormat="1" ht="15">
      <c r="BR4762" t="str">
        <f t="shared" si="208"/>
        <v>RYGELLYS EXTRA ACRE</v>
      </c>
      <c r="BS4762" s="66" t="s">
        <v>13453</v>
      </c>
      <c r="BT4762" s="66" t="s">
        <v>13454</v>
      </c>
      <c r="BU4762" s="66" t="s">
        <v>13453</v>
      </c>
      <c r="BV4762" s="66" t="s">
        <v>13454</v>
      </c>
      <c r="BW4762" s="66" t="s">
        <v>13439</v>
      </c>
      <c r="BX4762" s="66"/>
      <c r="BY4762" s="12"/>
      <c r="BZ4762" t="s">
        <v>7331</v>
      </c>
      <c r="CA4762" s="13" t="s">
        <v>13455</v>
      </c>
    </row>
    <row r="4763" spans="70:79" s="1" customFormat="1" ht="15">
      <c r="BR4763" t="str">
        <f t="shared" si="208"/>
        <v>RYGGULSON HOSPITAL</v>
      </c>
      <c r="BS4763" s="66" t="s">
        <v>13456</v>
      </c>
      <c r="BT4763" s="66" t="s">
        <v>13457</v>
      </c>
      <c r="BU4763" s="66" t="s">
        <v>13456</v>
      </c>
      <c r="BV4763" s="66" t="s">
        <v>13457</v>
      </c>
      <c r="BW4763" s="66" t="s">
        <v>13439</v>
      </c>
      <c r="BX4763" s="66"/>
      <c r="BY4763" s="12"/>
      <c r="BZ4763" t="s">
        <v>7331</v>
      </c>
      <c r="CA4763" s="13" t="s">
        <v>13458</v>
      </c>
    </row>
    <row r="4764" spans="70:79" s="1" customFormat="1" ht="15">
      <c r="BR4764" t="str">
        <f t="shared" si="208"/>
        <v>RYGHAWTHORN &amp; MAPLE DAY (EMI UNIT)</v>
      </c>
      <c r="BS4764" s="66" t="s">
        <v>13459</v>
      </c>
      <c r="BT4764" s="66" t="s">
        <v>13460</v>
      </c>
      <c r="BU4764" s="66" t="s">
        <v>13459</v>
      </c>
      <c r="BV4764" s="66" t="s">
        <v>13460</v>
      </c>
      <c r="BW4764" s="66" t="s">
        <v>13439</v>
      </c>
      <c r="BX4764" s="66"/>
      <c r="BY4764" s="12"/>
      <c r="BZ4764" t="s">
        <v>7331</v>
      </c>
      <c r="CA4764" s="13" t="s">
        <v>13461</v>
      </c>
    </row>
    <row r="4765" spans="70:79" s="1" customFormat="1" ht="15">
      <c r="BR4765" t="str">
        <f t="shared" si="208"/>
        <v>RYGIRONMONGER ROW</v>
      </c>
      <c r="BS4765" s="66" t="s">
        <v>13462</v>
      </c>
      <c r="BT4765" s="66" t="s">
        <v>13463</v>
      </c>
      <c r="BU4765" s="66" t="s">
        <v>13462</v>
      </c>
      <c r="BV4765" s="66" t="s">
        <v>13463</v>
      </c>
      <c r="BW4765" s="66" t="s">
        <v>13439</v>
      </c>
      <c r="BX4765" s="66"/>
      <c r="BY4765" s="12"/>
      <c r="BZ4765" t="s">
        <v>7331</v>
      </c>
      <c r="CA4765" s="13" t="s">
        <v>13464</v>
      </c>
    </row>
    <row r="4766" spans="70:79" s="1" customFormat="1" ht="15">
      <c r="BR4766" t="str">
        <f t="shared" si="208"/>
        <v>RYGLOXLEY BUILDING</v>
      </c>
      <c r="BS4766" s="66" t="s">
        <v>13465</v>
      </c>
      <c r="BT4766" s="66" t="s">
        <v>13466</v>
      </c>
      <c r="BU4766" s="66" t="s">
        <v>13465</v>
      </c>
      <c r="BV4766" s="66" t="s">
        <v>13466</v>
      </c>
      <c r="BW4766" s="66" t="s">
        <v>13439</v>
      </c>
      <c r="BX4766" s="66"/>
      <c r="BY4766" s="12"/>
      <c r="BZ4766" t="s">
        <v>7331</v>
      </c>
      <c r="CA4766" s="13" t="s">
        <v>13467</v>
      </c>
    </row>
    <row r="4767" spans="70:79" s="1" customFormat="1" ht="15">
      <c r="BR4767" t="str">
        <f t="shared" si="208"/>
        <v>RYGMAPLEWOOD</v>
      </c>
      <c r="BS4767" s="66" t="s">
        <v>13468</v>
      </c>
      <c r="BT4767" s="66" t="s">
        <v>13469</v>
      </c>
      <c r="BU4767" s="66" t="s">
        <v>13468</v>
      </c>
      <c r="BV4767" s="66" t="s">
        <v>13469</v>
      </c>
      <c r="BW4767" s="66" t="s">
        <v>13439</v>
      </c>
      <c r="BX4767" s="66"/>
      <c r="BY4767" s="12"/>
      <c r="BZ4767" t="s">
        <v>7331</v>
      </c>
      <c r="CA4767" s="13" t="s">
        <v>13470</v>
      </c>
    </row>
    <row r="4768" spans="70:79" s="1" customFormat="1" ht="15">
      <c r="BR4768" t="str">
        <f t="shared" si="208"/>
        <v>RYGNEWFIELD ANNEXE</v>
      </c>
      <c r="BS4768" s="66" t="s">
        <v>13471</v>
      </c>
      <c r="BT4768" s="66" t="s">
        <v>13472</v>
      </c>
      <c r="BU4768" s="66" t="s">
        <v>13471</v>
      </c>
      <c r="BV4768" s="66" t="s">
        <v>13472</v>
      </c>
      <c r="BW4768" s="66" t="s">
        <v>13439</v>
      </c>
      <c r="BX4768" s="66"/>
      <c r="BY4768" s="12"/>
      <c r="BZ4768" t="s">
        <v>7331</v>
      </c>
      <c r="CA4768" s="13" t="s">
        <v>13473</v>
      </c>
    </row>
    <row r="4769" spans="70:79" s="1" customFormat="1" ht="15">
      <c r="BR4769" t="str">
        <f t="shared" si="208"/>
        <v>RYGPAYBODY BUILDING</v>
      </c>
      <c r="BS4769" s="66" t="s">
        <v>13474</v>
      </c>
      <c r="BT4769" s="66" t="s">
        <v>13475</v>
      </c>
      <c r="BU4769" s="66" t="s">
        <v>13474</v>
      </c>
      <c r="BV4769" s="66" t="s">
        <v>13475</v>
      </c>
      <c r="BW4769" s="66" t="s">
        <v>13439</v>
      </c>
      <c r="BX4769" s="66"/>
      <c r="BY4769" s="12"/>
      <c r="BZ4769" t="s">
        <v>7331</v>
      </c>
      <c r="CA4769" s="13" t="s">
        <v>13476</v>
      </c>
    </row>
    <row r="4770" spans="70:79" s="1" customFormat="1" ht="15">
      <c r="BR4770" t="str">
        <f t="shared" si="208"/>
        <v>RYGRESIDENTIAL HOME</v>
      </c>
      <c r="BS4770" s="66" t="s">
        <v>13477</v>
      </c>
      <c r="BT4770" s="66" t="s">
        <v>13478</v>
      </c>
      <c r="BU4770" s="66" t="s">
        <v>13477</v>
      </c>
      <c r="BV4770" s="66" t="s">
        <v>13478</v>
      </c>
      <c r="BW4770" s="66" t="s">
        <v>13439</v>
      </c>
      <c r="BX4770" s="66"/>
      <c r="BY4770" s="12"/>
      <c r="BZ4770" t="s">
        <v>7331</v>
      </c>
      <c r="CA4770" s="13" t="s">
        <v>13479</v>
      </c>
    </row>
    <row r="4771" spans="70:79" s="1" customFormat="1" ht="15">
      <c r="BR4771" t="str">
        <f t="shared" si="208"/>
        <v>RYGST MICHAEL'S</v>
      </c>
      <c r="BS4771" s="66" t="s">
        <v>13480</v>
      </c>
      <c r="BT4771" s="66" t="s">
        <v>3261</v>
      </c>
      <c r="BU4771" s="66" t="s">
        <v>13480</v>
      </c>
      <c r="BV4771" s="66" t="s">
        <v>3261</v>
      </c>
      <c r="BW4771" s="66" t="s">
        <v>13439</v>
      </c>
      <c r="BX4771" s="66"/>
      <c r="BY4771" s="12"/>
      <c r="BZ4771" t="s">
        <v>7331</v>
      </c>
      <c r="CA4771" s="13" t="s">
        <v>13481</v>
      </c>
    </row>
    <row r="4772" spans="70:79" s="1" customFormat="1" ht="15">
      <c r="BR4772" t="str">
        <f t="shared" si="208"/>
        <v>RYGSWANSWELL POINT</v>
      </c>
      <c r="BS4772" s="66" t="s">
        <v>13482</v>
      </c>
      <c r="BT4772" s="66" t="s">
        <v>13483</v>
      </c>
      <c r="BU4772" s="66" t="s">
        <v>13482</v>
      </c>
      <c r="BV4772" s="66" t="s">
        <v>13483</v>
      </c>
      <c r="BW4772" s="66" t="s">
        <v>13439</v>
      </c>
      <c r="BX4772" s="66"/>
      <c r="BY4772" s="12"/>
      <c r="BZ4772" t="s">
        <v>7331</v>
      </c>
      <c r="CA4772" s="13" t="s">
        <v>13484</v>
      </c>
    </row>
    <row r="4773" spans="70:79" s="1" customFormat="1" ht="15">
      <c r="BR4773" t="str">
        <f t="shared" si="208"/>
        <v>RYGTHE BIRCHES</v>
      </c>
      <c r="BS4773" s="66" t="s">
        <v>13485</v>
      </c>
      <c r="BT4773" s="66" t="s">
        <v>13486</v>
      </c>
      <c r="BU4773" s="66" t="s">
        <v>13485</v>
      </c>
      <c r="BV4773" s="66" t="s">
        <v>13486</v>
      </c>
      <c r="BW4773" s="66" t="s">
        <v>13439</v>
      </c>
      <c r="BX4773" s="66"/>
      <c r="BY4773" s="12"/>
      <c r="BZ4773" t="s">
        <v>7331</v>
      </c>
      <c r="CA4773" s="13" t="s">
        <v>13487</v>
      </c>
    </row>
    <row r="4774" spans="70:79" s="1" customFormat="1" ht="15">
      <c r="BR4774" t="str">
        <f t="shared" si="208"/>
        <v>RYGTHE BIRCHES</v>
      </c>
      <c r="BS4774" s="66" t="s">
        <v>13488</v>
      </c>
      <c r="BT4774" s="66" t="s">
        <v>13486</v>
      </c>
      <c r="BU4774" s="66" t="s">
        <v>13488</v>
      </c>
      <c r="BV4774" s="66" t="s">
        <v>13486</v>
      </c>
      <c r="BW4774" s="66" t="s">
        <v>13439</v>
      </c>
      <c r="BX4774" s="66"/>
      <c r="BY4774" s="12"/>
      <c r="BZ4774" t="s">
        <v>7331</v>
      </c>
      <c r="CA4774" s="13" t="s">
        <v>303</v>
      </c>
    </row>
    <row r="4775" spans="70:79" s="1" customFormat="1" ht="15">
      <c r="BR4775" t="str">
        <f t="shared" si="208"/>
        <v>RYGTHE CALUDON CENTRE, COVENTRY</v>
      </c>
      <c r="BS4775" s="66" t="s">
        <v>13489</v>
      </c>
      <c r="BT4775" s="66" t="s">
        <v>3280</v>
      </c>
      <c r="BU4775" s="66" t="s">
        <v>13489</v>
      </c>
      <c r="BV4775" s="66" t="s">
        <v>3280</v>
      </c>
      <c r="BW4775" s="66" t="s">
        <v>13439</v>
      </c>
      <c r="BX4775" s="66"/>
      <c r="BY4775" s="12"/>
      <c r="BZ4775" t="s">
        <v>7331</v>
      </c>
      <c r="CA4775" s="13" t="s">
        <v>13490</v>
      </c>
    </row>
    <row r="4776" spans="70:79" s="1" customFormat="1" ht="15">
      <c r="BR4776" t="str">
        <f t="shared" si="208"/>
        <v>RYGTHE CEDARS</v>
      </c>
      <c r="BS4776" s="66" t="s">
        <v>13491</v>
      </c>
      <c r="BT4776" s="66" t="s">
        <v>5909</v>
      </c>
      <c r="BU4776" s="66" t="s">
        <v>13491</v>
      </c>
      <c r="BV4776" s="66" t="s">
        <v>5909</v>
      </c>
      <c r="BW4776" s="66" t="s">
        <v>13439</v>
      </c>
      <c r="BX4776" s="66"/>
      <c r="BY4776" s="12"/>
      <c r="BZ4776" t="s">
        <v>7331</v>
      </c>
      <c r="CA4776" s="13" t="s">
        <v>13492</v>
      </c>
    </row>
    <row r="4777" spans="70:79" s="1" customFormat="1" ht="15">
      <c r="BR4777" t="str">
        <f t="shared" si="208"/>
        <v>RYGTHE LOFT</v>
      </c>
      <c r="BS4777" s="66" t="s">
        <v>13493</v>
      </c>
      <c r="BT4777" s="66" t="s">
        <v>13494</v>
      </c>
      <c r="BU4777" s="66" t="s">
        <v>13493</v>
      </c>
      <c r="BV4777" s="66" t="s">
        <v>13494</v>
      </c>
      <c r="BW4777" s="66" t="s">
        <v>13439</v>
      </c>
      <c r="BX4777" s="66"/>
      <c r="BY4777" s="12"/>
      <c r="BZ4777" t="s">
        <v>7331</v>
      </c>
      <c r="CA4777" s="13" t="s">
        <v>13495</v>
      </c>
    </row>
    <row r="4778" spans="70:79" s="1" customFormat="1" ht="15">
      <c r="BR4778" t="str">
        <f t="shared" si="208"/>
        <v>RYGTHE MANOR HOSPITAL</v>
      </c>
      <c r="BS4778" s="66" t="s">
        <v>13496</v>
      </c>
      <c r="BT4778" s="66" t="s">
        <v>13497</v>
      </c>
      <c r="BU4778" s="66" t="s">
        <v>13496</v>
      </c>
      <c r="BV4778" s="66" t="s">
        <v>13497</v>
      </c>
      <c r="BW4778" s="66" t="s">
        <v>13439</v>
      </c>
      <c r="BX4778" s="66"/>
      <c r="BY4778" s="12"/>
      <c r="BZ4778" t="s">
        <v>7331</v>
      </c>
      <c r="CA4778" s="13" t="s">
        <v>13498</v>
      </c>
    </row>
    <row r="4779" spans="70:79" s="1" customFormat="1" ht="15">
      <c r="BR4779" t="str">
        <f t="shared" si="208"/>
        <v>RYGTHE PARK PALING</v>
      </c>
      <c r="BS4779" s="66" t="s">
        <v>13499</v>
      </c>
      <c r="BT4779" s="66" t="s">
        <v>13500</v>
      </c>
      <c r="BU4779" s="66" t="s">
        <v>13499</v>
      </c>
      <c r="BV4779" s="66" t="s">
        <v>13500</v>
      </c>
      <c r="BW4779" s="66" t="s">
        <v>13439</v>
      </c>
      <c r="BX4779" s="66"/>
      <c r="BY4779" s="12"/>
      <c r="BZ4779" t="s">
        <v>7331</v>
      </c>
      <c r="CA4779" s="13" t="s">
        <v>13501</v>
      </c>
    </row>
    <row r="4780" spans="70:79" s="1" customFormat="1" ht="15">
      <c r="BR4780" t="str">
        <f t="shared" si="208"/>
        <v>RYGTHE PARK PALING CARE HOME</v>
      </c>
      <c r="BS4780" s="66" t="s">
        <v>13502</v>
      </c>
      <c r="BT4780" s="66" t="s">
        <v>13503</v>
      </c>
      <c r="BU4780" s="66" t="s">
        <v>13502</v>
      </c>
      <c r="BV4780" s="66" t="s">
        <v>13503</v>
      </c>
      <c r="BW4780" s="66" t="s">
        <v>13439</v>
      </c>
      <c r="BX4780" s="66"/>
      <c r="BY4780" s="12"/>
      <c r="BZ4780" t="s">
        <v>7331</v>
      </c>
      <c r="CA4780" s="13" t="s">
        <v>13504</v>
      </c>
    </row>
    <row r="4781" spans="70:79" s="1" customFormat="1" ht="15">
      <c r="BR4781" t="str">
        <f t="shared" si="208"/>
        <v>RYGTHE RAILINGS</v>
      </c>
      <c r="BS4781" s="66" t="s">
        <v>13505</v>
      </c>
      <c r="BT4781" s="66" t="s">
        <v>13506</v>
      </c>
      <c r="BU4781" s="66" t="s">
        <v>13505</v>
      </c>
      <c r="BV4781" s="66" t="s">
        <v>13506</v>
      </c>
      <c r="BW4781" s="66" t="s">
        <v>13439</v>
      </c>
      <c r="BX4781" s="66"/>
      <c r="BY4781" s="12"/>
      <c r="BZ4781" t="s">
        <v>7331</v>
      </c>
      <c r="CA4781" s="13" t="s">
        <v>13507</v>
      </c>
    </row>
    <row r="4782" spans="70:79" s="1" customFormat="1" ht="15">
      <c r="BR4782" t="str">
        <f t="shared" si="208"/>
        <v>RYGTHE WILLOWS</v>
      </c>
      <c r="BS4782" s="66" t="s">
        <v>13508</v>
      </c>
      <c r="BT4782" s="66" t="s">
        <v>3684</v>
      </c>
      <c r="BU4782" s="66" t="s">
        <v>13508</v>
      </c>
      <c r="BV4782" s="66" t="s">
        <v>3684</v>
      </c>
      <c r="BW4782" s="66" t="s">
        <v>13439</v>
      </c>
      <c r="BX4782" s="66"/>
      <c r="BY4782" s="12"/>
      <c r="BZ4782" t="s">
        <v>7331</v>
      </c>
      <c r="CA4782" s="13" t="s">
        <v>254</v>
      </c>
    </row>
    <row r="4783" spans="70:79" s="1" customFormat="1" ht="15">
      <c r="BR4783" t="str">
        <f t="shared" si="208"/>
        <v>RYGWALL HILL CARE HOME</v>
      </c>
      <c r="BS4783" s="66" t="s">
        <v>13509</v>
      </c>
      <c r="BT4783" s="66" t="s">
        <v>13510</v>
      </c>
      <c r="BU4783" s="66" t="s">
        <v>13509</v>
      </c>
      <c r="BV4783" s="66" t="s">
        <v>13510</v>
      </c>
      <c r="BW4783" s="66" t="s">
        <v>13439</v>
      </c>
      <c r="BX4783" s="66"/>
      <c r="BY4783" s="12"/>
      <c r="BZ4783" t="s">
        <v>7331</v>
      </c>
      <c r="CA4783" s="13" t="s">
        <v>13511</v>
      </c>
    </row>
    <row r="4784" spans="70:79" s="1" customFormat="1" ht="15">
      <c r="BR4784" t="str">
        <f t="shared" si="208"/>
        <v>RYGWARWICK MHRC</v>
      </c>
      <c r="BS4784" s="66" t="s">
        <v>13512</v>
      </c>
      <c r="BT4784" s="66" t="s">
        <v>13513</v>
      </c>
      <c r="BU4784" s="66" t="s">
        <v>13512</v>
      </c>
      <c r="BV4784" s="66" t="s">
        <v>13513</v>
      </c>
      <c r="BW4784" s="66" t="s">
        <v>13439</v>
      </c>
      <c r="BX4784" s="66"/>
      <c r="BY4784" s="12"/>
      <c r="BZ4784" t="s">
        <v>7331</v>
      </c>
      <c r="CA4784" s="13" t="s">
        <v>13514</v>
      </c>
    </row>
    <row r="4785" spans="70:79" s="1" customFormat="1" ht="15">
      <c r="BR4785" t="str">
        <f t="shared" si="208"/>
        <v>RYGWINDMILL POINT</v>
      </c>
      <c r="BS4785" s="66" t="s">
        <v>13515</v>
      </c>
      <c r="BT4785" s="66" t="s">
        <v>13516</v>
      </c>
      <c r="BU4785" s="66" t="s">
        <v>13515</v>
      </c>
      <c r="BV4785" s="66" t="s">
        <v>13516</v>
      </c>
      <c r="BW4785" s="66" t="s">
        <v>13439</v>
      </c>
      <c r="BX4785" s="66"/>
      <c r="BY4785" s="12"/>
      <c r="BZ4785" t="s">
        <v>7331</v>
      </c>
      <c r="CA4785" s="13" t="s">
        <v>290</v>
      </c>
    </row>
    <row r="4786" spans="70:79" s="1" customFormat="1" ht="15">
      <c r="BR4786" t="str">
        <f t="shared" si="208"/>
        <v>RYJCHARING CROSS HOSPITAL</v>
      </c>
      <c r="BS4786" s="66" t="s">
        <v>13517</v>
      </c>
      <c r="BT4786" s="66" t="s">
        <v>6647</v>
      </c>
      <c r="BU4786" s="66" t="s">
        <v>13517</v>
      </c>
      <c r="BV4786" s="66" t="s">
        <v>6647</v>
      </c>
      <c r="BW4786" s="66" t="s">
        <v>13518</v>
      </c>
      <c r="BX4786" s="66"/>
      <c r="BY4786" s="12"/>
      <c r="BZ4786" t="s">
        <v>358</v>
      </c>
      <c r="CA4786" s="13" t="s">
        <v>13519</v>
      </c>
    </row>
    <row r="4787" spans="70:79" s="1" customFormat="1" ht="15">
      <c r="BR4787" t="str">
        <f t="shared" si="208"/>
        <v>RYJHAMMERSMITH HOSPITAL</v>
      </c>
      <c r="BS4787" s="66" t="s">
        <v>13520</v>
      </c>
      <c r="BT4787" s="66" t="s">
        <v>6710</v>
      </c>
      <c r="BU4787" s="66" t="s">
        <v>13520</v>
      </c>
      <c r="BV4787" s="66" t="s">
        <v>6710</v>
      </c>
      <c r="BW4787" s="66" t="s">
        <v>13518</v>
      </c>
      <c r="BX4787" s="66"/>
      <c r="BY4787" s="12"/>
      <c r="BZ4787" t="s">
        <v>362</v>
      </c>
      <c r="CA4787" s="13" t="s">
        <v>1114</v>
      </c>
    </row>
    <row r="4788" spans="70:79" s="1" customFormat="1" ht="15">
      <c r="BR4788" t="str">
        <f t="shared" si="208"/>
        <v>RYJQUEEN CHARLOTTE'S HOSPITAL</v>
      </c>
      <c r="BS4788" s="66" t="s">
        <v>13521</v>
      </c>
      <c r="BT4788" s="66" t="s">
        <v>6756</v>
      </c>
      <c r="BU4788" s="66" t="s">
        <v>13521</v>
      </c>
      <c r="BV4788" s="66" t="s">
        <v>6756</v>
      </c>
      <c r="BW4788" s="66" t="s">
        <v>13518</v>
      </c>
      <c r="BX4788" s="66"/>
      <c r="BY4788" s="12"/>
      <c r="BZ4788" t="s">
        <v>362</v>
      </c>
      <c r="CA4788" s="13" t="s">
        <v>13522</v>
      </c>
    </row>
    <row r="4789" spans="70:79" s="1" customFormat="1" ht="15">
      <c r="BR4789" t="str">
        <f t="shared" si="208"/>
        <v>RYJST MARY'S HOSPITAL (HQ)</v>
      </c>
      <c r="BS4789" s="66" t="s">
        <v>13523</v>
      </c>
      <c r="BT4789" s="66" t="s">
        <v>6774</v>
      </c>
      <c r="BU4789" s="66" t="s">
        <v>13523</v>
      </c>
      <c r="BV4789" s="66" t="s">
        <v>6774</v>
      </c>
      <c r="BW4789" s="66" t="s">
        <v>13518</v>
      </c>
      <c r="BX4789" s="66"/>
      <c r="BY4789" s="12"/>
      <c r="BZ4789" t="s">
        <v>362</v>
      </c>
      <c r="CA4789" s="13" t="s">
        <v>13524</v>
      </c>
    </row>
    <row r="4790" spans="70:79" s="1" customFormat="1" ht="15">
      <c r="BR4790" t="str">
        <f t="shared" si="208"/>
        <v>RYJWESTERN EYE HOSPITAL</v>
      </c>
      <c r="BS4790" s="66" t="s">
        <v>13525</v>
      </c>
      <c r="BT4790" s="66" t="s">
        <v>6841</v>
      </c>
      <c r="BU4790" s="66" t="s">
        <v>13525</v>
      </c>
      <c r="BV4790" s="66" t="s">
        <v>6841</v>
      </c>
      <c r="BW4790" s="66" t="s">
        <v>13518</v>
      </c>
      <c r="BX4790" s="66"/>
      <c r="BY4790" s="12"/>
      <c r="BZ4790" t="s">
        <v>362</v>
      </c>
      <c r="CA4790" s="13" t="s">
        <v>13526</v>
      </c>
    </row>
    <row r="4791" spans="70:79" s="1" customFormat="1" ht="15">
      <c r="BR4791" t="str">
        <f t="shared" si="208"/>
        <v>RYKANCHOR MEADOW</v>
      </c>
      <c r="BS4791" s="66" t="s">
        <v>13527</v>
      </c>
      <c r="BT4791" s="66" t="s">
        <v>13528</v>
      </c>
      <c r="BU4791" s="66" t="s">
        <v>13527</v>
      </c>
      <c r="BV4791" s="66" t="s">
        <v>13528</v>
      </c>
      <c r="BW4791" s="66" t="s">
        <v>13529</v>
      </c>
      <c r="BX4791" s="66"/>
      <c r="BY4791" s="12"/>
      <c r="BZ4791" t="s">
        <v>362</v>
      </c>
      <c r="CA4791" s="13" t="s">
        <v>13530</v>
      </c>
    </row>
    <row r="4792" spans="70:79" s="1" customFormat="1" ht="15">
      <c r="BR4792" t="str">
        <f t="shared" si="208"/>
        <v>RYKBLOXWICH HOSPITAL (MENTAL ILLNESS)</v>
      </c>
      <c r="BS4792" s="66" t="s">
        <v>13531</v>
      </c>
      <c r="BT4792" s="66" t="s">
        <v>3853</v>
      </c>
      <c r="BU4792" s="66" t="s">
        <v>13531</v>
      </c>
      <c r="BV4792" s="66" t="s">
        <v>3853</v>
      </c>
      <c r="BW4792" s="66" t="s">
        <v>13529</v>
      </c>
      <c r="BX4792" s="66"/>
      <c r="BY4792" s="12"/>
      <c r="BZ4792" t="s">
        <v>362</v>
      </c>
      <c r="CA4792" s="13" t="s">
        <v>13532</v>
      </c>
    </row>
    <row r="4793" spans="70:79" s="1" customFormat="1" ht="15">
      <c r="BR4793" t="str">
        <f t="shared" si="208"/>
        <v>RYKBLOXWICH HOSPITAL 1</v>
      </c>
      <c r="BS4793" s="66" t="s">
        <v>13533</v>
      </c>
      <c r="BT4793" s="66" t="s">
        <v>13534</v>
      </c>
      <c r="BU4793" s="66" t="s">
        <v>13533</v>
      </c>
      <c r="BV4793" s="66" t="s">
        <v>13534</v>
      </c>
      <c r="BW4793" s="66" t="s">
        <v>13529</v>
      </c>
      <c r="BX4793" s="66"/>
      <c r="BY4793" s="12"/>
      <c r="BZ4793" t="s">
        <v>362</v>
      </c>
      <c r="CA4793" s="13" t="s">
        <v>2249</v>
      </c>
    </row>
    <row r="4794" spans="70:79" s="1" customFormat="1" ht="15">
      <c r="BR4794" t="str">
        <f t="shared" si="208"/>
        <v>RYKBLOXWICH HOSPITAL 2</v>
      </c>
      <c r="BS4794" s="66" t="s">
        <v>13535</v>
      </c>
      <c r="BT4794" s="66" t="s">
        <v>13536</v>
      </c>
      <c r="BU4794" s="66" t="s">
        <v>13535</v>
      </c>
      <c r="BV4794" s="66" t="s">
        <v>13536</v>
      </c>
      <c r="BW4794" s="66" t="s">
        <v>13529</v>
      </c>
      <c r="BX4794" s="66"/>
      <c r="BY4794" s="12"/>
      <c r="BZ4794" t="s">
        <v>362</v>
      </c>
      <c r="CA4794" s="13" t="s">
        <v>2264</v>
      </c>
    </row>
    <row r="4795" spans="70:79" s="1" customFormat="1" ht="15">
      <c r="BR4795" t="str">
        <f t="shared" si="208"/>
        <v>RYKBLOXWICH HOSPITAL 3</v>
      </c>
      <c r="BS4795" s="66" t="s">
        <v>13537</v>
      </c>
      <c r="BT4795" s="66" t="s">
        <v>13538</v>
      </c>
      <c r="BU4795" s="66" t="s">
        <v>13537</v>
      </c>
      <c r="BV4795" s="66" t="s">
        <v>13538</v>
      </c>
      <c r="BW4795" s="66" t="s">
        <v>13529</v>
      </c>
      <c r="BX4795" s="66"/>
      <c r="BY4795" s="12"/>
      <c r="BZ4795" t="s">
        <v>362</v>
      </c>
      <c r="CA4795" s="13" t="s">
        <v>9743</v>
      </c>
    </row>
    <row r="4796" spans="70:79" s="1" customFormat="1" ht="15">
      <c r="BR4796" t="str">
        <f t="shared" si="208"/>
        <v>RYKBLOXWICH HOSPITAL 4</v>
      </c>
      <c r="BS4796" s="66" t="s">
        <v>13539</v>
      </c>
      <c r="BT4796" s="66" t="s">
        <v>13540</v>
      </c>
      <c r="BU4796" s="66" t="s">
        <v>13539</v>
      </c>
      <c r="BV4796" s="66" t="s">
        <v>13540</v>
      </c>
      <c r="BW4796" s="66" t="s">
        <v>13529</v>
      </c>
      <c r="BX4796" s="66"/>
      <c r="BY4796" s="12"/>
      <c r="BZ4796" t="s">
        <v>362</v>
      </c>
      <c r="CA4796" s="13" t="s">
        <v>2272</v>
      </c>
    </row>
    <row r="4797" spans="70:79" s="1" customFormat="1" ht="15">
      <c r="BR4797" t="str">
        <f t="shared" si="208"/>
        <v>RYKBUSHEY FIELDS HOSPITAL</v>
      </c>
      <c r="BS4797" s="66" t="s">
        <v>13541</v>
      </c>
      <c r="BT4797" s="66" t="s">
        <v>3858</v>
      </c>
      <c r="BU4797" s="66" t="s">
        <v>13541</v>
      </c>
      <c r="BV4797" s="66" t="s">
        <v>3858</v>
      </c>
      <c r="BW4797" s="66" t="s">
        <v>13529</v>
      </c>
      <c r="BX4797" s="66"/>
      <c r="BY4797" s="12"/>
      <c r="BZ4797" t="s">
        <v>362</v>
      </c>
      <c r="CA4797" s="13" t="s">
        <v>2275</v>
      </c>
    </row>
    <row r="4798" spans="70:79" s="1" customFormat="1" ht="15">
      <c r="BR4798" t="str">
        <f t="shared" si="208"/>
        <v>RYKBUSHEY FIELDS HOSPITAL 1</v>
      </c>
      <c r="BS4798" s="66" t="s">
        <v>13542</v>
      </c>
      <c r="BT4798" s="66" t="s">
        <v>13543</v>
      </c>
      <c r="BU4798" s="66" t="s">
        <v>13542</v>
      </c>
      <c r="BV4798" s="66" t="s">
        <v>13543</v>
      </c>
      <c r="BW4798" s="66" t="s">
        <v>13529</v>
      </c>
      <c r="BX4798" s="66"/>
      <c r="BY4798" s="12"/>
      <c r="BZ4798" t="s">
        <v>362</v>
      </c>
      <c r="CA4798" s="13" t="s">
        <v>2278</v>
      </c>
    </row>
    <row r="4799" spans="70:79" s="1" customFormat="1" ht="15">
      <c r="BR4799" t="str">
        <f t="shared" si="208"/>
        <v>RYKBUSHEY FIELDS HOSPITAL 10</v>
      </c>
      <c r="BS4799" s="66" t="s">
        <v>13544</v>
      </c>
      <c r="BT4799" s="66" t="s">
        <v>13545</v>
      </c>
      <c r="BU4799" s="66" t="s">
        <v>13544</v>
      </c>
      <c r="BV4799" s="66" t="s">
        <v>13545</v>
      </c>
      <c r="BW4799" s="66" t="s">
        <v>13529</v>
      </c>
      <c r="BX4799" s="66"/>
      <c r="BY4799" s="12"/>
      <c r="BZ4799" t="s">
        <v>362</v>
      </c>
      <c r="CA4799" s="13" t="s">
        <v>13546</v>
      </c>
    </row>
    <row r="4800" spans="70:79" s="1" customFormat="1" ht="15">
      <c r="BR4800" t="str">
        <f t="shared" si="208"/>
        <v>RYKBUSHEY FIELDS HOSPITAL 11</v>
      </c>
      <c r="BS4800" s="66" t="s">
        <v>13547</v>
      </c>
      <c r="BT4800" s="66" t="s">
        <v>13548</v>
      </c>
      <c r="BU4800" s="66" t="s">
        <v>13547</v>
      </c>
      <c r="BV4800" s="66" t="s">
        <v>13548</v>
      </c>
      <c r="BW4800" s="66" t="s">
        <v>13529</v>
      </c>
      <c r="BX4800" s="66"/>
      <c r="BY4800" s="12"/>
      <c r="BZ4800" t="s">
        <v>362</v>
      </c>
      <c r="CA4800" s="13" t="s">
        <v>13549</v>
      </c>
    </row>
    <row r="4801" spans="70:79" s="1" customFormat="1" ht="15">
      <c r="BR4801" t="str">
        <f t="shared" si="208"/>
        <v>RYKBUSHEY FIELDS HOSPITAL 12</v>
      </c>
      <c r="BS4801" s="66" t="s">
        <v>13550</v>
      </c>
      <c r="BT4801" s="66" t="s">
        <v>13551</v>
      </c>
      <c r="BU4801" s="66" t="s">
        <v>13550</v>
      </c>
      <c r="BV4801" s="66" t="s">
        <v>13551</v>
      </c>
      <c r="BW4801" s="66" t="s">
        <v>13529</v>
      </c>
      <c r="BX4801" s="66"/>
      <c r="BY4801" s="12"/>
      <c r="BZ4801" t="s">
        <v>366</v>
      </c>
      <c r="CA4801" s="13" t="s">
        <v>13552</v>
      </c>
    </row>
    <row r="4802" spans="70:79" s="1" customFormat="1" ht="15">
      <c r="BR4802" t="str">
        <f t="shared" si="208"/>
        <v>RYKBUSHEY FIELDS HOSPITAL 13</v>
      </c>
      <c r="BS4802" s="66" t="s">
        <v>13553</v>
      </c>
      <c r="BT4802" s="66" t="s">
        <v>13554</v>
      </c>
      <c r="BU4802" s="66" t="s">
        <v>13553</v>
      </c>
      <c r="BV4802" s="66" t="s">
        <v>13554</v>
      </c>
      <c r="BW4802" s="66" t="s">
        <v>13529</v>
      </c>
      <c r="BX4802" s="66"/>
      <c r="BY4802" s="12"/>
      <c r="BZ4802" t="s">
        <v>371</v>
      </c>
      <c r="CA4802" s="13" t="s">
        <v>13555</v>
      </c>
    </row>
    <row r="4803" spans="70:79" s="1" customFormat="1" ht="15">
      <c r="BR4803" t="str">
        <f t="shared" ref="BR4803:BR4866" si="209">CONCATENATE(LEFT(BS4803, 3),BT4803)</f>
        <v>RYKBUSHEY FIELDS HOSPITAL 13</v>
      </c>
      <c r="BS4803" s="66" t="s">
        <v>13556</v>
      </c>
      <c r="BT4803" s="66" t="s">
        <v>13554</v>
      </c>
      <c r="BU4803" s="66" t="s">
        <v>13556</v>
      </c>
      <c r="BV4803" s="66" t="s">
        <v>13554</v>
      </c>
      <c r="BW4803" s="66" t="s">
        <v>13529</v>
      </c>
      <c r="BX4803" s="66"/>
      <c r="BY4803" s="12"/>
      <c r="BZ4803" t="s">
        <v>375</v>
      </c>
      <c r="CA4803" s="13" t="s">
        <v>13557</v>
      </c>
    </row>
    <row r="4804" spans="70:79" s="1" customFormat="1" ht="15">
      <c r="BR4804" t="str">
        <f t="shared" si="209"/>
        <v>RYKBUSHEY FIELDS HOSPITAL 14</v>
      </c>
      <c r="BS4804" s="66" t="s">
        <v>13558</v>
      </c>
      <c r="BT4804" s="66" t="s">
        <v>13559</v>
      </c>
      <c r="BU4804" s="66" t="s">
        <v>13558</v>
      </c>
      <c r="BV4804" s="66" t="s">
        <v>13559</v>
      </c>
      <c r="BW4804" s="66" t="s">
        <v>13529</v>
      </c>
      <c r="BX4804" s="66"/>
      <c r="BY4804" s="12"/>
      <c r="BZ4804" t="s">
        <v>375</v>
      </c>
      <c r="CA4804" s="13" t="s">
        <v>13560</v>
      </c>
    </row>
    <row r="4805" spans="70:79" s="1" customFormat="1" ht="15">
      <c r="BR4805" t="str">
        <f t="shared" si="209"/>
        <v>RYKBUSHEY FIELDS HOSPITAL 14</v>
      </c>
      <c r="BS4805" s="66" t="s">
        <v>13561</v>
      </c>
      <c r="BT4805" s="66" t="s">
        <v>13559</v>
      </c>
      <c r="BU4805" s="66" t="s">
        <v>13561</v>
      </c>
      <c r="BV4805" s="66" t="s">
        <v>13559</v>
      </c>
      <c r="BW4805" s="66" t="s">
        <v>13529</v>
      </c>
      <c r="BX4805" s="66"/>
      <c r="BY4805" s="12"/>
      <c r="BZ4805" t="s">
        <v>375</v>
      </c>
      <c r="CA4805" s="13" t="s">
        <v>13562</v>
      </c>
    </row>
    <row r="4806" spans="70:79" s="1" customFormat="1" ht="15">
      <c r="BR4806" t="str">
        <f t="shared" si="209"/>
        <v>RYKBUSHEY FIELDS HOSPITAL 2</v>
      </c>
      <c r="BS4806" s="66" t="s">
        <v>13563</v>
      </c>
      <c r="BT4806" s="66" t="s">
        <v>13564</v>
      </c>
      <c r="BU4806" s="66" t="s">
        <v>13563</v>
      </c>
      <c r="BV4806" s="66" t="s">
        <v>13564</v>
      </c>
      <c r="BW4806" s="66" t="s">
        <v>13529</v>
      </c>
      <c r="BX4806" s="66"/>
      <c r="BY4806" s="12"/>
      <c r="BZ4806" t="s">
        <v>375</v>
      </c>
      <c r="CA4806" s="13" t="s">
        <v>13565</v>
      </c>
    </row>
    <row r="4807" spans="70:79" s="1" customFormat="1" ht="15">
      <c r="BR4807" t="str">
        <f t="shared" si="209"/>
        <v>RYKBUSHEY FIELDS HOSPITAL 3</v>
      </c>
      <c r="BS4807" s="66" t="s">
        <v>13566</v>
      </c>
      <c r="BT4807" s="66" t="s">
        <v>13567</v>
      </c>
      <c r="BU4807" s="66" t="s">
        <v>13566</v>
      </c>
      <c r="BV4807" s="66" t="s">
        <v>13567</v>
      </c>
      <c r="BW4807" s="66" t="s">
        <v>13529</v>
      </c>
      <c r="BX4807" s="66"/>
      <c r="BY4807" s="12"/>
      <c r="BZ4807" t="s">
        <v>375</v>
      </c>
      <c r="CA4807" s="13" t="s">
        <v>13568</v>
      </c>
    </row>
    <row r="4808" spans="70:79" s="1" customFormat="1" ht="15">
      <c r="BR4808" t="str">
        <f t="shared" si="209"/>
        <v>RYKBUSHEY FIELDS HOSPITAL 4</v>
      </c>
      <c r="BS4808" s="66" t="s">
        <v>13569</v>
      </c>
      <c r="BT4808" s="66" t="s">
        <v>13570</v>
      </c>
      <c r="BU4808" s="66" t="s">
        <v>13569</v>
      </c>
      <c r="BV4808" s="66" t="s">
        <v>13570</v>
      </c>
      <c r="BW4808" s="66" t="s">
        <v>13529</v>
      </c>
      <c r="BX4808" s="66"/>
      <c r="BY4808" s="12"/>
      <c r="BZ4808" t="s">
        <v>375</v>
      </c>
      <c r="CA4808" s="13" t="s">
        <v>13571</v>
      </c>
    </row>
    <row r="4809" spans="70:79" s="1" customFormat="1" ht="15">
      <c r="BR4809" t="str">
        <f t="shared" si="209"/>
        <v>RYKBUSHEY FIELDS HOSPITAL 5</v>
      </c>
      <c r="BS4809" s="66" t="s">
        <v>13572</v>
      </c>
      <c r="BT4809" s="66" t="s">
        <v>13573</v>
      </c>
      <c r="BU4809" s="66" t="s">
        <v>13572</v>
      </c>
      <c r="BV4809" s="66" t="s">
        <v>13573</v>
      </c>
      <c r="BW4809" s="66" t="s">
        <v>13529</v>
      </c>
      <c r="BX4809" s="66"/>
      <c r="BY4809" s="12"/>
      <c r="BZ4809" t="s">
        <v>375</v>
      </c>
      <c r="CA4809" s="13" t="s">
        <v>13574</v>
      </c>
    </row>
    <row r="4810" spans="70:79" s="1" customFormat="1" ht="15">
      <c r="BR4810" t="str">
        <f t="shared" si="209"/>
        <v>RYKBUSHEY FIELDS HOSPITAL 6</v>
      </c>
      <c r="BS4810" s="66" t="s">
        <v>13575</v>
      </c>
      <c r="BT4810" s="66" t="s">
        <v>13576</v>
      </c>
      <c r="BU4810" s="66" t="s">
        <v>13575</v>
      </c>
      <c r="BV4810" s="66" t="s">
        <v>13576</v>
      </c>
      <c r="BW4810" s="66" t="s">
        <v>13529</v>
      </c>
      <c r="BX4810" s="66"/>
      <c r="BY4810" s="12"/>
      <c r="BZ4810" t="s">
        <v>375</v>
      </c>
      <c r="CA4810" s="13" t="s">
        <v>13577</v>
      </c>
    </row>
    <row r="4811" spans="70:79" s="1" customFormat="1" ht="15">
      <c r="BR4811" t="str">
        <f t="shared" si="209"/>
        <v>RYKBUSHEY FIELDS HOSPITAL 7</v>
      </c>
      <c r="BS4811" s="66" t="s">
        <v>13578</v>
      </c>
      <c r="BT4811" s="66" t="s">
        <v>13579</v>
      </c>
      <c r="BU4811" s="66" t="s">
        <v>13578</v>
      </c>
      <c r="BV4811" s="66" t="s">
        <v>13579</v>
      </c>
      <c r="BW4811" s="66" t="s">
        <v>13529</v>
      </c>
      <c r="BX4811" s="66"/>
      <c r="BY4811" s="12"/>
      <c r="BZ4811" t="s">
        <v>375</v>
      </c>
      <c r="CA4811" s="13" t="s">
        <v>13580</v>
      </c>
    </row>
    <row r="4812" spans="70:79" s="1" customFormat="1" ht="15">
      <c r="BR4812" t="str">
        <f t="shared" si="209"/>
        <v>RYKBUSHEY FIELDS HOSPITAL 8</v>
      </c>
      <c r="BS4812" s="66" t="s">
        <v>13581</v>
      </c>
      <c r="BT4812" s="66" t="s">
        <v>13582</v>
      </c>
      <c r="BU4812" s="66" t="s">
        <v>13581</v>
      </c>
      <c r="BV4812" s="66" t="s">
        <v>13582</v>
      </c>
      <c r="BW4812" s="66" t="s">
        <v>13529</v>
      </c>
      <c r="BX4812" s="66"/>
      <c r="BY4812" s="12"/>
      <c r="BZ4812" t="s">
        <v>375</v>
      </c>
      <c r="CA4812" s="13" t="s">
        <v>13583</v>
      </c>
    </row>
    <row r="4813" spans="70:79" s="1" customFormat="1" ht="15">
      <c r="BR4813" t="str">
        <f t="shared" si="209"/>
        <v>RYKBUSHEY FIELDS HOSPITAL 9</v>
      </c>
      <c r="BS4813" s="66" t="s">
        <v>13584</v>
      </c>
      <c r="BT4813" s="66" t="s">
        <v>13585</v>
      </c>
      <c r="BU4813" s="66" t="s">
        <v>13584</v>
      </c>
      <c r="BV4813" s="66" t="s">
        <v>13585</v>
      </c>
      <c r="BW4813" s="66" t="s">
        <v>13529</v>
      </c>
      <c r="BX4813" s="66"/>
      <c r="BY4813" s="12"/>
      <c r="BZ4813" t="s">
        <v>375</v>
      </c>
      <c r="CA4813" s="13" t="s">
        <v>13586</v>
      </c>
    </row>
    <row r="4814" spans="70:79" s="1" customFormat="1" ht="15">
      <c r="BR4814" t="str">
        <f t="shared" si="209"/>
        <v>RYKCANALSIDE 1</v>
      </c>
      <c r="BS4814" s="66" t="s">
        <v>13587</v>
      </c>
      <c r="BT4814" s="66" t="s">
        <v>13588</v>
      </c>
      <c r="BU4814" s="66" t="s">
        <v>13587</v>
      </c>
      <c r="BV4814" s="66" t="s">
        <v>13588</v>
      </c>
      <c r="BW4814" s="66" t="s">
        <v>13529</v>
      </c>
      <c r="BX4814" s="66"/>
      <c r="BY4814" s="12"/>
      <c r="BZ4814" t="s">
        <v>375</v>
      </c>
      <c r="CA4814" s="13" t="s">
        <v>13589</v>
      </c>
    </row>
    <row r="4815" spans="70:79" s="1" customFormat="1" ht="15">
      <c r="BR4815" t="str">
        <f t="shared" si="209"/>
        <v>RYKCANALSIDE 2</v>
      </c>
      <c r="BS4815" s="66" t="s">
        <v>13590</v>
      </c>
      <c r="BT4815" s="66" t="s">
        <v>13591</v>
      </c>
      <c r="BU4815" s="66" t="s">
        <v>13590</v>
      </c>
      <c r="BV4815" s="66" t="s">
        <v>13591</v>
      </c>
      <c r="BW4815" s="66" t="s">
        <v>13529</v>
      </c>
      <c r="BX4815" s="66"/>
      <c r="BY4815" s="12"/>
      <c r="BZ4815" t="s">
        <v>375</v>
      </c>
      <c r="CA4815" s="13" t="s">
        <v>13592</v>
      </c>
    </row>
    <row r="4816" spans="70:79" s="1" customFormat="1" ht="15">
      <c r="BR4816" t="str">
        <f t="shared" si="209"/>
        <v>RYKCANALSIDE 3</v>
      </c>
      <c r="BS4816" s="66" t="s">
        <v>13593</v>
      </c>
      <c r="BT4816" s="66" t="s">
        <v>13594</v>
      </c>
      <c r="BU4816" s="66" t="s">
        <v>13593</v>
      </c>
      <c r="BV4816" s="66" t="s">
        <v>13594</v>
      </c>
      <c r="BW4816" s="66" t="s">
        <v>13529</v>
      </c>
      <c r="BX4816" s="66"/>
      <c r="BY4816" s="12"/>
      <c r="BZ4816" t="s">
        <v>375</v>
      </c>
      <c r="CA4816" s="13" t="s">
        <v>13595</v>
      </c>
    </row>
    <row r="4817" spans="70:79" s="1" customFormat="1" ht="15">
      <c r="BR4817" t="str">
        <f t="shared" si="209"/>
        <v>RYKCANALSIDE 4</v>
      </c>
      <c r="BS4817" s="66" t="s">
        <v>13596</v>
      </c>
      <c r="BT4817" s="66" t="s">
        <v>13597</v>
      </c>
      <c r="BU4817" s="66" t="s">
        <v>13596</v>
      </c>
      <c r="BV4817" s="66" t="s">
        <v>13597</v>
      </c>
      <c r="BW4817" s="66" t="s">
        <v>13529</v>
      </c>
      <c r="BX4817" s="66"/>
      <c r="BY4817" s="12"/>
      <c r="BZ4817" t="s">
        <v>375</v>
      </c>
      <c r="CA4817" s="13" t="s">
        <v>13598</v>
      </c>
    </row>
    <row r="4818" spans="70:79" s="1" customFormat="1" ht="15">
      <c r="BR4818" t="str">
        <f t="shared" si="209"/>
        <v>RYKCANALSIDE 5</v>
      </c>
      <c r="BS4818" s="66" t="s">
        <v>13599</v>
      </c>
      <c r="BT4818" s="66" t="s">
        <v>13600</v>
      </c>
      <c r="BU4818" s="66" t="s">
        <v>13599</v>
      </c>
      <c r="BV4818" s="66" t="s">
        <v>13600</v>
      </c>
      <c r="BW4818" s="66" t="s">
        <v>13529</v>
      </c>
      <c r="BX4818" s="66"/>
      <c r="BY4818" s="12"/>
      <c r="BZ4818" t="s">
        <v>375</v>
      </c>
      <c r="CA4818" s="13" t="s">
        <v>13601</v>
      </c>
    </row>
    <row r="4819" spans="70:79" s="1" customFormat="1" ht="15">
      <c r="BR4819" t="str">
        <f t="shared" si="209"/>
        <v>RYKDAISY BANK COMMUNITY UNIT</v>
      </c>
      <c r="BS4819" s="66" t="s">
        <v>13602</v>
      </c>
      <c r="BT4819" s="66" t="s">
        <v>13603</v>
      </c>
      <c r="BU4819" s="66" t="s">
        <v>13602</v>
      </c>
      <c r="BV4819" s="66" t="s">
        <v>13603</v>
      </c>
      <c r="BW4819" s="66" t="s">
        <v>13529</v>
      </c>
      <c r="BX4819" s="66"/>
      <c r="BY4819" s="12"/>
      <c r="BZ4819" t="s">
        <v>375</v>
      </c>
      <c r="CA4819" s="13" t="s">
        <v>13604</v>
      </c>
    </row>
    <row r="4820" spans="70:79" s="1" customFormat="1" ht="15">
      <c r="BR4820" t="str">
        <f t="shared" si="209"/>
        <v>RYKDOROTHY PATTISON HOSPITAL</v>
      </c>
      <c r="BS4820" s="66" t="s">
        <v>13605</v>
      </c>
      <c r="BT4820" s="66" t="s">
        <v>3874</v>
      </c>
      <c r="BU4820" s="66" t="s">
        <v>13605</v>
      </c>
      <c r="BV4820" s="66" t="s">
        <v>3874</v>
      </c>
      <c r="BW4820" s="66" t="s">
        <v>13529</v>
      </c>
      <c r="BX4820" s="66"/>
      <c r="BY4820" s="12"/>
      <c r="BZ4820" t="s">
        <v>375</v>
      </c>
      <c r="CA4820" s="13" t="s">
        <v>13606</v>
      </c>
    </row>
    <row r="4821" spans="70:79" s="1" customFormat="1" ht="15">
      <c r="BR4821" t="str">
        <f t="shared" si="209"/>
        <v>RYKDOROTHY PATTISON HOSPITAL 1</v>
      </c>
      <c r="BS4821" s="66" t="s">
        <v>13607</v>
      </c>
      <c r="BT4821" s="66" t="s">
        <v>13608</v>
      </c>
      <c r="BU4821" s="66" t="s">
        <v>13607</v>
      </c>
      <c r="BV4821" s="66" t="s">
        <v>13608</v>
      </c>
      <c r="BW4821" s="66" t="s">
        <v>13529</v>
      </c>
      <c r="BX4821" s="66"/>
      <c r="BY4821" s="12"/>
      <c r="BZ4821" t="s">
        <v>375</v>
      </c>
      <c r="CA4821" s="13" t="s">
        <v>13609</v>
      </c>
    </row>
    <row r="4822" spans="70:79" s="1" customFormat="1" ht="15">
      <c r="BR4822" t="str">
        <f t="shared" si="209"/>
        <v>RYKDOROTHY PATTISON HOSPITAL 1</v>
      </c>
      <c r="BS4822" s="66" t="s">
        <v>13610</v>
      </c>
      <c r="BT4822" s="66" t="s">
        <v>13608</v>
      </c>
      <c r="BU4822" s="66" t="s">
        <v>13610</v>
      </c>
      <c r="BV4822" s="66" t="s">
        <v>13608</v>
      </c>
      <c r="BW4822" s="66" t="s">
        <v>13529</v>
      </c>
      <c r="BX4822" s="66"/>
      <c r="BY4822" s="12"/>
      <c r="BZ4822" t="s">
        <v>375</v>
      </c>
      <c r="CA4822" s="13" t="s">
        <v>13611</v>
      </c>
    </row>
    <row r="4823" spans="70:79" s="1" customFormat="1" ht="15">
      <c r="BR4823" t="str">
        <f t="shared" si="209"/>
        <v>RYKDOROTHY PATTISON PORTACABINS (ESSO)</v>
      </c>
      <c r="BS4823" s="66" t="s">
        <v>13612</v>
      </c>
      <c r="BT4823" s="66" t="s">
        <v>13613</v>
      </c>
      <c r="BU4823" s="66" t="s">
        <v>13612</v>
      </c>
      <c r="BV4823" s="66" t="s">
        <v>13613</v>
      </c>
      <c r="BW4823" s="66" t="s">
        <v>13529</v>
      </c>
      <c r="BX4823" s="66"/>
      <c r="BY4823" s="12"/>
      <c r="BZ4823" t="s">
        <v>375</v>
      </c>
      <c r="CA4823" s="13" t="s">
        <v>13614</v>
      </c>
    </row>
    <row r="4824" spans="70:79" s="1" customFormat="1" ht="15">
      <c r="BR4824" t="str">
        <f t="shared" si="209"/>
        <v>RYKEVERGREEN PLACE</v>
      </c>
      <c r="BS4824" s="66" t="s">
        <v>13615</v>
      </c>
      <c r="BT4824" s="66" t="s">
        <v>13616</v>
      </c>
      <c r="BU4824" s="66" t="s">
        <v>13615</v>
      </c>
      <c r="BV4824" s="66" t="s">
        <v>13616</v>
      </c>
      <c r="BW4824" s="66" t="s">
        <v>13529</v>
      </c>
      <c r="BX4824" s="66"/>
      <c r="BY4824" s="12"/>
      <c r="BZ4824" t="s">
        <v>375</v>
      </c>
      <c r="CA4824" s="13" t="s">
        <v>13617</v>
      </c>
    </row>
    <row r="4825" spans="70:79" s="1" customFormat="1" ht="15">
      <c r="BR4825" t="str">
        <f t="shared" si="209"/>
        <v>RYKORCHARD HILLS</v>
      </c>
      <c r="BS4825" s="66" t="s">
        <v>13618</v>
      </c>
      <c r="BT4825" s="66" t="s">
        <v>13619</v>
      </c>
      <c r="BU4825" s="66" t="s">
        <v>13618</v>
      </c>
      <c r="BV4825" s="66" t="s">
        <v>13619</v>
      </c>
      <c r="BW4825" s="66" t="s">
        <v>13529</v>
      </c>
      <c r="BX4825" s="66"/>
      <c r="BY4825" s="12"/>
      <c r="BZ4825" t="s">
        <v>375</v>
      </c>
      <c r="CA4825" s="13" t="s">
        <v>13620</v>
      </c>
    </row>
    <row r="4826" spans="70:79" s="1" customFormat="1" ht="15">
      <c r="BR4826" t="str">
        <f t="shared" si="209"/>
        <v>RYKROSE COTTAGE</v>
      </c>
      <c r="BS4826" s="66" t="s">
        <v>13621</v>
      </c>
      <c r="BT4826" s="66" t="s">
        <v>12816</v>
      </c>
      <c r="BU4826" s="66" t="s">
        <v>13621</v>
      </c>
      <c r="BV4826" s="66" t="s">
        <v>12816</v>
      </c>
      <c r="BW4826" s="66" t="s">
        <v>13529</v>
      </c>
      <c r="BX4826" s="66"/>
      <c r="BY4826" s="12"/>
      <c r="BZ4826" t="s">
        <v>375</v>
      </c>
      <c r="CA4826" s="13" t="s">
        <v>13622</v>
      </c>
    </row>
    <row r="4827" spans="70:79" s="1" customFormat="1" ht="15">
      <c r="BR4827" t="str">
        <f t="shared" si="209"/>
        <v>RYKROSE COTTAGE 1</v>
      </c>
      <c r="BS4827" s="66" t="s">
        <v>13623</v>
      </c>
      <c r="BT4827" s="66" t="s">
        <v>13624</v>
      </c>
      <c r="BU4827" s="66" t="s">
        <v>13623</v>
      </c>
      <c r="BV4827" s="66" t="s">
        <v>13624</v>
      </c>
      <c r="BW4827" s="66" t="s">
        <v>13529</v>
      </c>
      <c r="BX4827" s="66"/>
      <c r="BY4827" s="12"/>
      <c r="BZ4827" t="s">
        <v>375</v>
      </c>
      <c r="CA4827" s="13" t="s">
        <v>13625</v>
      </c>
    </row>
    <row r="4828" spans="70:79" s="1" customFormat="1" ht="15">
      <c r="BR4828" t="str">
        <f t="shared" si="209"/>
        <v>RYKRUSSELL HALL HOSPITAL</v>
      </c>
      <c r="BS4828" s="66" t="s">
        <v>13626</v>
      </c>
      <c r="BT4828" s="66" t="s">
        <v>13627</v>
      </c>
      <c r="BU4828" s="66" t="s">
        <v>13626</v>
      </c>
      <c r="BV4828" s="66" t="s">
        <v>13627</v>
      </c>
      <c r="BW4828" s="66" t="s">
        <v>13529</v>
      </c>
      <c r="BX4828" s="66"/>
      <c r="BY4828" s="12"/>
      <c r="BZ4828" t="s">
        <v>375</v>
      </c>
      <c r="CA4828" s="13" t="s">
        <v>13628</v>
      </c>
    </row>
    <row r="4829" spans="70:79" s="1" customFormat="1" ht="15">
      <c r="BR4829" t="str">
        <f t="shared" si="209"/>
        <v>RYKSPRINGSIDE</v>
      </c>
      <c r="BS4829" s="66" t="s">
        <v>13629</v>
      </c>
      <c r="BT4829" s="66" t="s">
        <v>13630</v>
      </c>
      <c r="BU4829" s="66" t="s">
        <v>13629</v>
      </c>
      <c r="BV4829" s="66" t="s">
        <v>13630</v>
      </c>
      <c r="BW4829" s="66" t="s">
        <v>13529</v>
      </c>
      <c r="BX4829" s="66"/>
      <c r="BY4829" s="12"/>
      <c r="BZ4829" t="s">
        <v>375</v>
      </c>
      <c r="CA4829" s="13" t="s">
        <v>13631</v>
      </c>
    </row>
    <row r="4830" spans="70:79" s="1" customFormat="1" ht="15">
      <c r="BR4830" t="str">
        <f t="shared" si="209"/>
        <v>RYKTHE CAGE - CRIMINAL JUSTICE DIVISION/DUDLEY ARREST REFERRAL SCHEME</v>
      </c>
      <c r="BS4830" s="66" t="s">
        <v>13632</v>
      </c>
      <c r="BT4830" s="66" t="s">
        <v>13633</v>
      </c>
      <c r="BU4830" s="66" t="s">
        <v>13632</v>
      </c>
      <c r="BV4830" s="66" t="s">
        <v>13633</v>
      </c>
      <c r="BW4830" s="66" t="s">
        <v>13529</v>
      </c>
      <c r="BX4830" s="66"/>
      <c r="BY4830" s="12"/>
      <c r="BZ4830" t="s">
        <v>375</v>
      </c>
      <c r="CA4830" s="13" t="s">
        <v>13634</v>
      </c>
    </row>
    <row r="4831" spans="70:79" s="1" customFormat="1" ht="15">
      <c r="BR4831" t="str">
        <f t="shared" si="209"/>
        <v>RYQBECKENHAM BEACON</v>
      </c>
      <c r="BS4831" s="66" t="s">
        <v>13635</v>
      </c>
      <c r="BT4831" s="66" t="s">
        <v>13636</v>
      </c>
      <c r="BU4831" s="66" t="s">
        <v>13635</v>
      </c>
      <c r="BV4831" s="66" t="s">
        <v>13636</v>
      </c>
      <c r="BW4831" s="66" t="s">
        <v>13637</v>
      </c>
      <c r="BX4831" s="66"/>
      <c r="BY4831" s="12"/>
      <c r="BZ4831" t="s">
        <v>375</v>
      </c>
      <c r="CA4831" s="13" t="s">
        <v>13638</v>
      </c>
    </row>
    <row r="4832" spans="70:79" s="1" customFormat="1" ht="15">
      <c r="BR4832" t="str">
        <f t="shared" si="209"/>
        <v>RYQERITH AND DISTRICT HOSPITAL</v>
      </c>
      <c r="BS4832" s="66" t="s">
        <v>13639</v>
      </c>
      <c r="BT4832" s="66" t="s">
        <v>13640</v>
      </c>
      <c r="BU4832" s="66" t="s">
        <v>13639</v>
      </c>
      <c r="BV4832" s="66" t="s">
        <v>13640</v>
      </c>
      <c r="BW4832" s="66" t="s">
        <v>13637</v>
      </c>
      <c r="BX4832" s="66"/>
      <c r="BY4832" s="12"/>
      <c r="BZ4832" t="s">
        <v>375</v>
      </c>
      <c r="CA4832" s="13" t="s">
        <v>13641</v>
      </c>
    </row>
    <row r="4833" spans="70:79" s="1" customFormat="1" ht="15">
      <c r="BR4833" t="str">
        <f t="shared" si="209"/>
        <v>RYQORPINGTON HOSPITAL</v>
      </c>
      <c r="BS4833" s="66" t="s">
        <v>13642</v>
      </c>
      <c r="BT4833" s="66" t="s">
        <v>3832</v>
      </c>
      <c r="BU4833" s="66" t="s">
        <v>13642</v>
      </c>
      <c r="BV4833" s="66" t="s">
        <v>3832</v>
      </c>
      <c r="BW4833" s="66" t="s">
        <v>13637</v>
      </c>
      <c r="BX4833" s="66"/>
      <c r="BY4833" s="12"/>
      <c r="BZ4833" t="s">
        <v>375</v>
      </c>
      <c r="CA4833" s="13" t="s">
        <v>13643</v>
      </c>
    </row>
    <row r="4834" spans="70:79" s="1" customFormat="1" ht="15">
      <c r="BR4834" t="str">
        <f t="shared" si="209"/>
        <v>RYQQUEEN ELIZABETH HOSPITAL WOOLWICH</v>
      </c>
      <c r="BS4834" s="66" t="s">
        <v>13644</v>
      </c>
      <c r="BT4834" s="66" t="s">
        <v>13645</v>
      </c>
      <c r="BU4834" s="66" t="s">
        <v>13644</v>
      </c>
      <c r="BV4834" s="66" t="s">
        <v>13645</v>
      </c>
      <c r="BW4834" s="66" t="s">
        <v>13637</v>
      </c>
      <c r="BX4834" s="66"/>
      <c r="BY4834" s="12"/>
      <c r="BZ4834" t="s">
        <v>3701</v>
      </c>
      <c r="CA4834" s="13" t="s">
        <v>13646</v>
      </c>
    </row>
    <row r="4835" spans="70:79" s="1" customFormat="1" ht="15">
      <c r="BR4835" t="str">
        <f t="shared" si="209"/>
        <v>RYQQUEEN MARY'S HOSPITAL SIDCUP</v>
      </c>
      <c r="BS4835" s="66" t="s">
        <v>13647</v>
      </c>
      <c r="BT4835" s="66" t="s">
        <v>13648</v>
      </c>
      <c r="BU4835" s="66" t="s">
        <v>13647</v>
      </c>
      <c r="BV4835" s="66" t="s">
        <v>13648</v>
      </c>
      <c r="BW4835" s="66" t="s">
        <v>13637</v>
      </c>
      <c r="BX4835" s="66"/>
      <c r="BY4835" s="12"/>
      <c r="BZ4835" t="s">
        <v>3704</v>
      </c>
      <c r="CA4835" s="13" t="s">
        <v>13649</v>
      </c>
    </row>
    <row r="4836" spans="70:79" s="1" customFormat="1" ht="15">
      <c r="BR4836" t="str">
        <f t="shared" si="209"/>
        <v>RYQSLH @ DARENT VALLEY HOSPITAL</v>
      </c>
      <c r="BS4836" s="66" t="s">
        <v>13650</v>
      </c>
      <c r="BT4836" s="66" t="s">
        <v>13651</v>
      </c>
      <c r="BU4836" s="66" t="s">
        <v>13650</v>
      </c>
      <c r="BV4836" s="66" t="s">
        <v>13651</v>
      </c>
      <c r="BW4836" s="66" t="s">
        <v>13637</v>
      </c>
      <c r="BX4836" s="66"/>
      <c r="BY4836" s="12"/>
      <c r="BZ4836" t="s">
        <v>3704</v>
      </c>
      <c r="CA4836" s="13" t="s">
        <v>13652</v>
      </c>
    </row>
    <row r="4837" spans="70:79" s="1" customFormat="1" ht="15">
      <c r="BR4837" t="str">
        <f t="shared" si="209"/>
        <v>RYQSLH @ SEVENOAKS HOSPITAL</v>
      </c>
      <c r="BS4837" s="66" t="s">
        <v>13653</v>
      </c>
      <c r="BT4837" s="66" t="s">
        <v>13654</v>
      </c>
      <c r="BU4837" s="66" t="s">
        <v>13653</v>
      </c>
      <c r="BV4837" s="66" t="s">
        <v>13654</v>
      </c>
      <c r="BW4837" s="66" t="s">
        <v>13637</v>
      </c>
      <c r="BX4837" s="66"/>
      <c r="BY4837" s="12"/>
      <c r="BZ4837" t="s">
        <v>3704</v>
      </c>
      <c r="CA4837" s="13" t="s">
        <v>13655</v>
      </c>
    </row>
    <row r="4838" spans="70:79" s="1" customFormat="1" ht="15">
      <c r="BR4838" t="str">
        <f t="shared" si="209"/>
        <v>RYRCHICHESTER TREATMENT CENTRE</v>
      </c>
      <c r="BS4838" s="66" t="s">
        <v>13656</v>
      </c>
      <c r="BT4838" s="66" t="s">
        <v>13657</v>
      </c>
      <c r="BU4838" s="66" t="s">
        <v>13656</v>
      </c>
      <c r="BV4838" s="66" t="s">
        <v>13657</v>
      </c>
      <c r="BW4838" s="66" t="s">
        <v>13658</v>
      </c>
      <c r="BX4838" s="66"/>
      <c r="BY4838" s="12"/>
      <c r="BZ4838" t="s">
        <v>13659</v>
      </c>
      <c r="CA4838" s="13" t="s">
        <v>13660</v>
      </c>
    </row>
    <row r="4839" spans="70:79" s="1" customFormat="1" ht="15">
      <c r="BR4839" t="str">
        <f t="shared" si="209"/>
        <v>RYRSOUTHLANDS HOSPITAL</v>
      </c>
      <c r="BS4839" s="66" t="s">
        <v>13661</v>
      </c>
      <c r="BT4839" s="66" t="s">
        <v>2084</v>
      </c>
      <c r="BU4839" s="66" t="s">
        <v>13661</v>
      </c>
      <c r="BV4839" s="66" t="s">
        <v>2084</v>
      </c>
      <c r="BW4839" s="66" t="s">
        <v>13658</v>
      </c>
      <c r="BX4839" s="66"/>
      <c r="BY4839" s="12"/>
      <c r="BZ4839" t="s">
        <v>13662</v>
      </c>
      <c r="CA4839" s="13" t="s">
        <v>13663</v>
      </c>
    </row>
    <row r="4840" spans="70:79" s="1" customFormat="1" ht="15">
      <c r="BR4840" t="str">
        <f t="shared" si="209"/>
        <v>RYRST RICHARD'S HOSPITAL</v>
      </c>
      <c r="BS4840" s="66" t="s">
        <v>13664</v>
      </c>
      <c r="BT4840" s="66" t="s">
        <v>13665</v>
      </c>
      <c r="BU4840" s="66" t="s">
        <v>13664</v>
      </c>
      <c r="BV4840" s="66" t="s">
        <v>13665</v>
      </c>
      <c r="BW4840" s="66" t="s">
        <v>13658</v>
      </c>
      <c r="BX4840" s="66"/>
      <c r="BY4840" s="12"/>
      <c r="BZ4840" t="s">
        <v>13662</v>
      </c>
      <c r="CA4840" s="13" t="s">
        <v>13666</v>
      </c>
    </row>
    <row r="4841" spans="70:79" s="1" customFormat="1" ht="15">
      <c r="BR4841" t="str">
        <f t="shared" si="209"/>
        <v>RYRWORTHING HOSPITAL</v>
      </c>
      <c r="BS4841" s="66" t="s">
        <v>13667</v>
      </c>
      <c r="BT4841" s="66" t="s">
        <v>2120</v>
      </c>
      <c r="BU4841" s="66" t="s">
        <v>13667</v>
      </c>
      <c r="BV4841" s="66" t="s">
        <v>2120</v>
      </c>
      <c r="BW4841" s="66" t="s">
        <v>13658</v>
      </c>
      <c r="BX4841" s="66"/>
      <c r="BY4841" s="12"/>
      <c r="BZ4841" t="s">
        <v>13662</v>
      </c>
      <c r="CA4841" s="13" t="s">
        <v>13668</v>
      </c>
    </row>
    <row r="4842" spans="70:79" s="1" customFormat="1" ht="15">
      <c r="BR4842" t="str">
        <f t="shared" si="209"/>
        <v>RYVCITY CARE CENTRE</v>
      </c>
      <c r="BS4842" s="66" t="s">
        <v>13669</v>
      </c>
      <c r="BT4842" s="66" t="s">
        <v>13670</v>
      </c>
      <c r="BU4842" s="66" t="s">
        <v>13669</v>
      </c>
      <c r="BV4842" s="66" t="s">
        <v>13670</v>
      </c>
      <c r="BW4842" s="66" t="s">
        <v>13671</v>
      </c>
      <c r="BX4842" s="66"/>
      <c r="BY4842" s="12"/>
      <c r="BZ4842" t="s">
        <v>13662</v>
      </c>
      <c r="CA4842" s="13" t="s">
        <v>13672</v>
      </c>
    </row>
    <row r="4843" spans="70:79" s="1" customFormat="1" ht="15">
      <c r="BR4843" t="str">
        <f t="shared" si="209"/>
        <v>RYVDODDINGTON COMMUNITY HOSP</v>
      </c>
      <c r="BS4843" s="66" t="s">
        <v>13673</v>
      </c>
      <c r="BT4843" s="66" t="s">
        <v>13674</v>
      </c>
      <c r="BU4843" s="66" t="s">
        <v>13673</v>
      </c>
      <c r="BV4843" s="66" t="s">
        <v>13674</v>
      </c>
      <c r="BW4843" s="66" t="s">
        <v>13671</v>
      </c>
      <c r="BX4843" s="66"/>
      <c r="BY4843" s="12"/>
      <c r="BZ4843" t="s">
        <v>13662</v>
      </c>
      <c r="CA4843" s="13" t="s">
        <v>13675</v>
      </c>
    </row>
    <row r="4844" spans="70:79" s="1" customFormat="1" ht="15">
      <c r="BR4844" t="str">
        <f t="shared" si="209"/>
        <v>RYVDODDINGTON HOSPITAL</v>
      </c>
      <c r="BS4844" s="66" t="s">
        <v>13676</v>
      </c>
      <c r="BT4844" s="66" t="s">
        <v>5821</v>
      </c>
      <c r="BU4844" s="66" t="s">
        <v>13676</v>
      </c>
      <c r="BV4844" s="66" t="s">
        <v>5821</v>
      </c>
      <c r="BW4844" s="66" t="s">
        <v>13671</v>
      </c>
      <c r="BX4844" s="66"/>
      <c r="BY4844" s="12"/>
      <c r="BZ4844" t="s">
        <v>13662</v>
      </c>
      <c r="CA4844" s="13" t="s">
        <v>13677</v>
      </c>
    </row>
    <row r="4845" spans="70:79" s="1" customFormat="1" ht="15">
      <c r="BR4845" t="str">
        <f t="shared" si="209"/>
        <v>RYVFELIXSTOWE COMMUNITY HOSPITAL - CASH</v>
      </c>
      <c r="BS4845" s="66" t="s">
        <v>13678</v>
      </c>
      <c r="BT4845" s="66" t="s">
        <v>13679</v>
      </c>
      <c r="BU4845" s="66" t="s">
        <v>13678</v>
      </c>
      <c r="BV4845" s="66" t="s">
        <v>13679</v>
      </c>
      <c r="BW4845" s="66" t="s">
        <v>13671</v>
      </c>
      <c r="BX4845" s="66"/>
      <c r="BY4845" s="12"/>
      <c r="BZ4845" t="s">
        <v>13662</v>
      </c>
      <c r="CA4845" s="13" t="s">
        <v>13680</v>
      </c>
    </row>
    <row r="4846" spans="70:79" s="1" customFormat="1" ht="15">
      <c r="BR4846" t="str">
        <f t="shared" si="209"/>
        <v>RYVHAMPTON HEALTH</v>
      </c>
      <c r="BS4846" s="66" t="s">
        <v>13681</v>
      </c>
      <c r="BT4846" s="66" t="s">
        <v>13682</v>
      </c>
      <c r="BU4846" s="66" t="s">
        <v>13681</v>
      </c>
      <c r="BV4846" s="66" t="s">
        <v>13682</v>
      </c>
      <c r="BW4846" s="66" t="s">
        <v>13671</v>
      </c>
      <c r="BX4846" s="66"/>
      <c r="BY4846" s="12"/>
      <c r="BZ4846" t="s">
        <v>13662</v>
      </c>
      <c r="CA4846" s="13" t="s">
        <v>9093</v>
      </c>
    </row>
    <row r="4847" spans="70:79" s="1" customFormat="1" ht="15">
      <c r="BR4847" t="str">
        <f t="shared" si="209"/>
        <v>RYVHINCHINGBROOKE HOSPITAL</v>
      </c>
      <c r="BS4847" s="66" t="s">
        <v>13683</v>
      </c>
      <c r="BT4847" s="66" t="s">
        <v>2823</v>
      </c>
      <c r="BU4847" s="66" t="s">
        <v>13683</v>
      </c>
      <c r="BV4847" s="66" t="s">
        <v>2823</v>
      </c>
      <c r="BW4847" s="66" t="s">
        <v>13671</v>
      </c>
      <c r="BX4847" s="66"/>
      <c r="BY4847" s="12"/>
      <c r="BZ4847" t="s">
        <v>13662</v>
      </c>
      <c r="CA4847" s="13" t="s">
        <v>13684</v>
      </c>
    </row>
    <row r="4848" spans="70:79" s="1" customFormat="1" ht="15">
      <c r="BR4848" t="str">
        <f t="shared" si="209"/>
        <v>RYVIDA DARWIN HOSPITAL</v>
      </c>
      <c r="BS4848" s="66" t="s">
        <v>13685</v>
      </c>
      <c r="BT4848" s="66" t="s">
        <v>2472</v>
      </c>
      <c r="BU4848" s="66" t="s">
        <v>13685</v>
      </c>
      <c r="BV4848" s="66" t="s">
        <v>2472</v>
      </c>
      <c r="BW4848" s="66" t="s">
        <v>13671</v>
      </c>
      <c r="BX4848" s="66"/>
      <c r="BY4848" s="12"/>
      <c r="BZ4848" t="s">
        <v>13662</v>
      </c>
      <c r="CA4848" s="13" t="s">
        <v>468</v>
      </c>
    </row>
    <row r="4849" spans="70:79" s="1" customFormat="1" ht="15">
      <c r="BR4849" t="str">
        <f t="shared" si="209"/>
        <v>RYVIPSWICH HOSPITAL - CASH</v>
      </c>
      <c r="BS4849" s="66" t="s">
        <v>13686</v>
      </c>
      <c r="BT4849" s="66" t="s">
        <v>13687</v>
      </c>
      <c r="BU4849" s="66" t="s">
        <v>13686</v>
      </c>
      <c r="BV4849" s="66" t="s">
        <v>13687</v>
      </c>
      <c r="BW4849" s="66" t="s">
        <v>13671</v>
      </c>
      <c r="BX4849" s="66"/>
      <c r="BY4849" s="12"/>
      <c r="BZ4849" t="s">
        <v>13662</v>
      </c>
      <c r="CA4849" s="13" t="s">
        <v>13688</v>
      </c>
    </row>
    <row r="4850" spans="70:79" s="1" customFormat="1" ht="15">
      <c r="BR4850" t="str">
        <f t="shared" si="209"/>
        <v>RYVLAURELS</v>
      </c>
      <c r="BS4850" s="66" t="s">
        <v>13689</v>
      </c>
      <c r="BT4850" s="66" t="s">
        <v>13690</v>
      </c>
      <c r="BU4850" s="66" t="s">
        <v>13689</v>
      </c>
      <c r="BV4850" s="66" t="s">
        <v>13690</v>
      </c>
      <c r="BW4850" s="66" t="s">
        <v>13671</v>
      </c>
      <c r="BX4850" s="66"/>
      <c r="BY4850" s="12"/>
      <c r="BZ4850" t="s">
        <v>13662</v>
      </c>
      <c r="CA4850" s="13" t="s">
        <v>13691</v>
      </c>
    </row>
    <row r="4851" spans="70:79" s="1" customFormat="1" ht="15">
      <c r="BR4851" t="str">
        <f t="shared" si="209"/>
        <v>RYVLUTON &amp; DUNSTABLE HOSP ST. MARY'S WING</v>
      </c>
      <c r="BS4851" s="66" t="s">
        <v>13692</v>
      </c>
      <c r="BT4851" s="66" t="s">
        <v>13693</v>
      </c>
      <c r="BU4851" s="66" t="s">
        <v>13692</v>
      </c>
      <c r="BV4851" s="66" t="s">
        <v>13693</v>
      </c>
      <c r="BW4851" s="66" t="s">
        <v>13671</v>
      </c>
      <c r="BX4851" s="66"/>
      <c r="BY4851" s="12"/>
      <c r="BZ4851" t="s">
        <v>13662</v>
      </c>
      <c r="CA4851" s="13" t="s">
        <v>5133</v>
      </c>
    </row>
    <row r="4852" spans="70:79" s="1" customFormat="1" ht="15">
      <c r="BR4852" t="str">
        <f t="shared" si="209"/>
        <v>RYVNORTH CAMBRIDGESHIRE HOSPITAL</v>
      </c>
      <c r="BS4852" s="66" t="s">
        <v>13694</v>
      </c>
      <c r="BT4852" s="66" t="s">
        <v>1839</v>
      </c>
      <c r="BU4852" s="66" t="s">
        <v>13694</v>
      </c>
      <c r="BV4852" s="66" t="s">
        <v>1839</v>
      </c>
      <c r="BW4852" s="66" t="s">
        <v>13671</v>
      </c>
      <c r="BX4852" s="66"/>
      <c r="BY4852" s="12"/>
      <c r="BZ4852" t="s">
        <v>13662</v>
      </c>
      <c r="CA4852" s="13" t="s">
        <v>281</v>
      </c>
    </row>
    <row r="4853" spans="70:79" s="1" customFormat="1" ht="15">
      <c r="BR4853" t="str">
        <f t="shared" si="209"/>
        <v>RYVOLD FLETTON</v>
      </c>
      <c r="BS4853" s="66" t="s">
        <v>13695</v>
      </c>
      <c r="BT4853" s="66" t="s">
        <v>13696</v>
      </c>
      <c r="BU4853" s="66" t="s">
        <v>13695</v>
      </c>
      <c r="BV4853" s="66" t="s">
        <v>13696</v>
      </c>
      <c r="BW4853" s="66" t="s">
        <v>13671</v>
      </c>
      <c r="BX4853" s="66"/>
      <c r="BY4853" s="12"/>
      <c r="BZ4853" t="s">
        <v>13662</v>
      </c>
      <c r="CA4853" s="13" t="s">
        <v>13697</v>
      </c>
    </row>
    <row r="4854" spans="70:79" s="1" customFormat="1" ht="15">
      <c r="BR4854" t="str">
        <f t="shared" si="209"/>
        <v>RYVPRINCESS OF WALES (MINOR)</v>
      </c>
      <c r="BS4854" s="66" t="s">
        <v>13698</v>
      </c>
      <c r="BT4854" s="66" t="s">
        <v>13699</v>
      </c>
      <c r="BU4854" s="66" t="s">
        <v>13698</v>
      </c>
      <c r="BV4854" s="66" t="s">
        <v>13699</v>
      </c>
      <c r="BW4854" s="66" t="s">
        <v>13671</v>
      </c>
      <c r="BX4854" s="66"/>
      <c r="BY4854" s="12"/>
      <c r="BZ4854" t="s">
        <v>13662</v>
      </c>
      <c r="CA4854" s="13" t="s">
        <v>13700</v>
      </c>
    </row>
    <row r="4855" spans="70:79" s="1" customFormat="1" ht="15">
      <c r="BR4855" t="str">
        <f t="shared" si="209"/>
        <v>RYVPRINCESS OF WALES (OPD)</v>
      </c>
      <c r="BS4855" s="66" t="s">
        <v>13701</v>
      </c>
      <c r="BT4855" s="66" t="s">
        <v>13702</v>
      </c>
      <c r="BU4855" s="66" t="s">
        <v>13701</v>
      </c>
      <c r="BV4855" s="66" t="s">
        <v>13702</v>
      </c>
      <c r="BW4855" s="66" t="s">
        <v>13671</v>
      </c>
      <c r="BX4855" s="66"/>
      <c r="BY4855" s="12"/>
      <c r="BZ4855" t="s">
        <v>13662</v>
      </c>
      <c r="CA4855" s="13" t="s">
        <v>13703</v>
      </c>
    </row>
    <row r="4856" spans="70:79" s="1" customFormat="1" ht="15">
      <c r="BR4856" t="str">
        <f t="shared" si="209"/>
        <v>RYVPRINCESS OF WALES (REHAB)</v>
      </c>
      <c r="BS4856" s="66" t="s">
        <v>13704</v>
      </c>
      <c r="BT4856" s="66" t="s">
        <v>13705</v>
      </c>
      <c r="BU4856" s="66" t="s">
        <v>13704</v>
      </c>
      <c r="BV4856" s="66" t="s">
        <v>13705</v>
      </c>
      <c r="BW4856" s="66" t="s">
        <v>13671</v>
      </c>
      <c r="BX4856" s="66"/>
      <c r="BY4856" s="12"/>
      <c r="BZ4856" t="s">
        <v>13662</v>
      </c>
      <c r="CA4856" s="13" t="s">
        <v>13706</v>
      </c>
    </row>
    <row r="4857" spans="70:79" s="1" customFormat="1" ht="15">
      <c r="BR4857" t="str">
        <f t="shared" si="209"/>
        <v>RYVPRINCESS OF WALES HOSPITAL</v>
      </c>
      <c r="BS4857" s="66" t="s">
        <v>13707</v>
      </c>
      <c r="BT4857" s="66" t="s">
        <v>593</v>
      </c>
      <c r="BU4857" s="66" t="s">
        <v>13707</v>
      </c>
      <c r="BV4857" s="66" t="s">
        <v>593</v>
      </c>
      <c r="BW4857" s="66" t="s">
        <v>13671</v>
      </c>
      <c r="BX4857" s="66"/>
      <c r="BY4857" s="12"/>
      <c r="BZ4857" t="s">
        <v>5272</v>
      </c>
      <c r="CA4857" s="13" t="s">
        <v>5562</v>
      </c>
    </row>
    <row r="4858" spans="70:79" s="1" customFormat="1" ht="15">
      <c r="BR4858" t="str">
        <f t="shared" si="209"/>
        <v>RYVSUFFOLK REPRODUCTIVE HEALTH</v>
      </c>
      <c r="BS4858" s="66" t="s">
        <v>13708</v>
      </c>
      <c r="BT4858" s="66" t="s">
        <v>13709</v>
      </c>
      <c r="BU4858" s="66" t="s">
        <v>13708</v>
      </c>
      <c r="BV4858" s="66" t="s">
        <v>13709</v>
      </c>
      <c r="BW4858" s="66" t="s">
        <v>13671</v>
      </c>
      <c r="BX4858" s="66"/>
      <c r="BY4858" s="12"/>
      <c r="BZ4858" t="s">
        <v>5272</v>
      </c>
      <c r="CA4858" s="13" t="s">
        <v>13710</v>
      </c>
    </row>
    <row r="4859" spans="70:79" s="1" customFormat="1" ht="15">
      <c r="BR4859" t="str">
        <f t="shared" si="209"/>
        <v>RYVTHE LUTON UNDERGROUND</v>
      </c>
      <c r="BS4859" s="66" t="s">
        <v>13711</v>
      </c>
      <c r="BT4859" s="66" t="s">
        <v>13712</v>
      </c>
      <c r="BU4859" s="66" t="s">
        <v>13711</v>
      </c>
      <c r="BV4859" s="66" t="s">
        <v>13712</v>
      </c>
      <c r="BW4859" s="66" t="s">
        <v>13671</v>
      </c>
      <c r="BX4859" s="66"/>
      <c r="BY4859" s="12"/>
      <c r="BZ4859" t="s">
        <v>5272</v>
      </c>
      <c r="CA4859" s="13" t="s">
        <v>1252</v>
      </c>
    </row>
    <row r="4860" spans="70:79" s="1" customFormat="1" ht="15">
      <c r="BR4860" t="str">
        <f t="shared" si="209"/>
        <v>RYVTHE PRIORY</v>
      </c>
      <c r="BS4860" s="66" t="s">
        <v>13713</v>
      </c>
      <c r="BT4860" s="66" t="s">
        <v>13714</v>
      </c>
      <c r="BU4860" s="66" t="s">
        <v>13713</v>
      </c>
      <c r="BV4860" s="66" t="s">
        <v>13714</v>
      </c>
      <c r="BW4860" s="66" t="s">
        <v>13671</v>
      </c>
      <c r="BX4860" s="66"/>
      <c r="BY4860" s="12"/>
      <c r="BZ4860" t="s">
        <v>5287</v>
      </c>
      <c r="CA4860" s="13" t="s">
        <v>13715</v>
      </c>
    </row>
    <row r="4861" spans="70:79" s="1" customFormat="1" ht="15">
      <c r="BR4861" t="str">
        <f t="shared" si="209"/>
        <v>RYVWEST SUFFOLK HOSPITAL - CASH</v>
      </c>
      <c r="BS4861" s="66" t="s">
        <v>13716</v>
      </c>
      <c r="BT4861" s="66" t="s">
        <v>13717</v>
      </c>
      <c r="BU4861" s="66" t="s">
        <v>13716</v>
      </c>
      <c r="BV4861" s="66" t="s">
        <v>13717</v>
      </c>
      <c r="BW4861" s="66" t="s">
        <v>13671</v>
      </c>
      <c r="BX4861" s="66"/>
      <c r="BY4861" s="12"/>
      <c r="BZ4861" t="s">
        <v>5287</v>
      </c>
      <c r="CA4861" s="13" t="s">
        <v>13718</v>
      </c>
    </row>
    <row r="4862" spans="70:79" s="1" customFormat="1" ht="15">
      <c r="BR4862" t="str">
        <f t="shared" si="209"/>
        <v>RYWBCHC REHAB</v>
      </c>
      <c r="BS4862" s="66" t="s">
        <v>13719</v>
      </c>
      <c r="BT4862" s="66" t="s">
        <v>13720</v>
      </c>
      <c r="BU4862" s="66" t="s">
        <v>13719</v>
      </c>
      <c r="BV4862" s="66" t="s">
        <v>13720</v>
      </c>
      <c r="BW4862" s="66" t="s">
        <v>13721</v>
      </c>
      <c r="BX4862" s="66"/>
      <c r="BY4862" s="12"/>
      <c r="BZ4862" t="s">
        <v>5287</v>
      </c>
      <c r="CA4862" s="13" t="s">
        <v>13722</v>
      </c>
    </row>
    <row r="4863" spans="70:79" s="1" customFormat="1" ht="15">
      <c r="BR4863" t="str">
        <f t="shared" si="209"/>
        <v>RYWBIRMINGHAM DENTAL HOSPITAL</v>
      </c>
      <c r="BS4863" s="66" t="s">
        <v>13723</v>
      </c>
      <c r="BT4863" s="66" t="s">
        <v>13724</v>
      </c>
      <c r="BU4863" s="66" t="s">
        <v>13723</v>
      </c>
      <c r="BV4863" s="66" t="s">
        <v>13724</v>
      </c>
      <c r="BW4863" s="66" t="s">
        <v>13721</v>
      </c>
      <c r="BX4863" s="66"/>
      <c r="BY4863" s="12"/>
      <c r="BZ4863" t="s">
        <v>5287</v>
      </c>
      <c r="CA4863" s="13" t="s">
        <v>13725</v>
      </c>
    </row>
    <row r="4864" spans="70:79" s="1" customFormat="1" ht="15">
      <c r="BR4864" t="str">
        <f t="shared" si="209"/>
        <v>RYWCHERRY OAK</v>
      </c>
      <c r="BS4864" s="66" t="s">
        <v>13726</v>
      </c>
      <c r="BT4864" s="66" t="s">
        <v>12122</v>
      </c>
      <c r="BU4864" s="66" t="s">
        <v>13726</v>
      </c>
      <c r="BV4864" s="66" t="s">
        <v>12122</v>
      </c>
      <c r="BW4864" s="66" t="s">
        <v>13721</v>
      </c>
      <c r="BX4864" s="66"/>
      <c r="BY4864" s="12"/>
      <c r="BZ4864" t="s">
        <v>5287</v>
      </c>
      <c r="CA4864" s="13" t="s">
        <v>13727</v>
      </c>
    </row>
    <row r="4865" spans="70:79" s="1" customFormat="1" ht="15">
      <c r="BR4865" t="str">
        <f t="shared" si="209"/>
        <v>RYWCIBA BUILDING</v>
      </c>
      <c r="BS4865" s="66" t="s">
        <v>13728</v>
      </c>
      <c r="BT4865" s="66" t="s">
        <v>13729</v>
      </c>
      <c r="BU4865" s="66" t="s">
        <v>13728</v>
      </c>
      <c r="BV4865" s="66" t="s">
        <v>13729</v>
      </c>
      <c r="BW4865" s="66" t="s">
        <v>13721</v>
      </c>
      <c r="BX4865" s="66"/>
      <c r="BY4865" s="12"/>
      <c r="BZ4865" t="s">
        <v>5287</v>
      </c>
      <c r="CA4865" s="13" t="s">
        <v>13730</v>
      </c>
    </row>
    <row r="4866" spans="70:79" s="1" customFormat="1" ht="15">
      <c r="BR4866" t="str">
        <f t="shared" si="209"/>
        <v>RYWCOMMUNITY UNIT 29 AT HEARTLANDS HOSPITAL</v>
      </c>
      <c r="BS4866" s="66" t="s">
        <v>13731</v>
      </c>
      <c r="BT4866" s="66" t="s">
        <v>13732</v>
      </c>
      <c r="BU4866" s="66" t="s">
        <v>13731</v>
      </c>
      <c r="BV4866" s="66" t="s">
        <v>13732</v>
      </c>
      <c r="BW4866" s="66" t="s">
        <v>13721</v>
      </c>
      <c r="BX4866" s="66"/>
      <c r="BY4866" s="12"/>
      <c r="BZ4866" t="s">
        <v>5287</v>
      </c>
      <c r="CA4866" s="13" t="s">
        <v>13733</v>
      </c>
    </row>
    <row r="4867" spans="70:79" s="1" customFormat="1" ht="15">
      <c r="BR4867" t="str">
        <f t="shared" ref="BR4867:BR4930" si="210">CONCATENATE(LEFT(BS4867, 3),BT4867)</f>
        <v>RYWCOMMUNITY UNIT 3 GOOD HOPE HOSPITAL</v>
      </c>
      <c r="BS4867" s="66" t="s">
        <v>13734</v>
      </c>
      <c r="BT4867" s="66" t="s">
        <v>1469</v>
      </c>
      <c r="BU4867" s="66" t="s">
        <v>13734</v>
      </c>
      <c r="BV4867" s="66" t="s">
        <v>1469</v>
      </c>
      <c r="BW4867" s="66" t="s">
        <v>13721</v>
      </c>
      <c r="BX4867" s="66"/>
      <c r="BY4867" s="12"/>
      <c r="BZ4867" t="s">
        <v>5287</v>
      </c>
      <c r="CA4867" s="13" t="s">
        <v>13735</v>
      </c>
    </row>
    <row r="4868" spans="70:79" s="1" customFormat="1" ht="15">
      <c r="BR4868" t="str">
        <f t="shared" si="210"/>
        <v>RYWDAME ELLEN PINSENT</v>
      </c>
      <c r="BS4868" s="66" t="s">
        <v>13736</v>
      </c>
      <c r="BT4868" s="66" t="s">
        <v>13737</v>
      </c>
      <c r="BU4868" s="66" t="s">
        <v>13736</v>
      </c>
      <c r="BV4868" s="66" t="s">
        <v>13737</v>
      </c>
      <c r="BW4868" s="66" t="s">
        <v>13721</v>
      </c>
      <c r="BX4868" s="66"/>
      <c r="BY4868" s="12"/>
      <c r="BZ4868" t="s">
        <v>5287</v>
      </c>
      <c r="CA4868" s="13" t="s">
        <v>13738</v>
      </c>
    </row>
    <row r="4869" spans="70:79" s="1" customFormat="1" ht="15">
      <c r="BR4869" t="str">
        <f t="shared" si="210"/>
        <v>RYWFOX HOLLIES</v>
      </c>
      <c r="BS4869" s="66" t="s">
        <v>13739</v>
      </c>
      <c r="BT4869" s="66" t="s">
        <v>13740</v>
      </c>
      <c r="BU4869" s="66" t="s">
        <v>13739</v>
      </c>
      <c r="BV4869" s="66" t="s">
        <v>13740</v>
      </c>
      <c r="BW4869" s="66" t="s">
        <v>13721</v>
      </c>
      <c r="BX4869" s="66"/>
      <c r="BY4869" s="12"/>
      <c r="BZ4869" t="s">
        <v>5287</v>
      </c>
      <c r="CA4869" s="13" t="s">
        <v>13741</v>
      </c>
    </row>
    <row r="4870" spans="70:79" s="1" customFormat="1" ht="15">
      <c r="BR4870" t="str">
        <f t="shared" si="210"/>
        <v>RYWGREENFIELD (PFI BUILD)</v>
      </c>
      <c r="BS4870" s="66" t="s">
        <v>13742</v>
      </c>
      <c r="BT4870" s="66" t="s">
        <v>13743</v>
      </c>
      <c r="BU4870" s="66" t="s">
        <v>13742</v>
      </c>
      <c r="BV4870" s="66" t="s">
        <v>13743</v>
      </c>
      <c r="BW4870" s="66" t="s">
        <v>13721</v>
      </c>
      <c r="BX4870" s="66"/>
      <c r="BY4870" s="12"/>
      <c r="BZ4870" t="s">
        <v>5287</v>
      </c>
      <c r="CA4870" s="13" t="s">
        <v>9113</v>
      </c>
    </row>
    <row r="4871" spans="70:79" s="1" customFormat="1" ht="15">
      <c r="BR4871" t="str">
        <f t="shared" si="210"/>
        <v>RYWHALL GREEN HEALTH</v>
      </c>
      <c r="BS4871" s="66" t="s">
        <v>13744</v>
      </c>
      <c r="BT4871" s="66" t="s">
        <v>13745</v>
      </c>
      <c r="BU4871" s="66" t="s">
        <v>13744</v>
      </c>
      <c r="BV4871" s="66" t="s">
        <v>13745</v>
      </c>
      <c r="BW4871" s="66" t="s">
        <v>13721</v>
      </c>
      <c r="BX4871" s="66"/>
      <c r="BY4871" s="12"/>
      <c r="BZ4871" t="s">
        <v>5287</v>
      </c>
      <c r="CA4871" s="13" t="s">
        <v>13746</v>
      </c>
    </row>
    <row r="4872" spans="70:79" s="1" customFormat="1" ht="15">
      <c r="BR4872" t="str">
        <f t="shared" si="210"/>
        <v>RYWHOBMOOR ROAD 192 (TOTAL SITE)</v>
      </c>
      <c r="BS4872" s="86" t="s">
        <v>13747</v>
      </c>
      <c r="BT4872" s="86" t="s">
        <v>1473</v>
      </c>
      <c r="BU4872" s="86" t="s">
        <v>13747</v>
      </c>
      <c r="BV4872" s="86" t="s">
        <v>1473</v>
      </c>
      <c r="BW4872" s="66" t="s">
        <v>13721</v>
      </c>
      <c r="BX4872" s="66"/>
      <c r="BY4872" s="12"/>
      <c r="BZ4872" t="s">
        <v>5287</v>
      </c>
      <c r="CA4872" s="13" t="s">
        <v>13748</v>
      </c>
    </row>
    <row r="4873" spans="70:79" s="1" customFormat="1" ht="15">
      <c r="BR4873" t="str">
        <f t="shared" si="210"/>
        <v>RYWINTERMEDIATE CARE REHABILITATION UNIT</v>
      </c>
      <c r="BS4873" s="66" t="s">
        <v>13749</v>
      </c>
      <c r="BT4873" s="66" t="s">
        <v>1480</v>
      </c>
      <c r="BU4873" s="66" t="s">
        <v>13749</v>
      </c>
      <c r="BV4873" s="66" t="s">
        <v>1480</v>
      </c>
      <c r="BW4873" s="66" t="s">
        <v>13721</v>
      </c>
      <c r="BX4873" s="66"/>
      <c r="BY4873" s="12"/>
      <c r="BZ4873" t="s">
        <v>5287</v>
      </c>
      <c r="CA4873" s="13" t="s">
        <v>9789</v>
      </c>
    </row>
    <row r="4874" spans="70:79" s="1" customFormat="1" ht="15">
      <c r="BR4874" t="str">
        <f t="shared" si="210"/>
        <v>RYWKINGSWOOD DRIVE</v>
      </c>
      <c r="BS4874" s="70" t="s">
        <v>13750</v>
      </c>
      <c r="BT4874" s="97" t="s">
        <v>1487</v>
      </c>
      <c r="BU4874" s="70" t="s">
        <v>13750</v>
      </c>
      <c r="BV4874" s="97" t="s">
        <v>1487</v>
      </c>
      <c r="BW4874" s="66" t="s">
        <v>13721</v>
      </c>
      <c r="BX4874" s="66"/>
      <c r="BY4874" s="12"/>
      <c r="BZ4874" t="s">
        <v>5287</v>
      </c>
      <c r="CA4874" s="13" t="s">
        <v>13751</v>
      </c>
    </row>
    <row r="4875" spans="70:79" s="1" customFormat="1" ht="15">
      <c r="BR4875" t="str">
        <f t="shared" si="210"/>
        <v>RYWMONYHULL BUNGALOWS (2 &amp; 4 ONLY)</v>
      </c>
      <c r="BS4875" s="86" t="s">
        <v>13752</v>
      </c>
      <c r="BT4875" s="86" t="s">
        <v>13753</v>
      </c>
      <c r="BU4875" s="86" t="s">
        <v>13752</v>
      </c>
      <c r="BV4875" s="86" t="s">
        <v>13753</v>
      </c>
      <c r="BW4875" s="66" t="s">
        <v>13721</v>
      </c>
      <c r="BX4875" s="66"/>
      <c r="BY4875" s="12"/>
      <c r="BZ4875" t="s">
        <v>5287</v>
      </c>
      <c r="CA4875" s="13" t="s">
        <v>1562</v>
      </c>
    </row>
    <row r="4876" spans="70:79" s="1" customFormat="1" ht="15">
      <c r="BR4876" t="str">
        <f t="shared" si="210"/>
        <v>RYWMONYHULL HALL ROAD FLATS 3 &amp; 3A</v>
      </c>
      <c r="BS4876" s="86" t="s">
        <v>13754</v>
      </c>
      <c r="BT4876" s="86" t="s">
        <v>13755</v>
      </c>
      <c r="BU4876" s="86" t="s">
        <v>13754</v>
      </c>
      <c r="BV4876" s="86" t="s">
        <v>13755</v>
      </c>
      <c r="BW4876" s="66" t="s">
        <v>13721</v>
      </c>
      <c r="BX4876" s="66"/>
      <c r="BY4876" s="12"/>
      <c r="BZ4876" t="s">
        <v>5287</v>
      </c>
      <c r="CA4876" s="13" t="s">
        <v>254</v>
      </c>
    </row>
    <row r="4877" spans="70:79" s="1" customFormat="1" ht="15">
      <c r="BR4877" t="str">
        <f t="shared" si="210"/>
        <v>RYWMOSELEY HALL HOSPITAL</v>
      </c>
      <c r="BS4877" s="66" t="s">
        <v>13756</v>
      </c>
      <c r="BT4877" s="66" t="s">
        <v>1491</v>
      </c>
      <c r="BU4877" s="66" t="s">
        <v>13756</v>
      </c>
      <c r="BV4877" s="66" t="s">
        <v>1491</v>
      </c>
      <c r="BW4877" s="66" t="s">
        <v>13721</v>
      </c>
      <c r="BX4877" s="66"/>
      <c r="BY4877" s="12"/>
      <c r="BZ4877" t="s">
        <v>5287</v>
      </c>
      <c r="CA4877" s="13" t="s">
        <v>13757</v>
      </c>
    </row>
    <row r="4878" spans="70:79" s="1" customFormat="1" ht="15">
      <c r="BR4878" t="str">
        <f t="shared" si="210"/>
        <v>RYWPRIESTLY WHARF</v>
      </c>
      <c r="BS4878" s="66" t="s">
        <v>13758</v>
      </c>
      <c r="BT4878" s="66" t="s">
        <v>13759</v>
      </c>
      <c r="BU4878" s="66" t="s">
        <v>13758</v>
      </c>
      <c r="BV4878" s="66" t="s">
        <v>13759</v>
      </c>
      <c r="BW4878" s="66" t="s">
        <v>13721</v>
      </c>
      <c r="BX4878" s="66"/>
      <c r="BY4878" s="12"/>
      <c r="BZ4878" t="s">
        <v>5305</v>
      </c>
      <c r="CA4878" s="13" t="s">
        <v>13760</v>
      </c>
    </row>
    <row r="4879" spans="70:79" s="1" customFormat="1" ht="15">
      <c r="BR4879" t="str">
        <f t="shared" si="210"/>
        <v>RYWSHELDON HEATH - LAND ONLY</v>
      </c>
      <c r="BS4879" s="66" t="s">
        <v>13761</v>
      </c>
      <c r="BT4879" s="66" t="s">
        <v>1506</v>
      </c>
      <c r="BU4879" s="66" t="s">
        <v>13761</v>
      </c>
      <c r="BV4879" s="66" t="s">
        <v>1506</v>
      </c>
      <c r="BW4879" s="66" t="s">
        <v>13721</v>
      </c>
      <c r="BX4879" s="66"/>
      <c r="BY4879" s="12"/>
      <c r="BZ4879" t="s">
        <v>5305</v>
      </c>
      <c r="CA4879" s="13" t="s">
        <v>13762</v>
      </c>
    </row>
    <row r="4880" spans="70:79" s="1" customFormat="1" ht="15">
      <c r="BR4880" t="str">
        <f t="shared" si="210"/>
        <v>RYWSUTTON COTTAGE HOSPITAL</v>
      </c>
      <c r="BS4880" s="66" t="s">
        <v>13763</v>
      </c>
      <c r="BT4880" s="66" t="s">
        <v>13764</v>
      </c>
      <c r="BU4880" s="66" t="s">
        <v>13763</v>
      </c>
      <c r="BV4880" s="66" t="s">
        <v>13764</v>
      </c>
      <c r="BW4880" s="66" t="s">
        <v>13721</v>
      </c>
      <c r="BX4880" s="66"/>
      <c r="BY4880" s="12"/>
      <c r="BZ4880" t="s">
        <v>11540</v>
      </c>
      <c r="CA4880" s="13" t="s">
        <v>13765</v>
      </c>
    </row>
    <row r="4881" spans="70:79" s="1" customFormat="1" ht="15">
      <c r="BR4881" t="str">
        <f t="shared" si="210"/>
        <v>RYWWEST HEATH HOSPITAL</v>
      </c>
      <c r="BS4881" s="66" t="s">
        <v>13766</v>
      </c>
      <c r="BT4881" s="66" t="s">
        <v>1510</v>
      </c>
      <c r="BU4881" s="66" t="s">
        <v>13766</v>
      </c>
      <c r="BV4881" s="66" t="s">
        <v>1510</v>
      </c>
      <c r="BW4881" s="66" t="s">
        <v>13721</v>
      </c>
      <c r="BX4881" s="66"/>
      <c r="BY4881" s="12"/>
      <c r="BZ4881" t="s">
        <v>11545</v>
      </c>
      <c r="CA4881" s="13" t="s">
        <v>13767</v>
      </c>
    </row>
    <row r="4882" spans="70:79" s="1" customFormat="1" ht="15">
      <c r="BR4882" t="str">
        <f t="shared" si="210"/>
        <v xml:space="preserve">RYXATHLONE HOUSE CARE HOME                    </v>
      </c>
      <c r="BS4882" s="66" t="s">
        <v>13768</v>
      </c>
      <c r="BT4882" s="66" t="s">
        <v>13769</v>
      </c>
      <c r="BU4882" s="66" t="s">
        <v>13768</v>
      </c>
      <c r="BV4882" s="66" t="s">
        <v>13769</v>
      </c>
      <c r="BW4882" s="66" t="s">
        <v>13770</v>
      </c>
      <c r="BX4882" s="66"/>
      <c r="BY4882" s="12"/>
      <c r="BZ4882" t="s">
        <v>11545</v>
      </c>
      <c r="CA4882" s="13" t="s">
        <v>7386</v>
      </c>
    </row>
    <row r="4883" spans="70:79" s="1" customFormat="1" ht="15">
      <c r="BR4883" t="str">
        <f t="shared" si="210"/>
        <v>RYXCHARING CROSS HOSPITAL</v>
      </c>
      <c r="BS4883" s="66" t="s">
        <v>13771</v>
      </c>
      <c r="BT4883" s="66" t="s">
        <v>6647</v>
      </c>
      <c r="BU4883" s="66" t="s">
        <v>13771</v>
      </c>
      <c r="BV4883" s="66" t="s">
        <v>6647</v>
      </c>
      <c r="BW4883" s="66" t="s">
        <v>13770</v>
      </c>
      <c r="BX4883" s="66"/>
      <c r="BY4883" s="12"/>
      <c r="BZ4883" t="s">
        <v>11545</v>
      </c>
      <c r="CA4883" s="13" t="s">
        <v>13772</v>
      </c>
    </row>
    <row r="4884" spans="70:79" s="1" customFormat="1" ht="15">
      <c r="BR4884" t="str">
        <f t="shared" si="210"/>
        <v>RYXEDGWARE COMMUNITY HOSPITAL</v>
      </c>
      <c r="BS4884" s="66" t="s">
        <v>13773</v>
      </c>
      <c r="BT4884" s="66" t="s">
        <v>824</v>
      </c>
      <c r="BU4884" s="66" t="s">
        <v>13773</v>
      </c>
      <c r="BV4884" s="66" t="s">
        <v>824</v>
      </c>
      <c r="BW4884" s="66" t="s">
        <v>13770</v>
      </c>
      <c r="BX4884" s="66"/>
      <c r="BY4884" s="12"/>
      <c r="BZ4884" t="s">
        <v>11545</v>
      </c>
      <c r="CA4884" s="13" t="s">
        <v>11369</v>
      </c>
    </row>
    <row r="4885" spans="70:79" s="1" customFormat="1" ht="15">
      <c r="BR4885" t="str">
        <f t="shared" si="210"/>
        <v>RYXFINCHLEY MEMORIAL HOSPITAL</v>
      </c>
      <c r="BS4885" s="66" t="s">
        <v>13774</v>
      </c>
      <c r="BT4885" s="66" t="s">
        <v>1385</v>
      </c>
      <c r="BU4885" s="66" t="s">
        <v>13774</v>
      </c>
      <c r="BV4885" s="66" t="s">
        <v>1385</v>
      </c>
      <c r="BW4885" s="66" t="s">
        <v>13770</v>
      </c>
      <c r="BX4885" s="66"/>
      <c r="BY4885" s="12"/>
      <c r="BZ4885" t="s">
        <v>11545</v>
      </c>
      <c r="CA4885" s="13" t="s">
        <v>13775</v>
      </c>
    </row>
    <row r="4886" spans="70:79" s="1" customFormat="1" ht="15">
      <c r="BR4886" t="str">
        <f t="shared" si="210"/>
        <v>RYXGARSIDE</v>
      </c>
      <c r="BS4886" s="66" t="s">
        <v>13776</v>
      </c>
      <c r="BT4886" s="66" t="s">
        <v>13777</v>
      </c>
      <c r="BU4886" s="66" t="s">
        <v>13776</v>
      </c>
      <c r="BV4886" s="66" t="s">
        <v>13777</v>
      </c>
      <c r="BW4886" s="66" t="s">
        <v>13770</v>
      </c>
      <c r="BX4886" s="66"/>
      <c r="BY4886" s="12"/>
      <c r="BZ4886" t="s">
        <v>11545</v>
      </c>
      <c r="CA4886" s="13" t="s">
        <v>13778</v>
      </c>
    </row>
    <row r="4887" spans="70:79" s="1" customFormat="1" ht="15">
      <c r="BR4887" t="str">
        <f t="shared" si="210"/>
        <v>RYXHEALTH AT THE STOWE</v>
      </c>
      <c r="BS4887" s="66" t="s">
        <v>13779</v>
      </c>
      <c r="BT4887" s="66" t="s">
        <v>13780</v>
      </c>
      <c r="BU4887" s="66" t="s">
        <v>13779</v>
      </c>
      <c r="BV4887" s="66" t="s">
        <v>13780</v>
      </c>
      <c r="BW4887" s="66" t="s">
        <v>13770</v>
      </c>
      <c r="BX4887" s="66"/>
      <c r="BY4887" s="12"/>
      <c r="BZ4887" t="s">
        <v>11545</v>
      </c>
      <c r="CA4887" s="13" t="s">
        <v>8891</v>
      </c>
    </row>
    <row r="4888" spans="70:79" s="1" customFormat="1" ht="15">
      <c r="BR4888" t="str">
        <f t="shared" si="210"/>
        <v>RYXPRINCESS LOUISE NURSING HOME</v>
      </c>
      <c r="BS4888" s="66" t="s">
        <v>13781</v>
      </c>
      <c r="BT4888" s="66" t="s">
        <v>2740</v>
      </c>
      <c r="BU4888" s="66" t="s">
        <v>13781</v>
      </c>
      <c r="BV4888" s="66" t="s">
        <v>2740</v>
      </c>
      <c r="BW4888" s="66" t="s">
        <v>13770</v>
      </c>
      <c r="BX4888" s="66"/>
      <c r="BY4888" s="12"/>
      <c r="BZ4888" t="s">
        <v>11545</v>
      </c>
      <c r="CA4888" s="13" t="s">
        <v>13782</v>
      </c>
    </row>
    <row r="4889" spans="70:79" s="1" customFormat="1" ht="15">
      <c r="BR4889" t="str">
        <f t="shared" si="210"/>
        <v>RYXST CHARLES UCC</v>
      </c>
      <c r="BS4889" s="66" t="s">
        <v>13783</v>
      </c>
      <c r="BT4889" s="66" t="s">
        <v>13784</v>
      </c>
      <c r="BU4889" s="66" t="s">
        <v>13783</v>
      </c>
      <c r="BV4889" s="66" t="s">
        <v>13784</v>
      </c>
      <c r="BW4889" s="66" t="s">
        <v>13770</v>
      </c>
      <c r="BX4889" s="66"/>
      <c r="BY4889" s="12"/>
      <c r="BZ4889" t="s">
        <v>11545</v>
      </c>
      <c r="CA4889" s="13" t="s">
        <v>13785</v>
      </c>
    </row>
    <row r="4890" spans="70:79" s="1" customFormat="1" ht="15">
      <c r="BR4890" t="str">
        <f t="shared" si="210"/>
        <v>RYXST MARY'S HOSPITAL</v>
      </c>
      <c r="BS4890" s="66" t="s">
        <v>13786</v>
      </c>
      <c r="BT4890" s="66" t="s">
        <v>345</v>
      </c>
      <c r="BU4890" s="66" t="s">
        <v>13786</v>
      </c>
      <c r="BV4890" s="66" t="s">
        <v>345</v>
      </c>
      <c r="BW4890" s="66" t="s">
        <v>13770</v>
      </c>
      <c r="BX4890" s="66"/>
      <c r="BY4890" s="12"/>
      <c r="BZ4890" t="s">
        <v>11545</v>
      </c>
      <c r="CA4890" s="13" t="s">
        <v>6116</v>
      </c>
    </row>
    <row r="4891" spans="70:79" s="1" customFormat="1" ht="15">
      <c r="BR4891" t="str">
        <f t="shared" si="210"/>
        <v>RYXST. CHARLES HOSPITAL</v>
      </c>
      <c r="BS4891" s="66" t="s">
        <v>13787</v>
      </c>
      <c r="BT4891" s="66" t="s">
        <v>13788</v>
      </c>
      <c r="BU4891" s="66" t="s">
        <v>13787</v>
      </c>
      <c r="BV4891" s="66" t="s">
        <v>13788</v>
      </c>
      <c r="BW4891" s="66" t="s">
        <v>13770</v>
      </c>
      <c r="BX4891" s="66"/>
      <c r="BY4891" s="12"/>
      <c r="BZ4891" t="s">
        <v>11545</v>
      </c>
      <c r="CA4891" s="13" t="s">
        <v>13789</v>
      </c>
    </row>
    <row r="4892" spans="70:79" s="1" customFormat="1" ht="15">
      <c r="BR4892" t="str">
        <f t="shared" si="210"/>
        <v>RYXTHAMES BROOK CARE HOME</v>
      </c>
      <c r="BS4892" s="66" t="s">
        <v>13790</v>
      </c>
      <c r="BT4892" s="66" t="s">
        <v>13791</v>
      </c>
      <c r="BU4892" s="66" t="s">
        <v>13790</v>
      </c>
      <c r="BV4892" s="66" t="s">
        <v>13791</v>
      </c>
      <c r="BW4892" s="66" t="s">
        <v>13770</v>
      </c>
      <c r="BX4892" s="66"/>
      <c r="BY4892" s="12"/>
      <c r="BZ4892" t="s">
        <v>11545</v>
      </c>
      <c r="CA4892" s="13" t="s">
        <v>13792</v>
      </c>
    </row>
    <row r="4893" spans="70:79" s="1" customFormat="1" ht="15">
      <c r="BR4893" t="str">
        <f t="shared" si="210"/>
        <v>RYXHEATHLAND COURT CARE HOME</v>
      </c>
      <c r="BS4893" s="66" t="s">
        <v>13793</v>
      </c>
      <c r="BT4893" s="66" t="s">
        <v>2737</v>
      </c>
      <c r="BU4893" s="66" t="s">
        <v>13793</v>
      </c>
      <c r="BV4893" s="66" t="s">
        <v>2737</v>
      </c>
      <c r="BW4893" s="66" t="s">
        <v>13770</v>
      </c>
      <c r="BX4893" s="66"/>
      <c r="BY4893" s="12"/>
      <c r="BZ4893" t="s">
        <v>11545</v>
      </c>
      <c r="CA4893" s="13" t="s">
        <v>3299</v>
      </c>
    </row>
    <row r="4894" spans="70:79" s="1" customFormat="1" ht="15">
      <c r="BR4894" t="str">
        <f t="shared" si="210"/>
        <v>RYYASHFORD MASH</v>
      </c>
      <c r="BS4894" s="66" t="s">
        <v>13794</v>
      </c>
      <c r="BT4894" s="66" t="s">
        <v>13795</v>
      </c>
      <c r="BU4894" s="66" t="s">
        <v>13794</v>
      </c>
      <c r="BV4894" s="66" t="s">
        <v>13795</v>
      </c>
      <c r="BW4894" s="66" t="s">
        <v>13796</v>
      </c>
      <c r="BX4894" s="66"/>
      <c r="BY4894" s="12"/>
      <c r="BZ4894" t="s">
        <v>11545</v>
      </c>
      <c r="CA4894" s="13" t="s">
        <v>13797</v>
      </c>
    </row>
    <row r="4895" spans="70:79" s="1" customFormat="1" ht="15">
      <c r="BR4895" t="str">
        <f t="shared" si="210"/>
        <v>RYYBUCKLAND HOSPITAL</v>
      </c>
      <c r="BS4895" s="66" t="s">
        <v>13798</v>
      </c>
      <c r="BT4895" s="66" t="s">
        <v>8190</v>
      </c>
      <c r="BU4895" s="66" t="s">
        <v>13798</v>
      </c>
      <c r="BV4895" s="66" t="s">
        <v>8190</v>
      </c>
      <c r="BW4895" s="66" t="s">
        <v>13796</v>
      </c>
      <c r="BX4895" s="66"/>
      <c r="BY4895" s="12"/>
      <c r="BZ4895" t="s">
        <v>11545</v>
      </c>
      <c r="CA4895" s="13" t="s">
        <v>13799</v>
      </c>
    </row>
    <row r="4896" spans="70:79" s="1" customFormat="1" ht="15">
      <c r="BR4896" t="str">
        <f t="shared" si="210"/>
        <v>RYYBUILDING 180 - KENT SCIENCE PARK</v>
      </c>
      <c r="BS4896" s="66" t="s">
        <v>13800</v>
      </c>
      <c r="BT4896" s="66" t="s">
        <v>13801</v>
      </c>
      <c r="BU4896" s="66" t="s">
        <v>13800</v>
      </c>
      <c r="BV4896" s="66" t="s">
        <v>13801</v>
      </c>
      <c r="BW4896" s="66" t="s">
        <v>13796</v>
      </c>
      <c r="BX4896" s="66"/>
      <c r="BY4896" s="12"/>
      <c r="BZ4896" t="s">
        <v>11545</v>
      </c>
      <c r="CA4896" s="13" t="s">
        <v>13802</v>
      </c>
    </row>
    <row r="4897" spans="70:79" s="1" customFormat="1" ht="15">
      <c r="BR4897" t="str">
        <f t="shared" si="210"/>
        <v>RYYCAIRN RYAN</v>
      </c>
      <c r="BS4897" s="66" t="s">
        <v>13803</v>
      </c>
      <c r="BT4897" s="66" t="s">
        <v>13804</v>
      </c>
      <c r="BU4897" s="66" t="s">
        <v>13803</v>
      </c>
      <c r="BV4897" s="66" t="s">
        <v>13804</v>
      </c>
      <c r="BW4897" s="66" t="s">
        <v>13796</v>
      </c>
      <c r="BX4897" s="66"/>
      <c r="BY4897" s="12"/>
      <c r="BZ4897" t="s">
        <v>11562</v>
      </c>
      <c r="CA4897" s="13" t="s">
        <v>13805</v>
      </c>
    </row>
    <row r="4898" spans="70:79" s="1" customFormat="1" ht="15">
      <c r="BR4898" t="str">
        <f t="shared" si="210"/>
        <v>RYYCOTTAGE WARD</v>
      </c>
      <c r="BS4898" s="66" t="s">
        <v>13806</v>
      </c>
      <c r="BT4898" s="66" t="s">
        <v>13807</v>
      </c>
      <c r="BU4898" s="66" t="s">
        <v>13806</v>
      </c>
      <c r="BV4898" s="66" t="s">
        <v>13807</v>
      </c>
      <c r="BW4898" s="66" t="s">
        <v>13796</v>
      </c>
      <c r="BX4898" s="66"/>
      <c r="BY4898" s="12"/>
      <c r="BZ4898" t="s">
        <v>11562</v>
      </c>
      <c r="CA4898" s="13" t="s">
        <v>13808</v>
      </c>
    </row>
    <row r="4899" spans="70:79" s="1" customFormat="1" ht="15">
      <c r="BR4899" t="str">
        <f t="shared" si="210"/>
        <v>RYYEDENBRIDGE HOSPITAL</v>
      </c>
      <c r="BS4899" s="66" t="s">
        <v>13809</v>
      </c>
      <c r="BT4899" s="66" t="s">
        <v>7074</v>
      </c>
      <c r="BU4899" s="66" t="s">
        <v>13809</v>
      </c>
      <c r="BV4899" s="66" t="s">
        <v>7074</v>
      </c>
      <c r="BW4899" s="66" t="s">
        <v>13796</v>
      </c>
      <c r="BX4899" s="66"/>
      <c r="BY4899" s="12"/>
      <c r="BZ4899" t="s">
        <v>11562</v>
      </c>
      <c r="CA4899" s="13" t="s">
        <v>13810</v>
      </c>
    </row>
    <row r="4900" spans="70:79" s="1" customFormat="1" ht="15">
      <c r="BR4900" t="str">
        <f t="shared" si="210"/>
        <v>RYYEDENBRIDGE HOSPITAL</v>
      </c>
      <c r="BS4900" s="66" t="s">
        <v>13811</v>
      </c>
      <c r="BT4900" s="66" t="s">
        <v>7074</v>
      </c>
      <c r="BU4900" s="66" t="s">
        <v>13811</v>
      </c>
      <c r="BV4900" s="66" t="s">
        <v>7074</v>
      </c>
      <c r="BW4900" s="66" t="s">
        <v>13796</v>
      </c>
      <c r="BX4900" s="66"/>
      <c r="BY4900" s="12"/>
      <c r="BZ4900" t="s">
        <v>11562</v>
      </c>
      <c r="CA4900" s="13" t="s">
        <v>13812</v>
      </c>
    </row>
    <row r="4901" spans="70:79" s="1" customFormat="1" ht="15">
      <c r="BR4901" t="str">
        <f t="shared" si="210"/>
        <v>RYYFAMILY PLANNING</v>
      </c>
      <c r="BS4901" s="66" t="s">
        <v>13813</v>
      </c>
      <c r="BT4901" s="66" t="s">
        <v>13814</v>
      </c>
      <c r="BU4901" s="66" t="s">
        <v>13813</v>
      </c>
      <c r="BV4901" s="66" t="s">
        <v>13814</v>
      </c>
      <c r="BW4901" s="66" t="s">
        <v>13796</v>
      </c>
      <c r="BX4901" s="66"/>
      <c r="BY4901" s="12"/>
      <c r="BZ4901" t="s">
        <v>11562</v>
      </c>
      <c r="CA4901" s="13" t="s">
        <v>13815</v>
      </c>
    </row>
    <row r="4902" spans="70:79" s="1" customFormat="1" ht="15">
      <c r="BR4902" t="str">
        <f t="shared" si="210"/>
        <v>RYYFARM VILLA</v>
      </c>
      <c r="BS4902" s="66" t="s">
        <v>13816</v>
      </c>
      <c r="BT4902" s="66" t="s">
        <v>13817</v>
      </c>
      <c r="BU4902" s="66" t="s">
        <v>13816</v>
      </c>
      <c r="BV4902" s="66" t="s">
        <v>13817</v>
      </c>
      <c r="BW4902" s="66" t="s">
        <v>13796</v>
      </c>
      <c r="BX4902" s="66"/>
      <c r="BY4902" s="12"/>
      <c r="BZ4902" t="s">
        <v>11562</v>
      </c>
      <c r="CA4902" s="13" t="s">
        <v>2469</v>
      </c>
    </row>
    <row r="4903" spans="70:79" s="1" customFormat="1" ht="15">
      <c r="BR4903" t="str">
        <f t="shared" si="210"/>
        <v>RYYFAVERSHAM COTTAGE HOSPITAL</v>
      </c>
      <c r="BS4903" s="66" t="s">
        <v>13818</v>
      </c>
      <c r="BT4903" s="66" t="s">
        <v>7078</v>
      </c>
      <c r="BU4903" s="66" t="s">
        <v>13818</v>
      </c>
      <c r="BV4903" s="66" t="s">
        <v>7078</v>
      </c>
      <c r="BW4903" s="66" t="s">
        <v>13796</v>
      </c>
      <c r="BX4903" s="66"/>
      <c r="BY4903" s="12"/>
      <c r="BZ4903" t="s">
        <v>3640</v>
      </c>
      <c r="CA4903" s="13" t="s">
        <v>13819</v>
      </c>
    </row>
    <row r="4904" spans="70:79" s="1" customFormat="1" ht="15">
      <c r="BR4904" t="str">
        <f t="shared" si="210"/>
        <v>RYYFRIENDS WARD</v>
      </c>
      <c r="BS4904" s="66" t="s">
        <v>13820</v>
      </c>
      <c r="BT4904" s="66" t="s">
        <v>13821</v>
      </c>
      <c r="BU4904" s="66" t="s">
        <v>13820</v>
      </c>
      <c r="BV4904" s="66" t="s">
        <v>13821</v>
      </c>
      <c r="BW4904" s="66" t="s">
        <v>13796</v>
      </c>
      <c r="BX4904" s="66"/>
      <c r="BY4904" s="12"/>
      <c r="BZ4904" t="s">
        <v>11575</v>
      </c>
      <c r="CA4904" s="13" t="s">
        <v>351</v>
      </c>
    </row>
    <row r="4905" spans="70:79" s="1" customFormat="1" ht="15">
      <c r="BR4905" t="str">
        <f t="shared" si="210"/>
        <v>RYYGRAVESHAM COMMUNITY HOSPITAL</v>
      </c>
      <c r="BS4905" s="66" t="s">
        <v>13822</v>
      </c>
      <c r="BT4905" s="66" t="s">
        <v>4298</v>
      </c>
      <c r="BU4905" s="66" t="s">
        <v>13822</v>
      </c>
      <c r="BV4905" s="66" t="s">
        <v>4298</v>
      </c>
      <c r="BW4905" s="66" t="s">
        <v>13796</v>
      </c>
      <c r="BX4905" s="66"/>
      <c r="BY4905" s="12"/>
      <c r="BZ4905" t="s">
        <v>11575</v>
      </c>
      <c r="CA4905" s="13" t="s">
        <v>13823</v>
      </c>
    </row>
    <row r="4906" spans="70:79" s="1" customFormat="1" ht="15">
      <c r="BR4906" t="str">
        <f t="shared" si="210"/>
        <v>RYYHANSON UNIT</v>
      </c>
      <c r="BS4906" s="66" t="s">
        <v>13824</v>
      </c>
      <c r="BT4906" s="66" t="s">
        <v>13825</v>
      </c>
      <c r="BU4906" s="66" t="s">
        <v>13824</v>
      </c>
      <c r="BV4906" s="66" t="s">
        <v>13825</v>
      </c>
      <c r="BW4906" s="66" t="s">
        <v>13796</v>
      </c>
      <c r="BX4906" s="66"/>
      <c r="BY4906" s="12"/>
      <c r="BZ4906" t="s">
        <v>11575</v>
      </c>
      <c r="CA4906" s="13" t="s">
        <v>13826</v>
      </c>
    </row>
    <row r="4907" spans="70:79" s="1" customFormat="1" ht="15">
      <c r="BR4907" t="str">
        <f t="shared" si="210"/>
        <v>RYYHAWKHURST COTTAGE HOSPITAL</v>
      </c>
      <c r="BS4907" s="66" t="s">
        <v>13827</v>
      </c>
      <c r="BT4907" s="66" t="s">
        <v>13828</v>
      </c>
      <c r="BU4907" s="66" t="s">
        <v>13827</v>
      </c>
      <c r="BV4907" s="66" t="s">
        <v>13828</v>
      </c>
      <c r="BW4907" s="66" t="s">
        <v>13796</v>
      </c>
      <c r="BX4907" s="66"/>
      <c r="BY4907" s="12"/>
      <c r="BZ4907" t="s">
        <v>11002</v>
      </c>
      <c r="CA4907" s="13" t="s">
        <v>13829</v>
      </c>
    </row>
    <row r="4908" spans="70:79" s="1" customFormat="1" ht="15">
      <c r="BR4908" t="str">
        <f t="shared" si="210"/>
        <v>RYYHAWKHURST HOSPITAL</v>
      </c>
      <c r="BS4908" s="66" t="s">
        <v>13830</v>
      </c>
      <c r="BT4908" s="66" t="s">
        <v>7082</v>
      </c>
      <c r="BU4908" s="66" t="s">
        <v>13830</v>
      </c>
      <c r="BV4908" s="66" t="s">
        <v>7082</v>
      </c>
      <c r="BW4908" s="66" t="s">
        <v>13796</v>
      </c>
      <c r="BX4908" s="66"/>
      <c r="BY4908" s="12"/>
      <c r="BZ4908" t="s">
        <v>11002</v>
      </c>
      <c r="CA4908" s="13" t="s">
        <v>13831</v>
      </c>
    </row>
    <row r="4909" spans="70:79" s="1" customFormat="1" ht="15">
      <c r="BR4909" t="str">
        <f t="shared" si="210"/>
        <v>RYYHERON WARD</v>
      </c>
      <c r="BS4909" s="66" t="s">
        <v>13832</v>
      </c>
      <c r="BT4909" s="66" t="s">
        <v>13833</v>
      </c>
      <c r="BU4909" s="66" t="s">
        <v>13832</v>
      </c>
      <c r="BV4909" s="66" t="s">
        <v>13833</v>
      </c>
      <c r="BW4909" s="66" t="s">
        <v>13796</v>
      </c>
      <c r="BX4909" s="66"/>
      <c r="BY4909" s="12"/>
      <c r="BZ4909" t="s">
        <v>11002</v>
      </c>
      <c r="CA4909" s="13" t="s">
        <v>13834</v>
      </c>
    </row>
    <row r="4910" spans="70:79" s="1" customFormat="1" ht="15">
      <c r="BR4910" t="str">
        <f t="shared" si="210"/>
        <v>RYYHIGHPOINT UNIT 1</v>
      </c>
      <c r="BS4910" s="66" t="s">
        <v>13835</v>
      </c>
      <c r="BT4910" s="66" t="s">
        <v>13836</v>
      </c>
      <c r="BU4910" s="66" t="s">
        <v>13835</v>
      </c>
      <c r="BV4910" s="66" t="s">
        <v>13836</v>
      </c>
      <c r="BW4910" s="66" t="s">
        <v>13796</v>
      </c>
      <c r="BX4910" s="66"/>
      <c r="BY4910" s="12"/>
      <c r="BZ4910" t="s">
        <v>11588</v>
      </c>
      <c r="CA4910" s="13" t="s">
        <v>13837</v>
      </c>
    </row>
    <row r="4911" spans="70:79" s="1" customFormat="1" ht="15">
      <c r="BR4911" t="str">
        <f t="shared" si="210"/>
        <v>RYYHIGHPOINT UNIT 3</v>
      </c>
      <c r="BS4911" s="66" t="s">
        <v>13838</v>
      </c>
      <c r="BT4911" s="66" t="s">
        <v>13839</v>
      </c>
      <c r="BU4911" s="66" t="s">
        <v>13838</v>
      </c>
      <c r="BV4911" s="66" t="s">
        <v>13839</v>
      </c>
      <c r="BW4911" s="66" t="s">
        <v>13796</v>
      </c>
      <c r="BX4911" s="66"/>
      <c r="BY4911" s="12"/>
      <c r="BZ4911" t="s">
        <v>1368</v>
      </c>
      <c r="CA4911" s="13" t="s">
        <v>3309</v>
      </c>
    </row>
    <row r="4912" spans="70:79" s="1" customFormat="1" ht="15">
      <c r="BR4912" t="str">
        <f t="shared" si="210"/>
        <v>RYYHIGHPOINT UNIT 7</v>
      </c>
      <c r="BS4912" s="66" t="s">
        <v>13840</v>
      </c>
      <c r="BT4912" s="66" t="s">
        <v>13841</v>
      </c>
      <c r="BU4912" s="66" t="s">
        <v>13840</v>
      </c>
      <c r="BV4912" s="66" t="s">
        <v>13841</v>
      </c>
      <c r="BW4912" s="66" t="s">
        <v>13796</v>
      </c>
      <c r="BX4912" s="66"/>
      <c r="BY4912" s="12"/>
      <c r="BZ4912" t="s">
        <v>1368</v>
      </c>
      <c r="CA4912" s="13" t="s">
        <v>13842</v>
      </c>
    </row>
    <row r="4913" spans="70:79" s="1" customFormat="1" ht="15">
      <c r="BR4913" t="str">
        <f t="shared" si="210"/>
        <v>RYYKENT &amp; CANTERBURY HOSPITAL</v>
      </c>
      <c r="BS4913" s="66" t="s">
        <v>13843</v>
      </c>
      <c r="BT4913" s="66" t="s">
        <v>7011</v>
      </c>
      <c r="BU4913" s="66" t="s">
        <v>13843</v>
      </c>
      <c r="BV4913" s="66" t="s">
        <v>7011</v>
      </c>
      <c r="BW4913" s="66" t="s">
        <v>13796</v>
      </c>
      <c r="BX4913" s="66"/>
      <c r="BY4913" s="12"/>
      <c r="BZ4913" t="s">
        <v>1368</v>
      </c>
      <c r="CA4913" s="13" t="s">
        <v>13844</v>
      </c>
    </row>
    <row r="4914" spans="70:79" s="1" customFormat="1" ht="15">
      <c r="BR4914" t="str">
        <f t="shared" si="210"/>
        <v>RYYKENT WING</v>
      </c>
      <c r="BS4914" s="66" t="s">
        <v>13845</v>
      </c>
      <c r="BT4914" s="66" t="s">
        <v>13846</v>
      </c>
      <c r="BU4914" s="66" t="s">
        <v>13845</v>
      </c>
      <c r="BV4914" s="66" t="s">
        <v>13846</v>
      </c>
      <c r="BW4914" s="66" t="s">
        <v>13796</v>
      </c>
      <c r="BX4914" s="66"/>
      <c r="BY4914" s="12"/>
      <c r="BZ4914" t="s">
        <v>1368</v>
      </c>
      <c r="CA4914" s="13" t="s">
        <v>13847</v>
      </c>
    </row>
    <row r="4915" spans="70:79" s="1" customFormat="1" ht="15">
      <c r="BR4915" t="str">
        <f t="shared" si="210"/>
        <v>RYYKESTREL WARD</v>
      </c>
      <c r="BS4915" s="66" t="s">
        <v>13848</v>
      </c>
      <c r="BT4915" s="66" t="s">
        <v>13849</v>
      </c>
      <c r="BU4915" s="66" t="s">
        <v>13848</v>
      </c>
      <c r="BV4915" s="66" t="s">
        <v>13849</v>
      </c>
      <c r="BW4915" s="66" t="s">
        <v>13796</v>
      </c>
      <c r="BX4915" s="66"/>
      <c r="BY4915" s="12"/>
      <c r="BZ4915" t="s">
        <v>1368</v>
      </c>
      <c r="CA4915" s="13" t="s">
        <v>13850</v>
      </c>
    </row>
    <row r="4916" spans="70:79" s="1" customFormat="1" ht="15">
      <c r="BR4916" t="str">
        <f t="shared" si="210"/>
        <v>RYYLIVINGSTONE HOSPITAL</v>
      </c>
      <c r="BS4916" s="66" t="s">
        <v>13851</v>
      </c>
      <c r="BT4916" s="66" t="s">
        <v>13852</v>
      </c>
      <c r="BU4916" s="66" t="s">
        <v>13851</v>
      </c>
      <c r="BV4916" s="66" t="s">
        <v>13852</v>
      </c>
      <c r="BW4916" s="66" t="s">
        <v>13796</v>
      </c>
      <c r="BX4916" s="66"/>
      <c r="BY4916" s="12"/>
      <c r="BZ4916" t="s">
        <v>1368</v>
      </c>
      <c r="CA4916" s="13" t="s">
        <v>3042</v>
      </c>
    </row>
    <row r="4917" spans="70:79" s="1" customFormat="1" ht="15">
      <c r="BR4917" t="str">
        <f t="shared" si="210"/>
        <v>RYYOATEN HILL</v>
      </c>
      <c r="BS4917" s="66" t="s">
        <v>13853</v>
      </c>
      <c r="BT4917" s="66" t="s">
        <v>13854</v>
      </c>
      <c r="BU4917" s="66" t="s">
        <v>13853</v>
      </c>
      <c r="BV4917" s="66" t="s">
        <v>13854</v>
      </c>
      <c r="BW4917" s="66" t="s">
        <v>13796</v>
      </c>
      <c r="BX4917" s="66"/>
      <c r="BY4917" s="12"/>
      <c r="BZ4917" t="s">
        <v>1368</v>
      </c>
      <c r="CA4917" s="13" t="s">
        <v>13855</v>
      </c>
    </row>
    <row r="4918" spans="70:79" s="1" customFormat="1" ht="15">
      <c r="BR4918" t="str">
        <f t="shared" si="210"/>
        <v>RYYPRESTON HALL</v>
      </c>
      <c r="BS4918" s="66" t="s">
        <v>13856</v>
      </c>
      <c r="BT4918" s="66" t="s">
        <v>13857</v>
      </c>
      <c r="BU4918" s="66" t="s">
        <v>13856</v>
      </c>
      <c r="BV4918" s="66" t="s">
        <v>13857</v>
      </c>
      <c r="BW4918" s="66" t="s">
        <v>13796</v>
      </c>
      <c r="BX4918" s="66"/>
      <c r="BY4918" s="12"/>
      <c r="BZ4918" t="s">
        <v>1368</v>
      </c>
      <c r="CA4918" s="13" t="s">
        <v>13858</v>
      </c>
    </row>
    <row r="4919" spans="70:79" s="1" customFormat="1" ht="15">
      <c r="BR4919" t="str">
        <f t="shared" si="210"/>
        <v>RYYQUEEN ELIZABETH THE QUEEN MOTHER HOSPITAL</v>
      </c>
      <c r="BS4919" s="66" t="s">
        <v>13859</v>
      </c>
      <c r="BT4919" s="66" t="s">
        <v>4040</v>
      </c>
      <c r="BU4919" s="66" t="s">
        <v>13859</v>
      </c>
      <c r="BV4919" s="66" t="s">
        <v>4040</v>
      </c>
      <c r="BW4919" s="66" t="s">
        <v>13796</v>
      </c>
      <c r="BX4919" s="66"/>
      <c r="BY4919" s="12"/>
      <c r="BZ4919" t="s">
        <v>1368</v>
      </c>
      <c r="CA4919" s="13" t="s">
        <v>13860</v>
      </c>
    </row>
    <row r="4920" spans="70:79" s="1" customFormat="1" ht="15">
      <c r="BR4920" t="str">
        <f t="shared" si="210"/>
        <v>RYYQUEEN VICTORIA MEMORIAL HOSPITAL</v>
      </c>
      <c r="BS4920" s="66" t="s">
        <v>13861</v>
      </c>
      <c r="BT4920" s="66" t="s">
        <v>6000</v>
      </c>
      <c r="BU4920" s="66" t="s">
        <v>13861</v>
      </c>
      <c r="BV4920" s="66" t="s">
        <v>6000</v>
      </c>
      <c r="BW4920" s="66" t="s">
        <v>13796</v>
      </c>
      <c r="BX4920" s="66"/>
      <c r="BY4920" s="12"/>
      <c r="BZ4920" t="s">
        <v>1368</v>
      </c>
      <c r="CA4920" s="13" t="s">
        <v>13862</v>
      </c>
    </row>
    <row r="4921" spans="70:79" s="1" customFormat="1" ht="15">
      <c r="BR4921" t="str">
        <f t="shared" si="210"/>
        <v>RYYROHAN</v>
      </c>
      <c r="BS4921" s="66" t="s">
        <v>13863</v>
      </c>
      <c r="BT4921" s="66" t="s">
        <v>13864</v>
      </c>
      <c r="BU4921" s="66" t="s">
        <v>13863</v>
      </c>
      <c r="BV4921" s="66" t="s">
        <v>13864</v>
      </c>
      <c r="BW4921" s="66" t="s">
        <v>13796</v>
      </c>
      <c r="BX4921" s="66"/>
      <c r="BY4921" s="12"/>
      <c r="BZ4921" t="s">
        <v>1368</v>
      </c>
      <c r="CA4921" s="13" t="s">
        <v>13865</v>
      </c>
    </row>
    <row r="4922" spans="70:79" s="1" customFormat="1" ht="15">
      <c r="BR4922" t="str">
        <f t="shared" si="210"/>
        <v>RYYROYAL VICTORIA HOSPITAL FOLKESTONE</v>
      </c>
      <c r="BS4922" s="66" t="s">
        <v>13866</v>
      </c>
      <c r="BT4922" s="66" t="s">
        <v>13867</v>
      </c>
      <c r="BU4922" s="66" t="s">
        <v>13866</v>
      </c>
      <c r="BV4922" s="66" t="s">
        <v>13867</v>
      </c>
      <c r="BW4922" s="66" t="s">
        <v>13796</v>
      </c>
      <c r="BX4922" s="66"/>
      <c r="BY4922" s="12"/>
      <c r="BZ4922" t="s">
        <v>1368</v>
      </c>
      <c r="CA4922" s="13" t="s">
        <v>13868</v>
      </c>
    </row>
    <row r="4923" spans="70:79" s="1" customFormat="1" ht="15">
      <c r="BR4923" t="str">
        <f t="shared" si="210"/>
        <v>RYYSEVENOAKS HOSPITAL</v>
      </c>
      <c r="BS4923" s="66" t="s">
        <v>13869</v>
      </c>
      <c r="BT4923" s="66" t="s">
        <v>7088</v>
      </c>
      <c r="BU4923" s="66" t="s">
        <v>13869</v>
      </c>
      <c r="BV4923" s="66" t="s">
        <v>7088</v>
      </c>
      <c r="BW4923" s="66" t="s">
        <v>13796</v>
      </c>
      <c r="BX4923" s="66"/>
      <c r="BY4923" s="12"/>
      <c r="BZ4923" t="s">
        <v>1368</v>
      </c>
      <c r="CA4923" s="13" t="s">
        <v>13870</v>
      </c>
    </row>
    <row r="4924" spans="70:79" s="1" customFormat="1" ht="15">
      <c r="BR4924" t="str">
        <f t="shared" si="210"/>
        <v>RYYSHEPPEY HOSPITAL</v>
      </c>
      <c r="BS4924" s="66" t="s">
        <v>13871</v>
      </c>
      <c r="BT4924" s="66" t="s">
        <v>13872</v>
      </c>
      <c r="BU4924" s="66" t="s">
        <v>13871</v>
      </c>
      <c r="BV4924" s="66" t="s">
        <v>13872</v>
      </c>
      <c r="BW4924" s="66" t="s">
        <v>13796</v>
      </c>
      <c r="BX4924" s="66"/>
      <c r="BY4924" s="12"/>
      <c r="BZ4924" t="s">
        <v>1368</v>
      </c>
      <c r="CA4924" s="13" t="s">
        <v>13873</v>
      </c>
    </row>
    <row r="4925" spans="70:79" s="1" customFormat="1" ht="15">
      <c r="BR4925" t="str">
        <f t="shared" si="210"/>
        <v>RYYSHEPPY COMMUNITY HOSPITAL</v>
      </c>
      <c r="BS4925" s="66" t="s">
        <v>13874</v>
      </c>
      <c r="BT4925" s="66" t="s">
        <v>13875</v>
      </c>
      <c r="BU4925" s="66" t="s">
        <v>13874</v>
      </c>
      <c r="BV4925" s="66" t="s">
        <v>13875</v>
      </c>
      <c r="BW4925" s="66" t="s">
        <v>13796</v>
      </c>
      <c r="BX4925" s="66"/>
      <c r="BY4925" s="12"/>
      <c r="BZ4925" t="s">
        <v>1368</v>
      </c>
      <c r="CA4925" s="13" t="s">
        <v>303</v>
      </c>
    </row>
    <row r="4926" spans="70:79" s="1" customFormat="1" ht="15">
      <c r="BR4926" t="str">
        <f t="shared" si="210"/>
        <v>RYYSITTINGBOURNE MEMORIAL HOSPITAL</v>
      </c>
      <c r="BS4926" s="66" t="s">
        <v>13876</v>
      </c>
      <c r="BT4926" s="66" t="s">
        <v>8221</v>
      </c>
      <c r="BU4926" s="66" t="s">
        <v>13876</v>
      </c>
      <c r="BV4926" s="66" t="s">
        <v>8221</v>
      </c>
      <c r="BW4926" s="66" t="s">
        <v>13796</v>
      </c>
      <c r="BX4926" s="66"/>
      <c r="BY4926" s="12"/>
      <c r="BZ4926" t="s">
        <v>1368</v>
      </c>
      <c r="CA4926" s="13" t="s">
        <v>2785</v>
      </c>
    </row>
    <row r="4927" spans="70:79" s="1" customFormat="1" ht="15">
      <c r="BR4927" t="str">
        <f t="shared" si="210"/>
        <v>RYYST MARTINS HOSPITAL</v>
      </c>
      <c r="BS4927" s="66" t="s">
        <v>13877</v>
      </c>
      <c r="BT4927" s="66" t="s">
        <v>132</v>
      </c>
      <c r="BU4927" s="66" t="s">
        <v>13877</v>
      </c>
      <c r="BV4927" s="66" t="s">
        <v>132</v>
      </c>
      <c r="BW4927" s="66" t="s">
        <v>13796</v>
      </c>
      <c r="BX4927" s="66"/>
      <c r="BY4927" s="12"/>
      <c r="BZ4927" t="s">
        <v>1368</v>
      </c>
      <c r="CA4927" s="13" t="s">
        <v>13878</v>
      </c>
    </row>
    <row r="4928" spans="70:79" s="1" customFormat="1" ht="15">
      <c r="BR4928" t="str">
        <f t="shared" si="210"/>
        <v>RYYSWALE MASH</v>
      </c>
      <c r="BS4928" s="66" t="s">
        <v>13879</v>
      </c>
      <c r="BT4928" s="66" t="s">
        <v>13880</v>
      </c>
      <c r="BU4928" s="66" t="s">
        <v>13879</v>
      </c>
      <c r="BV4928" s="66" t="s">
        <v>13880</v>
      </c>
      <c r="BW4928" s="66" t="s">
        <v>13796</v>
      </c>
      <c r="BX4928" s="66"/>
      <c r="BY4928" s="12"/>
      <c r="BZ4928" t="s">
        <v>1368</v>
      </c>
      <c r="CA4928" s="13" t="s">
        <v>3672</v>
      </c>
    </row>
    <row r="4929" spans="70:79" s="1" customFormat="1" ht="15">
      <c r="BR4929" t="str">
        <f t="shared" si="210"/>
        <v>RYYTHANET MASH</v>
      </c>
      <c r="BS4929" s="66" t="s">
        <v>13881</v>
      </c>
      <c r="BT4929" s="66" t="s">
        <v>13882</v>
      </c>
      <c r="BU4929" s="66" t="s">
        <v>13881</v>
      </c>
      <c r="BV4929" s="66" t="s">
        <v>13882</v>
      </c>
      <c r="BW4929" s="66" t="s">
        <v>13796</v>
      </c>
      <c r="BX4929" s="66"/>
      <c r="BY4929" s="12"/>
      <c r="BZ4929" t="s">
        <v>1368</v>
      </c>
      <c r="CA4929" s="13" t="s">
        <v>13883</v>
      </c>
    </row>
    <row r="4930" spans="70:79" s="1" customFormat="1" ht="15">
      <c r="BR4930" t="str">
        <f t="shared" si="210"/>
        <v>RYYTHE OAKS</v>
      </c>
      <c r="BS4930" s="66" t="s">
        <v>13884</v>
      </c>
      <c r="BT4930" s="66" t="s">
        <v>2422</v>
      </c>
      <c r="BU4930" s="66" t="s">
        <v>13884</v>
      </c>
      <c r="BV4930" s="66" t="s">
        <v>2422</v>
      </c>
      <c r="BW4930" s="66" t="s">
        <v>13796</v>
      </c>
      <c r="BX4930" s="66"/>
      <c r="BY4930" s="12"/>
      <c r="BZ4930" t="s">
        <v>1368</v>
      </c>
      <c r="CA4930" s="13" t="s">
        <v>13885</v>
      </c>
    </row>
    <row r="4931" spans="70:79" s="1" customFormat="1" ht="15">
      <c r="BR4931" t="str">
        <f t="shared" ref="BR4931:BR4995" si="211">CONCATENATE(LEFT(BS4931, 3),BT4931)</f>
        <v>RYYTHE OAST</v>
      </c>
      <c r="BS4931" s="66" t="s">
        <v>13886</v>
      </c>
      <c r="BT4931" s="66" t="s">
        <v>13887</v>
      </c>
      <c r="BU4931" s="66" t="s">
        <v>13886</v>
      </c>
      <c r="BV4931" s="66" t="s">
        <v>13887</v>
      </c>
      <c r="BW4931" s="66" t="s">
        <v>13796</v>
      </c>
      <c r="BX4931" s="66"/>
      <c r="BY4931" s="12"/>
      <c r="BZ4931" t="s">
        <v>1368</v>
      </c>
      <c r="CA4931" s="13" t="s">
        <v>13888</v>
      </c>
    </row>
    <row r="4932" spans="70:79" s="1" customFormat="1" ht="15" customHeight="1">
      <c r="BR4932" t="str">
        <f t="shared" si="211"/>
        <v>RYYTONBRIDGE COTTAGE HOSPITAL</v>
      </c>
      <c r="BS4932" s="66" t="s">
        <v>13889</v>
      </c>
      <c r="BT4932" s="66" t="s">
        <v>7092</v>
      </c>
      <c r="BU4932" s="66" t="s">
        <v>13889</v>
      </c>
      <c r="BV4932" s="66" t="s">
        <v>7092</v>
      </c>
      <c r="BW4932" s="66" t="s">
        <v>13796</v>
      </c>
      <c r="BX4932" s="66"/>
      <c r="BY4932" s="12"/>
      <c r="BZ4932" t="s">
        <v>1368</v>
      </c>
      <c r="CA4932" s="13" t="s">
        <v>13890</v>
      </c>
    </row>
    <row r="4933" spans="70:79" s="1" customFormat="1" ht="15" customHeight="1">
      <c r="BR4933" t="str">
        <f t="shared" si="211"/>
        <v>RYYUNIT FF</v>
      </c>
      <c r="BS4933" s="66" t="s">
        <v>13891</v>
      </c>
      <c r="BT4933" s="66" t="s">
        <v>13892</v>
      </c>
      <c r="BU4933" s="66" t="s">
        <v>13891</v>
      </c>
      <c r="BV4933" s="66" t="s">
        <v>13892</v>
      </c>
      <c r="BW4933" s="66" t="s">
        <v>13796</v>
      </c>
      <c r="BX4933" s="66"/>
      <c r="BY4933" s="12"/>
      <c r="BZ4933" t="s">
        <v>8268</v>
      </c>
      <c r="CA4933" s="13" t="s">
        <v>13893</v>
      </c>
    </row>
    <row r="4934" spans="70:79" s="1" customFormat="1" ht="15" customHeight="1">
      <c r="BR4934" t="str">
        <f t="shared" si="211"/>
        <v>RYYVALENTINE UNIT</v>
      </c>
      <c r="BS4934" s="66" t="s">
        <v>13894</v>
      </c>
      <c r="BT4934" s="66" t="s">
        <v>13895</v>
      </c>
      <c r="BU4934" s="66" t="s">
        <v>13894</v>
      </c>
      <c r="BV4934" s="66" t="s">
        <v>13895</v>
      </c>
      <c r="BW4934" s="66" t="s">
        <v>13796</v>
      </c>
      <c r="BX4934" s="66"/>
      <c r="BY4934" s="12"/>
      <c r="BZ4934" t="s">
        <v>8278</v>
      </c>
      <c r="CA4934" s="13" t="s">
        <v>13896</v>
      </c>
    </row>
    <row r="4935" spans="70:79" s="1" customFormat="1" ht="15" customHeight="1">
      <c r="BR4935" t="str">
        <f t="shared" si="211"/>
        <v>RYYVICTORIA HOSPITAL</v>
      </c>
      <c r="BS4935" s="66" t="s">
        <v>13897</v>
      </c>
      <c r="BT4935" s="66" t="s">
        <v>7099</v>
      </c>
      <c r="BU4935" s="66" t="s">
        <v>13897</v>
      </c>
      <c r="BV4935" s="66" t="s">
        <v>7099</v>
      </c>
      <c r="BW4935" s="66" t="s">
        <v>13796</v>
      </c>
      <c r="BX4935" s="66"/>
      <c r="BY4935" s="12"/>
      <c r="BZ4935" t="s">
        <v>8278</v>
      </c>
      <c r="CA4935" s="13" t="s">
        <v>13898</v>
      </c>
    </row>
    <row r="4936" spans="70:79" s="1" customFormat="1" ht="15">
      <c r="BR4936" t="str">
        <f t="shared" si="211"/>
        <v>RYYWARD - DEAL</v>
      </c>
      <c r="BS4936" s="66" t="s">
        <v>13899</v>
      </c>
      <c r="BT4936" s="66" t="s">
        <v>13900</v>
      </c>
      <c r="BU4936" s="66" t="s">
        <v>13899</v>
      </c>
      <c r="BV4936" s="66" t="s">
        <v>13900</v>
      </c>
      <c r="BW4936" s="66" t="s">
        <v>13796</v>
      </c>
      <c r="BX4936" s="66"/>
      <c r="BY4936" s="12"/>
      <c r="BZ4936" t="s">
        <v>8278</v>
      </c>
      <c r="CA4936" s="13" t="s">
        <v>13901</v>
      </c>
    </row>
    <row r="4937" spans="70:79" s="1" customFormat="1" ht="15">
      <c r="BR4937" t="str">
        <f t="shared" si="211"/>
        <v>RYYWARD - SEVENOAKS</v>
      </c>
      <c r="BS4937" s="66" t="s">
        <v>13902</v>
      </c>
      <c r="BT4937" s="66" t="s">
        <v>13903</v>
      </c>
      <c r="BU4937" s="66" t="s">
        <v>13902</v>
      </c>
      <c r="BV4937" s="66" t="s">
        <v>13903</v>
      </c>
      <c r="BW4937" s="66" t="s">
        <v>13796</v>
      </c>
      <c r="BX4937" s="66"/>
      <c r="BY4937" s="12"/>
      <c r="BZ4937" t="s">
        <v>8295</v>
      </c>
      <c r="CA4937" s="13" t="s">
        <v>13904</v>
      </c>
    </row>
    <row r="4938" spans="70:79" s="1" customFormat="1" ht="15">
      <c r="BR4938" t="str">
        <f t="shared" si="211"/>
        <v>RYYWARD - TONBRIDGE</v>
      </c>
      <c r="BS4938" s="66" t="s">
        <v>13905</v>
      </c>
      <c r="BT4938" s="66" t="s">
        <v>13906</v>
      </c>
      <c r="BU4938" s="66" t="s">
        <v>13905</v>
      </c>
      <c r="BV4938" s="66" t="s">
        <v>13906</v>
      </c>
      <c r="BW4938" s="66" t="s">
        <v>13796</v>
      </c>
      <c r="BX4938" s="66"/>
      <c r="BY4938" s="12"/>
      <c r="BZ4938" t="s">
        <v>8295</v>
      </c>
      <c r="CA4938" s="13" t="s">
        <v>13907</v>
      </c>
    </row>
    <row r="4939" spans="70:79" s="1" customFormat="1" ht="15">
      <c r="BR4939" t="str">
        <f t="shared" si="211"/>
        <v>RYYWEST VIEW HOSPITAL</v>
      </c>
      <c r="BS4939" s="66" t="s">
        <v>13908</v>
      </c>
      <c r="BT4939" s="66" t="s">
        <v>13909</v>
      </c>
      <c r="BU4939" s="66" t="s">
        <v>13908</v>
      </c>
      <c r="BV4939" s="66" t="s">
        <v>13909</v>
      </c>
      <c r="BW4939" s="66" t="s">
        <v>13796</v>
      </c>
      <c r="BX4939" s="66"/>
      <c r="BY4939" s="12"/>
      <c r="BZ4939" t="s">
        <v>8363</v>
      </c>
      <c r="CA4939" s="13" t="s">
        <v>13910</v>
      </c>
    </row>
    <row r="4940" spans="70:79" s="1" customFormat="1" ht="15">
      <c r="BR4940" t="str">
        <f t="shared" si="211"/>
        <v>RYYWHITSTABLE &amp; TANKERTON HOSPITAL</v>
      </c>
      <c r="BS4940" s="66" t="s">
        <v>13911</v>
      </c>
      <c r="BT4940" s="66" t="s">
        <v>7103</v>
      </c>
      <c r="BU4940" s="66" t="s">
        <v>13911</v>
      </c>
      <c r="BV4940" s="66" t="s">
        <v>7103</v>
      </c>
      <c r="BW4940" s="66" t="s">
        <v>13796</v>
      </c>
      <c r="BX4940" s="66"/>
      <c r="BY4940" s="12"/>
      <c r="BZ4940" t="s">
        <v>8401</v>
      </c>
      <c r="CA4940" s="13" t="s">
        <v>13912</v>
      </c>
    </row>
    <row r="4941" spans="70:79" s="1" customFormat="1" ht="15">
      <c r="BR4941" t="str">
        <f t="shared" si="211"/>
        <v>RYYWILLIAM HARVEY HOSPITAL</v>
      </c>
      <c r="BS4941" s="66" t="s">
        <v>13913</v>
      </c>
      <c r="BT4941" s="66" t="s">
        <v>9163</v>
      </c>
      <c r="BU4941" s="66" t="s">
        <v>13913</v>
      </c>
      <c r="BV4941" s="66" t="s">
        <v>9163</v>
      </c>
      <c r="BW4941" s="66" t="s">
        <v>13796</v>
      </c>
      <c r="BX4941" s="66"/>
      <c r="BY4941" s="12"/>
      <c r="BZ4941" t="s">
        <v>8404</v>
      </c>
      <c r="CA4941" s="13" t="s">
        <v>13914</v>
      </c>
    </row>
    <row r="4942" spans="70:79" s="1" customFormat="1" ht="15">
      <c r="BR4942" t="str">
        <f t="shared" si="211"/>
        <v>RYYWINDCHIMES</v>
      </c>
      <c r="BS4942" s="66" t="s">
        <v>13915</v>
      </c>
      <c r="BT4942" s="68" t="s">
        <v>13916</v>
      </c>
      <c r="BU4942" s="68" t="s">
        <v>13915</v>
      </c>
      <c r="BV4942" s="68" t="s">
        <v>13916</v>
      </c>
      <c r="BW4942" s="66" t="s">
        <v>13796</v>
      </c>
      <c r="BX4942" s="66"/>
      <c r="BY4942" s="12"/>
      <c r="BZ4942" t="s">
        <v>793</v>
      </c>
      <c r="CA4942" s="13" t="s">
        <v>13917</v>
      </c>
    </row>
    <row r="4943" spans="70:79" s="1" customFormat="1" ht="15">
      <c r="BR4943" t="str">
        <f t="shared" si="211"/>
        <v>TADABBEYFIELD</v>
      </c>
      <c r="BS4943" s="66" t="s">
        <v>13918</v>
      </c>
      <c r="BT4943" s="68" t="s">
        <v>13919</v>
      </c>
      <c r="BU4943" s="68" t="s">
        <v>13918</v>
      </c>
      <c r="BV4943" s="68" t="s">
        <v>13919</v>
      </c>
      <c r="BW4943" s="66" t="s">
        <v>13920</v>
      </c>
      <c r="BX4943" s="66"/>
      <c r="BY4943" s="12"/>
      <c r="BZ4943" t="s">
        <v>793</v>
      </c>
      <c r="CA4943" s="13" t="s">
        <v>9521</v>
      </c>
    </row>
    <row r="4944" spans="70:79" s="1" customFormat="1" ht="15">
      <c r="BR4944" t="str">
        <f t="shared" si="211"/>
        <v>TADABELIA MOUNT</v>
      </c>
      <c r="BS4944" s="66" t="s">
        <v>13921</v>
      </c>
      <c r="BT4944" s="66" t="s">
        <v>13922</v>
      </c>
      <c r="BU4944" s="66" t="s">
        <v>13921</v>
      </c>
      <c r="BV4944" s="66" t="s">
        <v>13922</v>
      </c>
      <c r="BW4944" s="66" t="s">
        <v>13920</v>
      </c>
      <c r="BX4944" s="66"/>
      <c r="BY4944" s="12"/>
      <c r="BZ4944" t="s">
        <v>793</v>
      </c>
      <c r="CA4944" s="13" t="s">
        <v>1252</v>
      </c>
    </row>
    <row r="4945" spans="70:79" s="1" customFormat="1" ht="15">
      <c r="BR4945" t="str">
        <f t="shared" si="211"/>
        <v>TADAIREDALE CENTRE FOR MENTAL HEALTH</v>
      </c>
      <c r="BS4945" s="66" t="s">
        <v>13923</v>
      </c>
      <c r="BT4945" s="66" t="s">
        <v>1819</v>
      </c>
      <c r="BU4945" s="66" t="s">
        <v>13923</v>
      </c>
      <c r="BV4945" s="66" t="s">
        <v>1819</v>
      </c>
      <c r="BW4945" s="66" t="s">
        <v>13920</v>
      </c>
      <c r="BX4945" s="66"/>
      <c r="BY4945" s="12"/>
      <c r="BZ4945" t="s">
        <v>793</v>
      </c>
      <c r="CA4945" s="13" t="s">
        <v>13924</v>
      </c>
    </row>
    <row r="4946" spans="70:79" s="1" customFormat="1" ht="15">
      <c r="BR4946" t="str">
        <f t="shared" si="211"/>
        <v>TADCROSS BANKS</v>
      </c>
      <c r="BS4946" s="66" t="s">
        <v>13925</v>
      </c>
      <c r="BT4946" s="66" t="s">
        <v>13926</v>
      </c>
      <c r="BU4946" s="66" t="s">
        <v>13925</v>
      </c>
      <c r="BV4946" s="66" t="s">
        <v>13926</v>
      </c>
      <c r="BW4946" s="66" t="s">
        <v>13920</v>
      </c>
      <c r="BX4946" s="66"/>
      <c r="BY4946" s="12"/>
      <c r="BZ4946" t="s">
        <v>8441</v>
      </c>
      <c r="CA4946" s="13" t="s">
        <v>13927</v>
      </c>
    </row>
    <row r="4947" spans="70:79" s="1" customFormat="1" ht="15">
      <c r="BR4947" t="str">
        <f t="shared" si="211"/>
        <v>TADDAISY BANK</v>
      </c>
      <c r="BS4947" s="66" t="s">
        <v>13928</v>
      </c>
      <c r="BT4947" s="66" t="s">
        <v>13929</v>
      </c>
      <c r="BU4947" s="66" t="s">
        <v>13928</v>
      </c>
      <c r="BV4947" s="66" t="s">
        <v>13929</v>
      </c>
      <c r="BW4947" s="66" t="s">
        <v>13920</v>
      </c>
      <c r="BX4947" s="66"/>
      <c r="BY4947" s="12"/>
      <c r="BZ4947" t="s">
        <v>8460</v>
      </c>
      <c r="CA4947" s="13" t="s">
        <v>13930</v>
      </c>
    </row>
    <row r="4948" spans="70:79" s="1" customFormat="1" ht="15">
      <c r="BR4948" t="str">
        <f t="shared" si="211"/>
        <v>TADFUSION</v>
      </c>
      <c r="BS4948" s="66" t="s">
        <v>13931</v>
      </c>
      <c r="BT4948" s="66" t="s">
        <v>13932</v>
      </c>
      <c r="BU4948" s="66" t="s">
        <v>13931</v>
      </c>
      <c r="BV4948" s="66" t="s">
        <v>13932</v>
      </c>
      <c r="BW4948" s="66" t="s">
        <v>13920</v>
      </c>
      <c r="BX4948" s="66"/>
      <c r="BY4948" s="12"/>
      <c r="BZ4948" t="s">
        <v>820</v>
      </c>
      <c r="CA4948" s="13" t="s">
        <v>13933</v>
      </c>
    </row>
    <row r="4949" spans="70:79" s="1" customFormat="1" ht="15">
      <c r="BR4949" t="str">
        <f t="shared" si="211"/>
        <v>TADGENESIS 5</v>
      </c>
      <c r="BS4949" s="66" t="s">
        <v>13934</v>
      </c>
      <c r="BT4949" s="66" t="s">
        <v>13935</v>
      </c>
      <c r="BU4949" s="66" t="s">
        <v>13934</v>
      </c>
      <c r="BV4949" s="66" t="s">
        <v>13935</v>
      </c>
      <c r="BW4949" s="66" t="s">
        <v>13920</v>
      </c>
      <c r="BX4949" s="66"/>
      <c r="BY4949" s="12"/>
      <c r="BZ4949" t="s">
        <v>820</v>
      </c>
      <c r="CA4949" s="13" t="s">
        <v>13936</v>
      </c>
    </row>
    <row r="4950" spans="70:79" s="1" customFormat="1" ht="15">
      <c r="BR4950" t="str">
        <f t="shared" si="211"/>
        <v>TADGREYFRIARS WALK</v>
      </c>
      <c r="BS4950" s="66" t="s">
        <v>13937</v>
      </c>
      <c r="BT4950" s="66" t="s">
        <v>13938</v>
      </c>
      <c r="BU4950" s="66" t="s">
        <v>13937</v>
      </c>
      <c r="BV4950" s="66" t="s">
        <v>13938</v>
      </c>
      <c r="BW4950" s="66" t="s">
        <v>13920</v>
      </c>
      <c r="BX4950" s="66"/>
      <c r="BY4950" s="12"/>
      <c r="BZ4950" t="s">
        <v>820</v>
      </c>
      <c r="CA4950" s="13" t="s">
        <v>13939</v>
      </c>
    </row>
    <row r="4951" spans="70:79" s="1" customFormat="1" ht="15">
      <c r="BR4951" t="str">
        <f t="shared" si="211"/>
        <v>TADHOLMEWOOD</v>
      </c>
      <c r="BS4951" s="66" t="s">
        <v>13940</v>
      </c>
      <c r="BT4951" s="66" t="s">
        <v>13941</v>
      </c>
      <c r="BU4951" s="66" t="s">
        <v>13940</v>
      </c>
      <c r="BV4951" s="66" t="s">
        <v>13941</v>
      </c>
      <c r="BW4951" s="66" t="s">
        <v>13920</v>
      </c>
      <c r="BX4951" s="66"/>
      <c r="BY4951" s="12"/>
      <c r="BZ4951" t="s">
        <v>820</v>
      </c>
      <c r="CA4951" s="13" t="s">
        <v>13942</v>
      </c>
    </row>
    <row r="4952" spans="70:79" s="1" customFormat="1" ht="15">
      <c r="BR4952" t="str">
        <f t="shared" si="211"/>
        <v>TADHORTON PARK</v>
      </c>
      <c r="BS4952" s="66" t="s">
        <v>13943</v>
      </c>
      <c r="BT4952" s="66" t="s">
        <v>13944</v>
      </c>
      <c r="BU4952" s="66" t="s">
        <v>13943</v>
      </c>
      <c r="BV4952" s="66" t="s">
        <v>13944</v>
      </c>
      <c r="BW4952" s="66" t="s">
        <v>13920</v>
      </c>
      <c r="BX4952" s="66"/>
      <c r="BY4952" s="12"/>
      <c r="BZ4952" t="s">
        <v>8488</v>
      </c>
      <c r="CA4952" s="13" t="s">
        <v>13945</v>
      </c>
    </row>
    <row r="4953" spans="70:79" s="1" customFormat="1" ht="15">
      <c r="BR4953" t="str">
        <f t="shared" si="211"/>
        <v>TADLISTONSHIELS</v>
      </c>
      <c r="BS4953" s="66" t="s">
        <v>13946</v>
      </c>
      <c r="BT4953" s="66" t="s">
        <v>13947</v>
      </c>
      <c r="BU4953" s="66" t="s">
        <v>13946</v>
      </c>
      <c r="BV4953" s="66" t="s">
        <v>13947</v>
      </c>
      <c r="BW4953" s="66" t="s">
        <v>13920</v>
      </c>
      <c r="BX4953" s="66"/>
      <c r="BY4953" s="12"/>
      <c r="BZ4953" t="s">
        <v>8488</v>
      </c>
      <c r="CA4953" s="13" t="s">
        <v>13948</v>
      </c>
    </row>
    <row r="4954" spans="70:79" s="1" customFormat="1" ht="15">
      <c r="BR4954" t="str">
        <f t="shared" si="211"/>
        <v>TADLYNFIELD MOUNT HOSPITAL</v>
      </c>
      <c r="BS4954" s="66" t="s">
        <v>13949</v>
      </c>
      <c r="BT4954" s="66" t="s">
        <v>1827</v>
      </c>
      <c r="BU4954" s="66" t="s">
        <v>13949</v>
      </c>
      <c r="BV4954" s="66" t="s">
        <v>1827</v>
      </c>
      <c r="BW4954" s="66" t="s">
        <v>13920</v>
      </c>
      <c r="BX4954" s="66"/>
      <c r="BY4954" s="12"/>
      <c r="BZ4954" t="s">
        <v>8488</v>
      </c>
      <c r="CA4954" s="13" t="s">
        <v>13950</v>
      </c>
    </row>
    <row r="4955" spans="70:79" s="1" customFormat="1" ht="15" customHeight="1">
      <c r="BR4955" t="str">
        <f t="shared" si="211"/>
        <v>TADPARK VIEW</v>
      </c>
      <c r="BS4955" s="66" t="s">
        <v>13951</v>
      </c>
      <c r="BT4955" s="66" t="s">
        <v>10910</v>
      </c>
      <c r="BU4955" s="66" t="s">
        <v>13951</v>
      </c>
      <c r="BV4955" s="66" t="s">
        <v>10910</v>
      </c>
      <c r="BW4955" s="66" t="s">
        <v>13920</v>
      </c>
      <c r="BX4955" s="66"/>
      <c r="BY4955" s="12"/>
      <c r="BZ4955" t="s">
        <v>830</v>
      </c>
      <c r="CA4955" s="13" t="s">
        <v>2469</v>
      </c>
    </row>
    <row r="4956" spans="70:79" s="1" customFormat="1" ht="15">
      <c r="BR4956" t="str">
        <f t="shared" si="211"/>
        <v>TADREDHILLS</v>
      </c>
      <c r="BS4956" s="66" t="s">
        <v>13952</v>
      </c>
      <c r="BT4956" s="66" t="s">
        <v>9767</v>
      </c>
      <c r="BU4956" s="66" t="s">
        <v>13952</v>
      </c>
      <c r="BV4956" s="66" t="s">
        <v>9767</v>
      </c>
      <c r="BW4956" s="66" t="s">
        <v>13920</v>
      </c>
      <c r="BX4956" s="66"/>
      <c r="BY4956" s="12"/>
      <c r="BZ4956" t="s">
        <v>8539</v>
      </c>
      <c r="CA4956" s="13" t="s">
        <v>13953</v>
      </c>
    </row>
    <row r="4957" spans="70:79" s="1" customFormat="1" ht="15">
      <c r="BR4957" t="str">
        <f t="shared" si="211"/>
        <v>TADSTONEY RIDGE HOSPITAL</v>
      </c>
      <c r="BS4957" s="66" t="s">
        <v>13954</v>
      </c>
      <c r="BT4957" s="66" t="s">
        <v>13955</v>
      </c>
      <c r="BU4957" s="66" t="s">
        <v>13954</v>
      </c>
      <c r="BV4957" s="66" t="s">
        <v>13955</v>
      </c>
      <c r="BW4957" s="66" t="s">
        <v>13920</v>
      </c>
      <c r="BX4957" s="66"/>
      <c r="BY4957" s="12"/>
      <c r="BZ4957" t="s">
        <v>8539</v>
      </c>
      <c r="CA4957" s="13" t="s">
        <v>13956</v>
      </c>
    </row>
    <row r="4958" spans="70:79" s="1" customFormat="1" ht="15">
      <c r="BR4958" t="str">
        <f t="shared" si="211"/>
        <v>TADWADDILOVES</v>
      </c>
      <c r="BS4958" s="66" t="s">
        <v>13957</v>
      </c>
      <c r="BT4958" s="66" t="s">
        <v>13958</v>
      </c>
      <c r="BU4958" s="66" t="s">
        <v>13957</v>
      </c>
      <c r="BV4958" s="66" t="s">
        <v>13958</v>
      </c>
      <c r="BW4958" s="66" t="s">
        <v>13920</v>
      </c>
      <c r="BX4958" s="66"/>
      <c r="BY4958" s="12"/>
      <c r="BZ4958" t="s">
        <v>8539</v>
      </c>
      <c r="CA4958" s="13" t="s">
        <v>13959</v>
      </c>
    </row>
    <row r="4959" spans="70:79" s="1" customFormat="1" ht="15">
      <c r="BR4959" t="str">
        <f t="shared" si="211"/>
        <v>TAFABERDEEN PARK (RESIDENTIAL SERVICES)</v>
      </c>
      <c r="BS4959" s="66" t="s">
        <v>13960</v>
      </c>
      <c r="BT4959" s="66" t="s">
        <v>13961</v>
      </c>
      <c r="BU4959" s="66" t="s">
        <v>13960</v>
      </c>
      <c r="BV4959" s="66" t="s">
        <v>13961</v>
      </c>
      <c r="BW4959" s="66" t="s">
        <v>13962</v>
      </c>
      <c r="BX4959" s="66"/>
      <c r="BY4959" s="12"/>
      <c r="BZ4959" t="s">
        <v>8539</v>
      </c>
      <c r="CA4959" s="13" t="s">
        <v>13963</v>
      </c>
    </row>
    <row r="4960" spans="70:79" s="1" customFormat="1" ht="15">
      <c r="BR4960" t="str">
        <f t="shared" si="211"/>
        <v>TAFAOT (C&amp;I)</v>
      </c>
      <c r="BS4960" s="66" t="s">
        <v>13964</v>
      </c>
      <c r="BT4960" s="66" t="s">
        <v>13965</v>
      </c>
      <c r="BU4960" s="66" t="s">
        <v>13964</v>
      </c>
      <c r="BV4960" s="66" t="s">
        <v>13965</v>
      </c>
      <c r="BW4960" s="66" t="s">
        <v>13962</v>
      </c>
      <c r="BX4960" s="66"/>
      <c r="BY4960" s="12"/>
      <c r="BZ4960" t="s">
        <v>853</v>
      </c>
      <c r="CA4960" s="13" t="s">
        <v>13966</v>
      </c>
    </row>
    <row r="4961" spans="70:79" s="1" customFormat="1" ht="15" customHeight="1">
      <c r="BR4961" t="str">
        <f t="shared" si="211"/>
        <v>TAFBELSIZE AVENUE</v>
      </c>
      <c r="BS4961" s="66" t="s">
        <v>13967</v>
      </c>
      <c r="BT4961" s="66" t="s">
        <v>13968</v>
      </c>
      <c r="BU4961" s="66" t="s">
        <v>13967</v>
      </c>
      <c r="BV4961" s="66" t="s">
        <v>13968</v>
      </c>
      <c r="BW4961" s="66" t="s">
        <v>13962</v>
      </c>
      <c r="BX4961" s="66"/>
      <c r="BY4961" s="12"/>
      <c r="BZ4961" t="s">
        <v>853</v>
      </c>
      <c r="CA4961" s="13" t="s">
        <v>1255</v>
      </c>
    </row>
    <row r="4962" spans="70:79" s="1" customFormat="1" ht="15" customHeight="1">
      <c r="BR4962" t="str">
        <f t="shared" si="211"/>
        <v>TAFBELSIZE SQUARE</v>
      </c>
      <c r="BS4962" s="66" t="s">
        <v>13969</v>
      </c>
      <c r="BT4962" s="66" t="s">
        <v>13970</v>
      </c>
      <c r="BU4962" s="66" t="s">
        <v>13969</v>
      </c>
      <c r="BV4962" s="66" t="s">
        <v>13970</v>
      </c>
      <c r="BW4962" s="66" t="s">
        <v>13962</v>
      </c>
      <c r="BX4962" s="66"/>
      <c r="BY4962" s="12"/>
      <c r="BZ4962" t="s">
        <v>8566</v>
      </c>
      <c r="CA4962" s="13" t="s">
        <v>13971</v>
      </c>
    </row>
    <row r="4963" spans="70:79" s="1" customFormat="1" ht="15" customHeight="1">
      <c r="BR4963" t="str">
        <f t="shared" si="211"/>
        <v>TAFCALEDONIAN ROAD (RESIDENTIAL SERVICES)</v>
      </c>
      <c r="BS4963" s="66" t="s">
        <v>13972</v>
      </c>
      <c r="BT4963" s="66" t="s">
        <v>13973</v>
      </c>
      <c r="BU4963" s="66" t="s">
        <v>13972</v>
      </c>
      <c r="BV4963" s="66" t="s">
        <v>13973</v>
      </c>
      <c r="BW4963" s="66" t="s">
        <v>13962</v>
      </c>
      <c r="BX4963" s="66"/>
      <c r="BY4963" s="12"/>
      <c r="BZ4963" t="s">
        <v>8566</v>
      </c>
      <c r="CA4963" s="13" t="s">
        <v>13974</v>
      </c>
    </row>
    <row r="4964" spans="70:79" s="1" customFormat="1" ht="15" customHeight="1">
      <c r="BR4964" t="str">
        <f t="shared" si="211"/>
        <v>TAFCAMDEN ALCOHOL SERVICE</v>
      </c>
      <c r="BS4964" s="66" t="s">
        <v>13975</v>
      </c>
      <c r="BT4964" s="66" t="s">
        <v>13976</v>
      </c>
      <c r="BU4964" s="66" t="s">
        <v>13975</v>
      </c>
      <c r="BV4964" s="66" t="s">
        <v>13976</v>
      </c>
      <c r="BW4964" s="66" t="s">
        <v>13962</v>
      </c>
      <c r="BX4964" s="66"/>
      <c r="BY4964" s="12"/>
      <c r="BZ4964" t="s">
        <v>8566</v>
      </c>
      <c r="CA4964" s="13" t="s">
        <v>13977</v>
      </c>
    </row>
    <row r="4965" spans="70:79" s="1" customFormat="1" ht="15">
      <c r="BR4965" t="str">
        <f t="shared" si="211"/>
        <v>TAFCAMDEN IAPT</v>
      </c>
      <c r="BS4965" s="66" t="s">
        <v>13978</v>
      </c>
      <c r="BT4965" s="66" t="s">
        <v>13979</v>
      </c>
      <c r="BU4965" s="66" t="s">
        <v>13978</v>
      </c>
      <c r="BV4965" s="66" t="s">
        <v>13979</v>
      </c>
      <c r="BW4965" s="66" t="s">
        <v>13962</v>
      </c>
      <c r="BX4965" s="66"/>
      <c r="BY4965" s="12"/>
      <c r="BZ4965" t="s">
        <v>8566</v>
      </c>
      <c r="CA4965" s="13" t="s">
        <v>13980</v>
      </c>
    </row>
    <row r="4966" spans="70:79" s="1" customFormat="1" ht="15">
      <c r="BR4966" t="str">
        <f t="shared" si="211"/>
        <v>TAFCAMDEN LD SERVICE</v>
      </c>
      <c r="BS4966" s="66" t="s">
        <v>13981</v>
      </c>
      <c r="BT4966" s="66" t="s">
        <v>13982</v>
      </c>
      <c r="BU4966" s="66" t="s">
        <v>13981</v>
      </c>
      <c r="BV4966" s="66" t="s">
        <v>13982</v>
      </c>
      <c r="BW4966" s="66" t="s">
        <v>13962</v>
      </c>
      <c r="BX4966" s="66"/>
      <c r="BY4966" s="12"/>
      <c r="BZ4966" t="s">
        <v>8566</v>
      </c>
      <c r="CA4966" s="13" t="s">
        <v>13983</v>
      </c>
    </row>
    <row r="4967" spans="70:79" s="1" customFormat="1" ht="15">
      <c r="BR4967" t="str">
        <f t="shared" si="211"/>
        <v>TAFCAMDEN MEWS DAY HOSPITAL</v>
      </c>
      <c r="BS4967" s="66" t="s">
        <v>13984</v>
      </c>
      <c r="BT4967" s="66" t="s">
        <v>13985</v>
      </c>
      <c r="BU4967" s="66" t="s">
        <v>13984</v>
      </c>
      <c r="BV4967" s="66" t="s">
        <v>13985</v>
      </c>
      <c r="BW4967" s="66" t="s">
        <v>13962</v>
      </c>
      <c r="BX4967" s="66"/>
      <c r="BY4967" s="12"/>
      <c r="BZ4967" t="s">
        <v>864</v>
      </c>
      <c r="CA4967" s="13" t="s">
        <v>13986</v>
      </c>
    </row>
    <row r="4968" spans="70:79" s="1" customFormat="1" ht="15">
      <c r="BR4968" t="str">
        <f t="shared" si="211"/>
        <v>TAFCARE TRUST MENTAL HEALTH SERVICES</v>
      </c>
      <c r="BS4968" s="66" t="s">
        <v>13987</v>
      </c>
      <c r="BT4968" s="66" t="s">
        <v>13988</v>
      </c>
      <c r="BU4968" s="66" t="s">
        <v>13987</v>
      </c>
      <c r="BV4968" s="66" t="s">
        <v>13988</v>
      </c>
      <c r="BW4968" s="66" t="s">
        <v>13962</v>
      </c>
      <c r="BX4968" s="66"/>
      <c r="BY4968" s="12"/>
      <c r="BZ4968" t="s">
        <v>8617</v>
      </c>
      <c r="CA4968" s="13" t="s">
        <v>5651</v>
      </c>
    </row>
    <row r="4969" spans="70:79" s="1" customFormat="1" ht="15">
      <c r="BR4969" t="str">
        <f t="shared" si="211"/>
        <v>TAFCLERKENWELL PROJECT</v>
      </c>
      <c r="BS4969" s="66" t="s">
        <v>13989</v>
      </c>
      <c r="BT4969" s="66" t="s">
        <v>13990</v>
      </c>
      <c r="BU4969" s="66" t="s">
        <v>13989</v>
      </c>
      <c r="BV4969" s="66" t="s">
        <v>13990</v>
      </c>
      <c r="BW4969" s="66" t="s">
        <v>13962</v>
      </c>
      <c r="BX4969" s="66"/>
      <c r="BY4969" s="12"/>
      <c r="BZ4969" t="s">
        <v>8617</v>
      </c>
      <c r="CA4969" s="13" t="s">
        <v>13991</v>
      </c>
    </row>
    <row r="4970" spans="70:79" s="1" customFormat="1" ht="15">
      <c r="BR4970" t="str">
        <f t="shared" si="211"/>
        <v>TAFCOLLINGWOOD BUSINESS CENTRE</v>
      </c>
      <c r="BS4970" s="66" t="s">
        <v>13992</v>
      </c>
      <c r="BT4970" s="66" t="s">
        <v>13993</v>
      </c>
      <c r="BU4970" s="66" t="s">
        <v>13992</v>
      </c>
      <c r="BV4970" s="66" t="s">
        <v>13993</v>
      </c>
      <c r="BW4970" s="66" t="s">
        <v>13962</v>
      </c>
      <c r="BX4970" s="66"/>
      <c r="BY4970" s="12"/>
      <c r="BZ4970" t="s">
        <v>8617</v>
      </c>
      <c r="CA4970" s="13" t="s">
        <v>5656</v>
      </c>
    </row>
    <row r="4971" spans="70:79" s="1" customFormat="1" ht="15">
      <c r="BR4971" t="str">
        <f t="shared" si="211"/>
        <v>TAFCRISIS TEAM (NORTH CAMDEN)</v>
      </c>
      <c r="BS4971" s="66" t="s">
        <v>13994</v>
      </c>
      <c r="BT4971" s="66" t="s">
        <v>13995</v>
      </c>
      <c r="BU4971" s="66" t="s">
        <v>13994</v>
      </c>
      <c r="BV4971" s="66" t="s">
        <v>13995</v>
      </c>
      <c r="BW4971" s="66" t="s">
        <v>13962</v>
      </c>
      <c r="BX4971" s="66"/>
      <c r="BY4971" s="12"/>
      <c r="BZ4971" t="s">
        <v>870</v>
      </c>
      <c r="CA4971" s="13" t="s">
        <v>13996</v>
      </c>
    </row>
    <row r="4972" spans="70:79" s="1" customFormat="1" ht="15">
      <c r="BR4972" t="str">
        <f t="shared" si="211"/>
        <v>TAFCRISIS TEAM (SOUTH CAMDEN)</v>
      </c>
      <c r="BS4972" s="66" t="s">
        <v>13997</v>
      </c>
      <c r="BT4972" s="66" t="s">
        <v>13998</v>
      </c>
      <c r="BU4972" s="66" t="s">
        <v>13997</v>
      </c>
      <c r="BV4972" s="66" t="s">
        <v>13998</v>
      </c>
      <c r="BW4972" s="66" t="s">
        <v>13962</v>
      </c>
      <c r="BX4972" s="66"/>
      <c r="BY4972" s="12"/>
      <c r="BZ4972" t="s">
        <v>870</v>
      </c>
      <c r="CA4972" s="13" t="s">
        <v>13999</v>
      </c>
    </row>
    <row r="4973" spans="70:79" s="1" customFormat="1" ht="15">
      <c r="BR4973" t="str">
        <f t="shared" si="211"/>
        <v>TAFDRAYTON PARK COMMUNITY CARE CENTRE</v>
      </c>
      <c r="BS4973" s="66" t="s">
        <v>14000</v>
      </c>
      <c r="BT4973" s="66" t="s">
        <v>14001</v>
      </c>
      <c r="BU4973" s="66" t="s">
        <v>14000</v>
      </c>
      <c r="BV4973" s="66" t="s">
        <v>14001</v>
      </c>
      <c r="BW4973" s="66" t="s">
        <v>13962</v>
      </c>
      <c r="BX4973" s="66"/>
      <c r="BY4973" s="12"/>
      <c r="BZ4973" t="s">
        <v>7471</v>
      </c>
      <c r="CA4973" s="13" t="s">
        <v>2777</v>
      </c>
    </row>
    <row r="4974" spans="70:79" s="1" customFormat="1" ht="15">
      <c r="BR4974" t="str">
        <f t="shared" si="211"/>
        <v>TAFDRAYTON PARK WOMENS SERVICE</v>
      </c>
      <c r="BS4974" s="66" t="s">
        <v>14002</v>
      </c>
      <c r="BT4974" s="66" t="s">
        <v>14003</v>
      </c>
      <c r="BU4974" s="66" t="s">
        <v>14002</v>
      </c>
      <c r="BV4974" s="66" t="s">
        <v>14003</v>
      </c>
      <c r="BW4974" s="66" t="s">
        <v>13962</v>
      </c>
      <c r="BX4974" s="66"/>
      <c r="BY4974" s="12"/>
      <c r="BZ4974" t="s">
        <v>7471</v>
      </c>
      <c r="CA4974" s="13" t="s">
        <v>14004</v>
      </c>
    </row>
    <row r="4975" spans="70:79" s="1" customFormat="1" ht="15">
      <c r="BR4975" t="str">
        <f t="shared" si="211"/>
        <v>TAFEARLY INTERVENTION SERVICE</v>
      </c>
      <c r="BS4975" s="66" t="s">
        <v>14005</v>
      </c>
      <c r="BT4975" s="66" t="s">
        <v>14006</v>
      </c>
      <c r="BU4975" s="66" t="s">
        <v>14005</v>
      </c>
      <c r="BV4975" s="66" t="s">
        <v>14006</v>
      </c>
      <c r="BW4975" s="66" t="s">
        <v>13962</v>
      </c>
      <c r="BX4975" s="66"/>
      <c r="BY4975" s="12"/>
      <c r="BZ4975" t="s">
        <v>7471</v>
      </c>
      <c r="CA4975" s="13" t="s">
        <v>14007</v>
      </c>
    </row>
    <row r="4976" spans="70:79" s="1" customFormat="1" ht="15">
      <c r="BR4976" t="str">
        <f t="shared" si="211"/>
        <v>TAFELTHORNE MENTAL HEALTH &amp; SOCIAL CARE CENTRE</v>
      </c>
      <c r="BS4976" s="66" t="s">
        <v>14008</v>
      </c>
      <c r="BT4976" s="66" t="s">
        <v>14009</v>
      </c>
      <c r="BU4976" s="66" t="s">
        <v>14008</v>
      </c>
      <c r="BV4976" s="66" t="s">
        <v>14009</v>
      </c>
      <c r="BW4976" s="66" t="s">
        <v>13962</v>
      </c>
      <c r="BX4976" s="66"/>
      <c r="BY4976" s="12"/>
      <c r="BZ4976" t="s">
        <v>7471</v>
      </c>
      <c r="CA4976" s="13" t="s">
        <v>14010</v>
      </c>
    </row>
    <row r="4977" spans="70:79" s="1" customFormat="1" ht="15">
      <c r="BR4977" t="str">
        <f t="shared" si="211"/>
        <v>TAFFOCUS TEAM</v>
      </c>
      <c r="BS4977" s="66" t="s">
        <v>14011</v>
      </c>
      <c r="BT4977" s="66" t="s">
        <v>14012</v>
      </c>
      <c r="BU4977" s="66" t="s">
        <v>14011</v>
      </c>
      <c r="BV4977" s="66" t="s">
        <v>14012</v>
      </c>
      <c r="BW4977" s="66" t="s">
        <v>13962</v>
      </c>
      <c r="BX4977" s="66"/>
      <c r="BY4977" s="12"/>
      <c r="BZ4977" t="s">
        <v>7471</v>
      </c>
      <c r="CA4977" s="13" t="s">
        <v>14013</v>
      </c>
    </row>
    <row r="4978" spans="70:79" s="1" customFormat="1" ht="15">
      <c r="BR4978" t="str">
        <f t="shared" si="211"/>
        <v>TAFFORDWYCH ROAD DAY HOSPITAL</v>
      </c>
      <c r="BS4978" s="66" t="s">
        <v>14014</v>
      </c>
      <c r="BT4978" s="66" t="s">
        <v>14015</v>
      </c>
      <c r="BU4978" s="66" t="s">
        <v>14014</v>
      </c>
      <c r="BV4978" s="66" t="s">
        <v>14015</v>
      </c>
      <c r="BW4978" s="66" t="s">
        <v>13962</v>
      </c>
      <c r="BX4978" s="66"/>
      <c r="BY4978" s="12"/>
      <c r="BZ4978" t="s">
        <v>7471</v>
      </c>
      <c r="CA4978" s="13" t="s">
        <v>14016</v>
      </c>
    </row>
    <row r="4979" spans="70:79" s="1" customFormat="1" ht="15">
      <c r="BR4979" t="str">
        <f t="shared" si="211"/>
        <v>TAFGREENLAND ROAD SERVICES</v>
      </c>
      <c r="BS4979" s="66" t="s">
        <v>14017</v>
      </c>
      <c r="BT4979" s="66" t="s">
        <v>14018</v>
      </c>
      <c r="BU4979" s="66" t="s">
        <v>14017</v>
      </c>
      <c r="BV4979" s="66" t="s">
        <v>14018</v>
      </c>
      <c r="BW4979" s="66" t="s">
        <v>13962</v>
      </c>
      <c r="BX4979" s="66"/>
      <c r="BY4979" s="12"/>
      <c r="BZ4979" t="s">
        <v>8255</v>
      </c>
      <c r="CA4979" s="13" t="s">
        <v>11528</v>
      </c>
    </row>
    <row r="4980" spans="70:79" s="1" customFormat="1" ht="15">
      <c r="BR4980" t="str">
        <f t="shared" si="211"/>
        <v>TAFHANLEY GARDENS (RESIDENTIAL SERVICES)</v>
      </c>
      <c r="BS4980" s="66" t="s">
        <v>14019</v>
      </c>
      <c r="BT4980" s="66" t="s">
        <v>14020</v>
      </c>
      <c r="BU4980" s="66" t="s">
        <v>14019</v>
      </c>
      <c r="BV4980" s="66" t="s">
        <v>14020</v>
      </c>
      <c r="BW4980" s="66" t="s">
        <v>13962</v>
      </c>
      <c r="BX4980" s="66"/>
      <c r="BY4980" s="12"/>
      <c r="BZ4980" t="s">
        <v>8255</v>
      </c>
      <c r="CA4980" s="13" t="s">
        <v>14021</v>
      </c>
    </row>
    <row r="4981" spans="70:79" s="1" customFormat="1" ht="15">
      <c r="BR4981" t="str">
        <f t="shared" si="211"/>
        <v>TAFHENLEY ROAD DAY CENTRE</v>
      </c>
      <c r="BS4981" s="66" t="s">
        <v>14022</v>
      </c>
      <c r="BT4981" s="66" t="s">
        <v>14023</v>
      </c>
      <c r="BU4981" s="66" t="s">
        <v>14022</v>
      </c>
      <c r="BV4981" s="66" t="s">
        <v>14023</v>
      </c>
      <c r="BW4981" s="66" t="s">
        <v>13962</v>
      </c>
      <c r="BX4981" s="66"/>
      <c r="BY4981" s="12"/>
      <c r="BZ4981" t="s">
        <v>8255</v>
      </c>
      <c r="CA4981" s="13" t="s">
        <v>14024</v>
      </c>
    </row>
    <row r="4982" spans="70:79" s="1" customFormat="1" ht="15">
      <c r="BR4982" t="str">
        <f t="shared" si="211"/>
        <v>TAFHIGHGATE ACUTE MENTAL HEALTH CENTRE</v>
      </c>
      <c r="BS4982" s="66" t="s">
        <v>14025</v>
      </c>
      <c r="BT4982" s="66" t="s">
        <v>2517</v>
      </c>
      <c r="BU4982" s="66" t="s">
        <v>14025</v>
      </c>
      <c r="BV4982" s="66" t="s">
        <v>2517</v>
      </c>
      <c r="BW4982" s="66" t="s">
        <v>13962</v>
      </c>
      <c r="BX4982" s="66"/>
      <c r="BY4982" s="12"/>
      <c r="BZ4982" t="s">
        <v>8255</v>
      </c>
      <c r="CA4982" s="13" t="s">
        <v>14026</v>
      </c>
    </row>
    <row r="4983" spans="70:79" s="1" customFormat="1" ht="15">
      <c r="BR4983" t="str">
        <f t="shared" si="211"/>
        <v>TAFHIGHGATE ROAD DAY CENTRE</v>
      </c>
      <c r="BS4983" s="66" t="s">
        <v>14027</v>
      </c>
      <c r="BT4983" s="66" t="s">
        <v>14028</v>
      </c>
      <c r="BU4983" s="66" t="s">
        <v>14027</v>
      </c>
      <c r="BV4983" s="66" t="s">
        <v>14028</v>
      </c>
      <c r="BW4983" s="66" t="s">
        <v>13962</v>
      </c>
      <c r="BX4983" s="66"/>
      <c r="BY4983" s="12"/>
      <c r="BZ4983" t="s">
        <v>8255</v>
      </c>
      <c r="CA4983" s="13" t="s">
        <v>14029</v>
      </c>
    </row>
    <row r="4984" spans="70:79" s="1" customFormat="1" ht="15">
      <c r="BR4984" t="str">
        <f t="shared" si="211"/>
        <v>TAFHIGHVIEW &amp; CORNWALLIS COMMUNITY SUPPORT PROJECTS</v>
      </c>
      <c r="BS4984" s="66" t="s">
        <v>14030</v>
      </c>
      <c r="BT4984" s="66" t="s">
        <v>14031</v>
      </c>
      <c r="BU4984" s="66" t="s">
        <v>14030</v>
      </c>
      <c r="BV4984" s="66" t="s">
        <v>14031</v>
      </c>
      <c r="BW4984" s="66" t="s">
        <v>13962</v>
      </c>
      <c r="BX4984" s="66"/>
      <c r="BY4984" s="12"/>
      <c r="BZ4984" t="s">
        <v>8255</v>
      </c>
      <c r="CA4984" s="13" t="s">
        <v>12366</v>
      </c>
    </row>
    <row r="4985" spans="70:79" s="1" customFormat="1" ht="15">
      <c r="BR4985" t="str">
        <f t="shared" si="211"/>
        <v>TAFHILL HOUSE</v>
      </c>
      <c r="BS4985" s="66" t="s">
        <v>14032</v>
      </c>
      <c r="BT4985" s="66" t="s">
        <v>14033</v>
      </c>
      <c r="BU4985" s="66" t="s">
        <v>14032</v>
      </c>
      <c r="BV4985" s="66" t="s">
        <v>14033</v>
      </c>
      <c r="BW4985" s="66" t="s">
        <v>13962</v>
      </c>
      <c r="BX4985" s="66"/>
      <c r="BY4985" s="12"/>
      <c r="BZ4985" t="s">
        <v>8255</v>
      </c>
      <c r="CA4985" s="13" t="s">
        <v>14034</v>
      </c>
    </row>
    <row r="4986" spans="70:79" s="1" customFormat="1" ht="15">
      <c r="BR4986" t="str">
        <f t="shared" si="211"/>
        <v>TAFHUNTER STREET HEALTH CENTRE</v>
      </c>
      <c r="BS4986" s="66" t="s">
        <v>14035</v>
      </c>
      <c r="BT4986" s="66" t="s">
        <v>14036</v>
      </c>
      <c r="BU4986" s="66" t="s">
        <v>14035</v>
      </c>
      <c r="BV4986" s="66" t="s">
        <v>14036</v>
      </c>
      <c r="BW4986" s="66" t="s">
        <v>13962</v>
      </c>
      <c r="BX4986" s="66"/>
      <c r="BY4986" s="12"/>
      <c r="BZ4986" t="s">
        <v>8255</v>
      </c>
      <c r="CA4986" s="13" t="s">
        <v>14037</v>
      </c>
    </row>
    <row r="4987" spans="70:79" s="1" customFormat="1" ht="15">
      <c r="BR4987" t="str">
        <f t="shared" si="211"/>
        <v>TAFIDASS</v>
      </c>
      <c r="BS4987" s="66" t="s">
        <v>14038</v>
      </c>
      <c r="BT4987" s="66" t="s">
        <v>14039</v>
      </c>
      <c r="BU4987" s="66" t="s">
        <v>14038</v>
      </c>
      <c r="BV4987" s="66" t="s">
        <v>14039</v>
      </c>
      <c r="BW4987" s="66" t="s">
        <v>13962</v>
      </c>
      <c r="BX4987" s="66"/>
      <c r="BY4987" s="12"/>
      <c r="BZ4987" t="s">
        <v>8255</v>
      </c>
      <c r="CA4987" s="13" t="s">
        <v>12172</v>
      </c>
    </row>
    <row r="4988" spans="70:79" s="1" customFormat="1" ht="15">
      <c r="BR4988" t="str">
        <f t="shared" si="211"/>
        <v>TAFISATS</v>
      </c>
      <c r="BS4988" s="66" t="s">
        <v>14040</v>
      </c>
      <c r="BT4988" s="66" t="s">
        <v>14041</v>
      </c>
      <c r="BU4988" s="66" t="s">
        <v>14040</v>
      </c>
      <c r="BV4988" s="66" t="s">
        <v>14041</v>
      </c>
      <c r="BW4988" s="66" t="s">
        <v>13962</v>
      </c>
      <c r="BX4988" s="66"/>
      <c r="BY4988" s="12"/>
      <c r="BZ4988" t="s">
        <v>8255</v>
      </c>
      <c r="CA4988" s="13" t="s">
        <v>14042</v>
      </c>
    </row>
    <row r="4989" spans="70:79" s="1" customFormat="1" ht="15">
      <c r="BR4989" t="str">
        <f t="shared" si="211"/>
        <v>TAFISLEDON ROAD MENTAL HEALTH RESOURCE CENTRE</v>
      </c>
      <c r="BS4989" s="66" t="s">
        <v>14043</v>
      </c>
      <c r="BT4989" s="66" t="s">
        <v>14044</v>
      </c>
      <c r="BU4989" s="66" t="s">
        <v>14043</v>
      </c>
      <c r="BV4989" s="66" t="s">
        <v>14044</v>
      </c>
      <c r="BW4989" s="66" t="s">
        <v>13962</v>
      </c>
      <c r="BX4989" s="66"/>
      <c r="BY4989" s="12"/>
      <c r="BZ4989" t="s">
        <v>8255</v>
      </c>
      <c r="CA4989" s="13" t="s">
        <v>14045</v>
      </c>
    </row>
    <row r="4990" spans="70:79" s="1" customFormat="1" ht="15">
      <c r="BR4990" t="str">
        <f t="shared" si="211"/>
        <v>TAFISLINGTON IAPT</v>
      </c>
      <c r="BS4990" s="66" t="s">
        <v>14046</v>
      </c>
      <c r="BT4990" s="66" t="s">
        <v>14047</v>
      </c>
      <c r="BU4990" s="66" t="s">
        <v>14046</v>
      </c>
      <c r="BV4990" s="66" t="s">
        <v>14047</v>
      </c>
      <c r="BW4990" s="66" t="s">
        <v>13962</v>
      </c>
      <c r="BX4990" s="66"/>
      <c r="BY4990" s="12"/>
      <c r="BZ4990" t="s">
        <v>8255</v>
      </c>
      <c r="CA4990" s="13" t="s">
        <v>14048</v>
      </c>
    </row>
    <row r="4991" spans="70:79" s="1" customFormat="1" ht="15">
      <c r="BR4991" t="str">
        <f t="shared" si="211"/>
        <v>TAFISLINGTON LEARNING DIFFICULTIES PARTNERSHIP</v>
      </c>
      <c r="BS4991" s="66" t="s">
        <v>14049</v>
      </c>
      <c r="BT4991" s="66" t="s">
        <v>14050</v>
      </c>
      <c r="BU4991" s="66" t="s">
        <v>14049</v>
      </c>
      <c r="BV4991" s="66" t="s">
        <v>14050</v>
      </c>
      <c r="BW4991" s="66" t="s">
        <v>13962</v>
      </c>
      <c r="BX4991" s="66"/>
      <c r="BY4991" s="12"/>
      <c r="BZ4991" t="s">
        <v>8255</v>
      </c>
      <c r="CA4991" s="13" t="s">
        <v>14051</v>
      </c>
    </row>
    <row r="4992" spans="70:79" s="1" customFormat="1" ht="15">
      <c r="BR4992" t="str">
        <f t="shared" si="211"/>
        <v>TAFKINGS CROSS ROAD</v>
      </c>
      <c r="BS4992" s="66" t="s">
        <v>14052</v>
      </c>
      <c r="BT4992" s="66" t="s">
        <v>14053</v>
      </c>
      <c r="BU4992" s="66" t="s">
        <v>14052</v>
      </c>
      <c r="BV4992" s="66" t="s">
        <v>14053</v>
      </c>
      <c r="BW4992" s="66" t="s">
        <v>13962</v>
      </c>
      <c r="BX4992" s="66"/>
      <c r="BY4992" s="12"/>
      <c r="BZ4992" t="s">
        <v>8255</v>
      </c>
      <c r="CA4992" s="13" t="s">
        <v>14054</v>
      </c>
    </row>
    <row r="4993" spans="70:79" s="1" customFormat="1" ht="15">
      <c r="BR4993" t="str">
        <f t="shared" si="211"/>
        <v>TAFKINGSTON DRUG &amp; ALCOHOL SERVICE</v>
      </c>
      <c r="BS4993" s="66" t="s">
        <v>14055</v>
      </c>
      <c r="BT4993" s="66" t="s">
        <v>14056</v>
      </c>
      <c r="BU4993" s="66" t="s">
        <v>14055</v>
      </c>
      <c r="BV4993" s="66" t="s">
        <v>14056</v>
      </c>
      <c r="BW4993" s="66" t="s">
        <v>13962</v>
      </c>
      <c r="BX4993" s="66"/>
      <c r="BY4993" s="12"/>
      <c r="BZ4993" t="s">
        <v>3546</v>
      </c>
      <c r="CA4993" s="13" t="s">
        <v>14057</v>
      </c>
    </row>
    <row r="4994" spans="70:79" s="1" customFormat="1" ht="15">
      <c r="BR4994" t="str">
        <f t="shared" si="211"/>
        <v>TAFLAMBO DAY CENTRE</v>
      </c>
      <c r="BS4994" s="66" t="s">
        <v>14058</v>
      </c>
      <c r="BT4994" s="66" t="s">
        <v>14059</v>
      </c>
      <c r="BU4994" s="66" t="s">
        <v>14058</v>
      </c>
      <c r="BV4994" s="66" t="s">
        <v>14059</v>
      </c>
      <c r="BW4994" s="66" t="s">
        <v>13962</v>
      </c>
      <c r="BX4994" s="66"/>
      <c r="BY4994" s="12"/>
      <c r="BZ4994" t="s">
        <v>3546</v>
      </c>
      <c r="CA4994" s="13" t="s">
        <v>14060</v>
      </c>
    </row>
    <row r="4995" spans="70:79" s="1" customFormat="1" ht="15">
      <c r="BR4995" t="str">
        <f t="shared" si="211"/>
        <v>TAFNETHERWOOD CENTRE</v>
      </c>
      <c r="BS4995" s="66" t="s">
        <v>14061</v>
      </c>
      <c r="BT4995" s="66" t="s">
        <v>14062</v>
      </c>
      <c r="BU4995" s="66" t="s">
        <v>14061</v>
      </c>
      <c r="BV4995" s="66" t="s">
        <v>14062</v>
      </c>
      <c r="BW4995" s="66" t="s">
        <v>13962</v>
      </c>
      <c r="BX4995" s="66"/>
      <c r="BY4995" s="12"/>
      <c r="BZ4995" t="s">
        <v>3554</v>
      </c>
      <c r="CA4995" s="13" t="s">
        <v>14063</v>
      </c>
    </row>
    <row r="4996" spans="70:79" s="1" customFormat="1" ht="15" customHeight="1">
      <c r="BR4996" t="str">
        <f t="shared" ref="BR4996:BR5059" si="212">CONCATENATE(LEFT(BS4996, 3),BT4996)</f>
        <v>TAFNORTH CAMDEN DRUG SERVICES (RESPONSE)</v>
      </c>
      <c r="BS4996" s="66" t="s">
        <v>14064</v>
      </c>
      <c r="BT4996" s="66" t="s">
        <v>14065</v>
      </c>
      <c r="BU4996" s="66" t="s">
        <v>14064</v>
      </c>
      <c r="BV4996" s="66" t="s">
        <v>14065</v>
      </c>
      <c r="BW4996" s="66" t="s">
        <v>13962</v>
      </c>
      <c r="BX4996" s="66"/>
      <c r="BY4996" s="12"/>
      <c r="BZ4996" t="s">
        <v>3554</v>
      </c>
      <c r="CA4996" s="13" t="s">
        <v>14066</v>
      </c>
    </row>
    <row r="4997" spans="70:79" s="1" customFormat="1" ht="15" customHeight="1">
      <c r="BR4997" t="str">
        <f t="shared" si="212"/>
        <v>TAFNORTH ISLINGTON CRISIS TEAM</v>
      </c>
      <c r="BS4997" s="66" t="s">
        <v>14067</v>
      </c>
      <c r="BT4997" s="66" t="s">
        <v>14068</v>
      </c>
      <c r="BU4997" s="66" t="s">
        <v>14067</v>
      </c>
      <c r="BV4997" s="66" t="s">
        <v>14068</v>
      </c>
      <c r="BW4997" s="66" t="s">
        <v>13962</v>
      </c>
      <c r="BX4997" s="66"/>
      <c r="BY4997" s="12"/>
      <c r="BZ4997" t="s">
        <v>3554</v>
      </c>
      <c r="CA4997" s="13" t="s">
        <v>14069</v>
      </c>
    </row>
    <row r="4998" spans="70:79" s="1" customFormat="1" ht="15" customHeight="1">
      <c r="BR4998" t="str">
        <f t="shared" si="212"/>
        <v>TAFPECKWATER CENTRE</v>
      </c>
      <c r="BS4998" s="66" t="s">
        <v>14070</v>
      </c>
      <c r="BT4998" s="66" t="s">
        <v>14071</v>
      </c>
      <c r="BU4998" s="66" t="s">
        <v>14070</v>
      </c>
      <c r="BV4998" s="66" t="s">
        <v>14071</v>
      </c>
      <c r="BW4998" s="66" t="s">
        <v>13962</v>
      </c>
      <c r="BX4998" s="66"/>
      <c r="BY4998" s="12"/>
      <c r="BZ4998" t="s">
        <v>3554</v>
      </c>
      <c r="CA4998" s="13" t="s">
        <v>14072</v>
      </c>
    </row>
    <row r="4999" spans="70:79" s="1" customFormat="1" ht="15">
      <c r="BR4999" t="str">
        <f t="shared" si="212"/>
        <v>TAFPINE STREET DAY CENTRE</v>
      </c>
      <c r="BS4999" s="66" t="s">
        <v>14073</v>
      </c>
      <c r="BT4999" s="66" t="s">
        <v>14074</v>
      </c>
      <c r="BU4999" s="66" t="s">
        <v>14073</v>
      </c>
      <c r="BV4999" s="66" t="s">
        <v>14074</v>
      </c>
      <c r="BW4999" s="66" t="s">
        <v>13962</v>
      </c>
      <c r="BX4999" s="66"/>
      <c r="BY4999" s="12"/>
      <c r="BZ4999" t="s">
        <v>3554</v>
      </c>
      <c r="CA4999" s="13" t="s">
        <v>14075</v>
      </c>
    </row>
    <row r="5000" spans="70:79" s="1" customFormat="1" ht="15">
      <c r="BR5000" t="str">
        <f t="shared" si="212"/>
        <v>TAFPSYCHOLOGY A14 ARCHWAY WING</v>
      </c>
      <c r="BS5000" s="66" t="s">
        <v>14076</v>
      </c>
      <c r="BT5000" s="66" t="s">
        <v>14077</v>
      </c>
      <c r="BU5000" s="66" t="s">
        <v>14076</v>
      </c>
      <c r="BV5000" s="66" t="s">
        <v>14077</v>
      </c>
      <c r="BW5000" s="66" t="s">
        <v>13962</v>
      </c>
      <c r="BX5000" s="66"/>
      <c r="BY5000" s="12"/>
      <c r="BZ5000" t="s">
        <v>3554</v>
      </c>
      <c r="CA5000" s="13" t="s">
        <v>14078</v>
      </c>
    </row>
    <row r="5001" spans="70:79" s="1" customFormat="1" ht="15">
      <c r="BR5001" t="str">
        <f t="shared" si="212"/>
        <v>TAFQUEEN MARY'S HOUSE</v>
      </c>
      <c r="BS5001" s="66" t="s">
        <v>14079</v>
      </c>
      <c r="BT5001" s="66" t="s">
        <v>1410</v>
      </c>
      <c r="BU5001" s="66" t="s">
        <v>14079</v>
      </c>
      <c r="BV5001" s="66" t="s">
        <v>1410</v>
      </c>
      <c r="BW5001" s="66" t="s">
        <v>13962</v>
      </c>
      <c r="BX5001" s="66"/>
      <c r="BY5001" s="12"/>
      <c r="BZ5001" t="s">
        <v>3554</v>
      </c>
      <c r="CA5001" s="13" t="s">
        <v>14080</v>
      </c>
    </row>
    <row r="5002" spans="70:79" s="1" customFormat="1" ht="15">
      <c r="BR5002" t="str">
        <f t="shared" si="212"/>
        <v>TAFR&amp;R TEAM (NORTH CAMDEN)</v>
      </c>
      <c r="BS5002" s="66" t="s">
        <v>14081</v>
      </c>
      <c r="BT5002" s="66" t="s">
        <v>14082</v>
      </c>
      <c r="BU5002" s="66" t="s">
        <v>14081</v>
      </c>
      <c r="BV5002" s="66" t="s">
        <v>14082</v>
      </c>
      <c r="BW5002" s="66" t="s">
        <v>13962</v>
      </c>
      <c r="BX5002" s="66"/>
      <c r="BY5002" s="12"/>
      <c r="BZ5002" t="s">
        <v>3554</v>
      </c>
      <c r="CA5002" s="13" t="s">
        <v>14083</v>
      </c>
    </row>
    <row r="5003" spans="70:79" s="1" customFormat="1" ht="15">
      <c r="BR5003" t="str">
        <f t="shared" si="212"/>
        <v>TAFR&amp;R TEAM (NORTH ISLINGTON)</v>
      </c>
      <c r="BS5003" s="66" t="s">
        <v>14084</v>
      </c>
      <c r="BT5003" s="66" t="s">
        <v>14085</v>
      </c>
      <c r="BU5003" s="66" t="s">
        <v>14084</v>
      </c>
      <c r="BV5003" s="66" t="s">
        <v>14085</v>
      </c>
      <c r="BW5003" s="66" t="s">
        <v>13962</v>
      </c>
      <c r="BX5003" s="66"/>
      <c r="BY5003" s="12"/>
      <c r="BZ5003" t="s">
        <v>3554</v>
      </c>
      <c r="CA5003" s="13" t="s">
        <v>14086</v>
      </c>
    </row>
    <row r="5004" spans="70:79" s="1" customFormat="1" ht="15">
      <c r="BR5004" t="str">
        <f t="shared" si="212"/>
        <v>TAFR&amp;R TEAM (SOUTH ISLINGTON)</v>
      </c>
      <c r="BS5004" s="66" t="s">
        <v>14087</v>
      </c>
      <c r="BT5004" s="66" t="s">
        <v>14088</v>
      </c>
      <c r="BU5004" s="66" t="s">
        <v>14087</v>
      </c>
      <c r="BV5004" s="66" t="s">
        <v>14088</v>
      </c>
      <c r="BW5004" s="66" t="s">
        <v>13962</v>
      </c>
      <c r="BX5004" s="66"/>
      <c r="BY5004" s="12"/>
      <c r="BZ5004" t="s">
        <v>3554</v>
      </c>
      <c r="CA5004" s="13" t="s">
        <v>14089</v>
      </c>
    </row>
    <row r="5005" spans="70:79" s="1" customFormat="1" ht="15">
      <c r="BR5005" t="str">
        <f t="shared" si="212"/>
        <v>TAFRAGLAN DAY CENTRE</v>
      </c>
      <c r="BS5005" s="66" t="s">
        <v>14090</v>
      </c>
      <c r="BT5005" s="66" t="s">
        <v>14091</v>
      </c>
      <c r="BU5005" s="66" t="s">
        <v>14090</v>
      </c>
      <c r="BV5005" s="66" t="s">
        <v>14091</v>
      </c>
      <c r="BW5005" s="66" t="s">
        <v>13962</v>
      </c>
      <c r="BX5005" s="66"/>
      <c r="BY5005" s="12"/>
      <c r="BZ5005" t="s">
        <v>3554</v>
      </c>
      <c r="CA5005" s="13" t="s">
        <v>14092</v>
      </c>
    </row>
    <row r="5006" spans="70:79" s="1" customFormat="1" ht="15">
      <c r="BR5006" t="str">
        <f t="shared" si="212"/>
        <v>TAFROYAL FREE GROVE CENTRE</v>
      </c>
      <c r="BS5006" s="66" t="s">
        <v>14093</v>
      </c>
      <c r="BT5006" s="66" t="s">
        <v>14094</v>
      </c>
      <c r="BU5006" s="66" t="s">
        <v>14093</v>
      </c>
      <c r="BV5006" s="66" t="s">
        <v>14094</v>
      </c>
      <c r="BW5006" s="66" t="s">
        <v>13962</v>
      </c>
      <c r="BX5006" s="66"/>
      <c r="BY5006" s="12"/>
      <c r="BZ5006" t="s">
        <v>3554</v>
      </c>
      <c r="CA5006" s="13" t="s">
        <v>12468</v>
      </c>
    </row>
    <row r="5007" spans="70:79" s="1" customFormat="1" ht="15">
      <c r="BR5007" t="str">
        <f t="shared" si="212"/>
        <v>TAFROYAL FREE HOSPITAL</v>
      </c>
      <c r="BS5007" s="66" t="s">
        <v>14095</v>
      </c>
      <c r="BT5007" s="66" t="s">
        <v>1413</v>
      </c>
      <c r="BU5007" s="66" t="s">
        <v>14095</v>
      </c>
      <c r="BV5007" s="66" t="s">
        <v>1413</v>
      </c>
      <c r="BW5007" s="66" t="s">
        <v>13962</v>
      </c>
      <c r="BX5007" s="66"/>
      <c r="BY5007" s="12"/>
      <c r="BZ5007" t="s">
        <v>3554</v>
      </c>
      <c r="CA5007" s="13" t="s">
        <v>1184</v>
      </c>
    </row>
    <row r="5008" spans="70:79" s="1" customFormat="1" ht="15">
      <c r="BR5008" t="str">
        <f t="shared" si="212"/>
        <v>TAFSAMH CMHT (ISLINGTON)</v>
      </c>
      <c r="BS5008" s="66" t="s">
        <v>14096</v>
      </c>
      <c r="BT5008" s="66" t="s">
        <v>14097</v>
      </c>
      <c r="BU5008" s="66" t="s">
        <v>14096</v>
      </c>
      <c r="BV5008" s="66" t="s">
        <v>14097</v>
      </c>
      <c r="BW5008" s="66" t="s">
        <v>13962</v>
      </c>
      <c r="BX5008" s="66"/>
      <c r="BY5008" s="12"/>
      <c r="BZ5008" t="s">
        <v>3554</v>
      </c>
      <c r="CA5008" s="13" t="s">
        <v>14098</v>
      </c>
    </row>
    <row r="5009" spans="70:79" s="1" customFormat="1" ht="15">
      <c r="BR5009" t="str">
        <f t="shared" si="212"/>
        <v>TAFSHAFTESBURY ROAD (RESIDENTIAL SERVICES)</v>
      </c>
      <c r="BS5009" s="66" t="s">
        <v>14099</v>
      </c>
      <c r="BT5009" s="66" t="s">
        <v>14100</v>
      </c>
      <c r="BU5009" s="66" t="s">
        <v>14099</v>
      </c>
      <c r="BV5009" s="66" t="s">
        <v>14100</v>
      </c>
      <c r="BW5009" s="66" t="s">
        <v>13962</v>
      </c>
      <c r="BX5009" s="66"/>
      <c r="BY5009" s="12"/>
      <c r="BZ5009" t="s">
        <v>3554</v>
      </c>
      <c r="CA5009" s="13" t="s">
        <v>266</v>
      </c>
    </row>
    <row r="5010" spans="70:79" s="1" customFormat="1" ht="15">
      <c r="BR5010" t="str">
        <f t="shared" si="212"/>
        <v>TAFSOUTH CAMDEN DRUG SERVICES</v>
      </c>
      <c r="BS5010" s="66" t="s">
        <v>14101</v>
      </c>
      <c r="BT5010" s="66" t="s">
        <v>14102</v>
      </c>
      <c r="BU5010" s="66" t="s">
        <v>14101</v>
      </c>
      <c r="BV5010" s="66" t="s">
        <v>14102</v>
      </c>
      <c r="BW5010" s="66" t="s">
        <v>13962</v>
      </c>
      <c r="BX5010" s="66"/>
      <c r="BY5010" s="12"/>
      <c r="BZ5010" t="s">
        <v>3554</v>
      </c>
      <c r="CA5010" s="13" t="s">
        <v>14103</v>
      </c>
    </row>
    <row r="5011" spans="70:79" s="1" customFormat="1" ht="15">
      <c r="BR5011" t="str">
        <f t="shared" si="212"/>
        <v>TAFSOUTH ISLINGTON CRISIS TEAM</v>
      </c>
      <c r="BS5011" s="66" t="s">
        <v>14104</v>
      </c>
      <c r="BT5011" s="66" t="s">
        <v>14105</v>
      </c>
      <c r="BU5011" s="66" t="s">
        <v>14104</v>
      </c>
      <c r="BV5011" s="66" t="s">
        <v>14105</v>
      </c>
      <c r="BW5011" s="66" t="s">
        <v>13962</v>
      </c>
      <c r="BX5011" s="66"/>
      <c r="BY5011" s="12"/>
      <c r="BZ5011" t="s">
        <v>3554</v>
      </c>
      <c r="CA5011" s="13" t="s">
        <v>14106</v>
      </c>
    </row>
    <row r="5012" spans="70:79" s="1" customFormat="1" ht="15">
      <c r="BR5012" t="str">
        <f t="shared" si="212"/>
        <v>TAFST LUKES WOODSIDE HOSPITAL</v>
      </c>
      <c r="BS5012" s="66" t="s">
        <v>14107</v>
      </c>
      <c r="BT5012" s="66" t="s">
        <v>14108</v>
      </c>
      <c r="BU5012" s="66" t="s">
        <v>14107</v>
      </c>
      <c r="BV5012" s="66" t="s">
        <v>14108</v>
      </c>
      <c r="BW5012" s="66" t="s">
        <v>13962</v>
      </c>
      <c r="BX5012" s="66"/>
      <c r="BY5012" s="12"/>
      <c r="BZ5012" t="s">
        <v>3554</v>
      </c>
      <c r="CA5012" s="13" t="s">
        <v>12904</v>
      </c>
    </row>
    <row r="5013" spans="70:79" s="1" customFormat="1" ht="15">
      <c r="BR5013" t="str">
        <f t="shared" si="212"/>
        <v>TAFST PANCRAS HOSPITAL</v>
      </c>
      <c r="BS5013" s="66" t="s">
        <v>14109</v>
      </c>
      <c r="BT5013" s="66" t="s">
        <v>2546</v>
      </c>
      <c r="BU5013" s="66" t="s">
        <v>14109</v>
      </c>
      <c r="BV5013" s="66" t="s">
        <v>2546</v>
      </c>
      <c r="BW5013" s="66" t="s">
        <v>13962</v>
      </c>
      <c r="BX5013" s="66"/>
      <c r="BY5013" s="12"/>
      <c r="BZ5013" t="s">
        <v>3554</v>
      </c>
      <c r="CA5013" s="13" t="s">
        <v>14110</v>
      </c>
    </row>
    <row r="5014" spans="70:79" s="1" customFormat="1" ht="15">
      <c r="BR5014" t="str">
        <f t="shared" si="212"/>
        <v>TAFSTACEY STREET NURSING HOME</v>
      </c>
      <c r="BS5014" s="66" t="s">
        <v>14111</v>
      </c>
      <c r="BT5014" s="66" t="s">
        <v>14112</v>
      </c>
      <c r="BU5014" s="66" t="s">
        <v>14111</v>
      </c>
      <c r="BV5014" s="66" t="s">
        <v>14112</v>
      </c>
      <c r="BW5014" s="66" t="s">
        <v>13962</v>
      </c>
      <c r="BX5014" s="66"/>
      <c r="BY5014" s="12"/>
      <c r="BZ5014" t="s">
        <v>3554</v>
      </c>
      <c r="CA5014" s="13" t="s">
        <v>14113</v>
      </c>
    </row>
    <row r="5015" spans="70:79" s="1" customFormat="1" ht="15">
      <c r="BR5015" t="str">
        <f t="shared" si="212"/>
        <v>TAFTOTTENHAM MEWS RESOURCE CENTRE</v>
      </c>
      <c r="BS5015" s="66" t="s">
        <v>14114</v>
      </c>
      <c r="BT5015" s="66" t="s">
        <v>14115</v>
      </c>
      <c r="BU5015" s="66" t="s">
        <v>14114</v>
      </c>
      <c r="BV5015" s="66" t="s">
        <v>14115</v>
      </c>
      <c r="BW5015" s="66" t="s">
        <v>13962</v>
      </c>
      <c r="BX5015" s="66"/>
      <c r="BY5015" s="12"/>
      <c r="BZ5015" t="s">
        <v>3554</v>
      </c>
      <c r="CA5015" s="13" t="s">
        <v>14116</v>
      </c>
    </row>
    <row r="5016" spans="70:79" s="1" customFormat="1" ht="15">
      <c r="BR5016" t="str">
        <f t="shared" si="212"/>
        <v>TAFTRAUMATIC STRESS CLINIC</v>
      </c>
      <c r="BS5016" s="66" t="s">
        <v>14117</v>
      </c>
      <c r="BT5016" s="66" t="s">
        <v>14118</v>
      </c>
      <c r="BU5016" s="66" t="s">
        <v>14117</v>
      </c>
      <c r="BV5016" s="66" t="s">
        <v>14118</v>
      </c>
      <c r="BW5016" s="66" t="s">
        <v>13962</v>
      </c>
      <c r="BX5016" s="66"/>
      <c r="BY5016" s="12"/>
      <c r="BZ5016" t="s">
        <v>3554</v>
      </c>
      <c r="CA5016" s="13" t="s">
        <v>14119</v>
      </c>
    </row>
    <row r="5017" spans="70:79" s="1" customFormat="1" ht="15">
      <c r="BR5017" t="str">
        <f t="shared" si="212"/>
        <v>TAHARBOURTHORNE</v>
      </c>
      <c r="BS5017" s="66" t="s">
        <v>14120</v>
      </c>
      <c r="BT5017" s="66" t="s">
        <v>14121</v>
      </c>
      <c r="BU5017" s="66" t="s">
        <v>14120</v>
      </c>
      <c r="BV5017" s="66" t="s">
        <v>14121</v>
      </c>
      <c r="BW5017" s="66" t="s">
        <v>14122</v>
      </c>
      <c r="BX5017" s="66"/>
      <c r="BY5017" s="12"/>
      <c r="BZ5017" t="s">
        <v>3554</v>
      </c>
      <c r="CA5017" s="13" t="s">
        <v>14123</v>
      </c>
    </row>
    <row r="5018" spans="70:79" s="1" customFormat="1" ht="15">
      <c r="BR5018" t="str">
        <f t="shared" si="212"/>
        <v>TAHBEECH HILL</v>
      </c>
      <c r="BS5018" s="66" t="s">
        <v>14124</v>
      </c>
      <c r="BT5018" s="66" t="s">
        <v>14125</v>
      </c>
      <c r="BU5018" s="66" t="s">
        <v>14124</v>
      </c>
      <c r="BV5018" s="66" t="s">
        <v>14125</v>
      </c>
      <c r="BW5018" s="66" t="s">
        <v>14122</v>
      </c>
      <c r="BX5018" s="66"/>
      <c r="BY5018" s="12"/>
      <c r="BZ5018" t="s">
        <v>3554</v>
      </c>
      <c r="CA5018" s="13" t="s">
        <v>14126</v>
      </c>
    </row>
    <row r="5019" spans="70:79" s="1" customFormat="1" ht="15">
      <c r="BR5019" t="str">
        <f t="shared" si="212"/>
        <v>TAHBEIGHTON HOSPITAL</v>
      </c>
      <c r="BS5019" s="66" t="s">
        <v>14127</v>
      </c>
      <c r="BT5019" s="66" t="s">
        <v>14128</v>
      </c>
      <c r="BU5019" s="66" t="s">
        <v>14127</v>
      </c>
      <c r="BV5019" s="66" t="s">
        <v>14128</v>
      </c>
      <c r="BW5019" s="66" t="s">
        <v>14122</v>
      </c>
      <c r="BX5019" s="66"/>
      <c r="BY5019" s="12"/>
      <c r="BZ5019" t="s">
        <v>3554</v>
      </c>
      <c r="CA5019" s="13" t="s">
        <v>14129</v>
      </c>
    </row>
    <row r="5020" spans="70:79" s="1" customFormat="1" ht="15">
      <c r="BR5020" t="str">
        <f t="shared" si="212"/>
        <v>TAHBOLE HILL RESIDENTIAL HOME</v>
      </c>
      <c r="BS5020" s="66" t="s">
        <v>14130</v>
      </c>
      <c r="BT5020" s="66" t="s">
        <v>14131</v>
      </c>
      <c r="BU5020" s="66" t="s">
        <v>14130</v>
      </c>
      <c r="BV5020" s="66" t="s">
        <v>14131</v>
      </c>
      <c r="BW5020" s="66" t="s">
        <v>14122</v>
      </c>
      <c r="BX5020" s="66"/>
      <c r="BY5020" s="12"/>
      <c r="BZ5020" t="s">
        <v>3554</v>
      </c>
      <c r="CA5020" s="13" t="s">
        <v>14132</v>
      </c>
    </row>
    <row r="5021" spans="70:79" s="1" customFormat="1" ht="15">
      <c r="BR5021" t="str">
        <f t="shared" si="212"/>
        <v>TAHBRAESIDE</v>
      </c>
      <c r="BS5021" s="66" t="s">
        <v>14133</v>
      </c>
      <c r="BT5021" s="66" t="s">
        <v>11111</v>
      </c>
      <c r="BU5021" s="66" t="s">
        <v>14133</v>
      </c>
      <c r="BV5021" s="66" t="s">
        <v>11111</v>
      </c>
      <c r="BW5021" s="66" t="s">
        <v>14122</v>
      </c>
      <c r="BX5021" s="66"/>
      <c r="BY5021" s="12"/>
      <c r="BZ5021" t="s">
        <v>3554</v>
      </c>
      <c r="CA5021" s="13" t="s">
        <v>14134</v>
      </c>
    </row>
    <row r="5022" spans="70:79" s="1" customFormat="1" ht="15">
      <c r="BR5022" t="str">
        <f t="shared" si="212"/>
        <v>TAHCASTLE MARKET BUILDING</v>
      </c>
      <c r="BS5022" s="66" t="s">
        <v>14135</v>
      </c>
      <c r="BT5022" s="66" t="s">
        <v>14136</v>
      </c>
      <c r="BU5022" s="66" t="s">
        <v>14135</v>
      </c>
      <c r="BV5022" s="66" t="s">
        <v>14136</v>
      </c>
      <c r="BW5022" s="66" t="s">
        <v>14122</v>
      </c>
      <c r="BX5022" s="66"/>
      <c r="BY5022" s="12"/>
      <c r="BZ5022" t="s">
        <v>3554</v>
      </c>
      <c r="CA5022" s="13" t="s">
        <v>14137</v>
      </c>
    </row>
    <row r="5023" spans="70:79" s="1" customFormat="1" ht="15">
      <c r="BR5023" t="str">
        <f t="shared" si="212"/>
        <v>TAHCENTENARY ANNEXE</v>
      </c>
      <c r="BS5023" s="66" t="s">
        <v>14138</v>
      </c>
      <c r="BT5023" s="66" t="s">
        <v>14139</v>
      </c>
      <c r="BU5023" s="66" t="s">
        <v>14138</v>
      </c>
      <c r="BV5023" s="66" t="s">
        <v>14139</v>
      </c>
      <c r="BW5023" s="66" t="s">
        <v>14122</v>
      </c>
      <c r="BX5023" s="66"/>
      <c r="BY5023" s="12"/>
      <c r="BZ5023" t="s">
        <v>3554</v>
      </c>
      <c r="CA5023" s="13" t="s">
        <v>14140</v>
      </c>
    </row>
    <row r="5024" spans="70:79" s="1" customFormat="1" ht="15">
      <c r="BR5024" t="str">
        <f t="shared" si="212"/>
        <v>TAHFIRST START NURSERY</v>
      </c>
      <c r="BS5024" s="66" t="s">
        <v>14141</v>
      </c>
      <c r="BT5024" s="66" t="s">
        <v>14142</v>
      </c>
      <c r="BU5024" s="66" t="s">
        <v>14141</v>
      </c>
      <c r="BV5024" s="66" t="s">
        <v>14142</v>
      </c>
      <c r="BW5024" s="66" t="s">
        <v>14122</v>
      </c>
      <c r="BX5024" s="66"/>
      <c r="BY5024" s="12"/>
      <c r="BZ5024" t="s">
        <v>3554</v>
      </c>
      <c r="CA5024" s="13" t="s">
        <v>14143</v>
      </c>
    </row>
    <row r="5025" spans="70:79" s="1" customFormat="1" ht="15">
      <c r="BR5025" t="str">
        <f t="shared" si="212"/>
        <v>TAHFOREST CLOSE</v>
      </c>
      <c r="BS5025" s="66" t="s">
        <v>14144</v>
      </c>
      <c r="BT5025" s="66" t="s">
        <v>12808</v>
      </c>
      <c r="BU5025" s="66" t="s">
        <v>14144</v>
      </c>
      <c r="BV5025" s="66" t="s">
        <v>12808</v>
      </c>
      <c r="BW5025" s="66" t="s">
        <v>14122</v>
      </c>
      <c r="BX5025" s="66"/>
      <c r="BY5025" s="12"/>
      <c r="BZ5025" t="s">
        <v>3554</v>
      </c>
      <c r="CA5025" s="13" t="s">
        <v>3982</v>
      </c>
    </row>
    <row r="5026" spans="70:79" s="1" customFormat="1" ht="15">
      <c r="BR5026" t="str">
        <f t="shared" si="212"/>
        <v>TAHFOREST LODGE</v>
      </c>
      <c r="BS5026" s="66" t="s">
        <v>14145</v>
      </c>
      <c r="BT5026" s="66" t="s">
        <v>8404</v>
      </c>
      <c r="BU5026" s="66" t="s">
        <v>14145</v>
      </c>
      <c r="BV5026" s="66" t="s">
        <v>8404</v>
      </c>
      <c r="BW5026" s="66" t="s">
        <v>14122</v>
      </c>
      <c r="BX5026" s="66"/>
      <c r="BY5026" s="12"/>
      <c r="BZ5026" t="s">
        <v>3554</v>
      </c>
      <c r="CA5026" s="13" t="s">
        <v>14146</v>
      </c>
    </row>
    <row r="5027" spans="70:79" s="1" customFormat="1" ht="15">
      <c r="BR5027" t="str">
        <f t="shared" si="212"/>
        <v>TAHFOX HILL</v>
      </c>
      <c r="BS5027" s="66" t="s">
        <v>14147</v>
      </c>
      <c r="BT5027" s="66" t="s">
        <v>14148</v>
      </c>
      <c r="BU5027" s="66" t="s">
        <v>14147</v>
      </c>
      <c r="BV5027" s="66" t="s">
        <v>14148</v>
      </c>
      <c r="BW5027" s="66" t="s">
        <v>14122</v>
      </c>
      <c r="BX5027" s="66"/>
      <c r="BY5027" s="12"/>
      <c r="BZ5027" t="s">
        <v>3554</v>
      </c>
      <c r="CA5027" s="13" t="s">
        <v>14149</v>
      </c>
    </row>
    <row r="5028" spans="70:79" s="1" customFormat="1" ht="15">
      <c r="BR5028" t="str">
        <f t="shared" si="212"/>
        <v>TAHGREENACRES</v>
      </c>
      <c r="BS5028" s="66" t="s">
        <v>14150</v>
      </c>
      <c r="BT5028" s="66" t="s">
        <v>6995</v>
      </c>
      <c r="BU5028" s="66" t="s">
        <v>14150</v>
      </c>
      <c r="BV5028" s="66" t="s">
        <v>6995</v>
      </c>
      <c r="BW5028" s="66" t="s">
        <v>14122</v>
      </c>
      <c r="BX5028" s="66"/>
      <c r="BY5028" s="12"/>
      <c r="BZ5028" t="s">
        <v>3554</v>
      </c>
      <c r="CA5028" s="13" t="s">
        <v>14151</v>
      </c>
    </row>
    <row r="5029" spans="70:79" s="1" customFormat="1" ht="15">
      <c r="BR5029" t="str">
        <f t="shared" si="212"/>
        <v>TAHGRENOSIDE GRANGE</v>
      </c>
      <c r="BS5029" s="66" t="s">
        <v>14152</v>
      </c>
      <c r="BT5029" s="66" t="s">
        <v>12823</v>
      </c>
      <c r="BU5029" s="66" t="s">
        <v>14152</v>
      </c>
      <c r="BV5029" s="66" t="s">
        <v>12823</v>
      </c>
      <c r="BW5029" s="66" t="s">
        <v>14122</v>
      </c>
      <c r="BX5029" s="66"/>
      <c r="BY5029" s="12"/>
      <c r="BZ5029" t="s">
        <v>3554</v>
      </c>
      <c r="CA5029" s="13" t="s">
        <v>14153</v>
      </c>
    </row>
    <row r="5030" spans="70:79" s="1" customFormat="1" ht="15">
      <c r="BR5030" t="str">
        <f t="shared" si="212"/>
        <v>TAHHURLFIELD VIEW</v>
      </c>
      <c r="BS5030" s="66" t="s">
        <v>14154</v>
      </c>
      <c r="BT5030" s="66" t="s">
        <v>14155</v>
      </c>
      <c r="BU5030" s="66" t="s">
        <v>14154</v>
      </c>
      <c r="BV5030" s="66" t="s">
        <v>14155</v>
      </c>
      <c r="BW5030" s="66" t="s">
        <v>14122</v>
      </c>
      <c r="BX5030" s="66"/>
      <c r="BY5030" s="12"/>
      <c r="BZ5030" t="s">
        <v>3554</v>
      </c>
      <c r="CA5030" s="13" t="s">
        <v>14156</v>
      </c>
    </row>
    <row r="5031" spans="70:79" s="1" customFormat="1" ht="15">
      <c r="BR5031" t="str">
        <f t="shared" si="212"/>
        <v>TAHINTENSIVE SUPPORT SERVICE</v>
      </c>
      <c r="BS5031" s="66" t="s">
        <v>14157</v>
      </c>
      <c r="BT5031" s="66" t="s">
        <v>12826</v>
      </c>
      <c r="BU5031" s="66" t="s">
        <v>14157</v>
      </c>
      <c r="BV5031" s="66" t="s">
        <v>12826</v>
      </c>
      <c r="BW5031" s="66" t="s">
        <v>14122</v>
      </c>
      <c r="BX5031" s="66"/>
      <c r="BY5031" s="12"/>
      <c r="BZ5031" t="s">
        <v>3554</v>
      </c>
      <c r="CA5031" s="13" t="s">
        <v>14158</v>
      </c>
    </row>
    <row r="5032" spans="70:79" s="1" customFormat="1" ht="15">
      <c r="BR5032" t="str">
        <f t="shared" si="212"/>
        <v>TAHMANSFIELD VIEW</v>
      </c>
      <c r="BS5032" s="66" t="s">
        <v>14159</v>
      </c>
      <c r="BT5032" s="66" t="s">
        <v>14160</v>
      </c>
      <c r="BU5032" s="66" t="s">
        <v>14159</v>
      </c>
      <c r="BV5032" s="66" t="s">
        <v>14160</v>
      </c>
      <c r="BW5032" s="66" t="s">
        <v>14122</v>
      </c>
      <c r="BX5032" s="66"/>
      <c r="BY5032" s="12"/>
      <c r="BZ5032" t="s">
        <v>3554</v>
      </c>
      <c r="CA5032" s="13" t="s">
        <v>14161</v>
      </c>
    </row>
    <row r="5033" spans="70:79" s="1" customFormat="1" ht="15">
      <c r="BR5033" t="str">
        <f t="shared" si="212"/>
        <v>TAHMICHAEL CARLISLE CENTRE</v>
      </c>
      <c r="BS5033" s="66" t="s">
        <v>14162</v>
      </c>
      <c r="BT5033" s="66" t="s">
        <v>12830</v>
      </c>
      <c r="BU5033" s="66" t="s">
        <v>14162</v>
      </c>
      <c r="BV5033" s="66" t="s">
        <v>12830</v>
      </c>
      <c r="BW5033" s="66" t="s">
        <v>14122</v>
      </c>
      <c r="BX5033" s="66"/>
      <c r="BY5033" s="12"/>
      <c r="BZ5033" t="s">
        <v>3554</v>
      </c>
      <c r="CA5033" s="13" t="s">
        <v>14163</v>
      </c>
    </row>
    <row r="5034" spans="70:79" s="1" customFormat="1" ht="15">
      <c r="BR5034" t="str">
        <f t="shared" si="212"/>
        <v>TAHMILLBROOK</v>
      </c>
      <c r="BS5034" s="66" t="s">
        <v>14164</v>
      </c>
      <c r="BT5034" s="66" t="s">
        <v>14165</v>
      </c>
      <c r="BU5034" s="66" t="s">
        <v>14164</v>
      </c>
      <c r="BV5034" s="66" t="s">
        <v>14165</v>
      </c>
      <c r="BW5034" s="66" t="s">
        <v>14122</v>
      </c>
      <c r="BX5034" s="66"/>
      <c r="BY5034" s="12"/>
      <c r="BZ5034" t="s">
        <v>3554</v>
      </c>
      <c r="CA5034" s="13" t="s">
        <v>2838</v>
      </c>
    </row>
    <row r="5035" spans="70:79" s="1" customFormat="1" ht="15">
      <c r="BR5035" t="str">
        <f t="shared" si="212"/>
        <v>TAHNORTHERN GENERAL HOSPITAL</v>
      </c>
      <c r="BS5035" s="66" t="s">
        <v>14166</v>
      </c>
      <c r="BT5035" s="66" t="s">
        <v>1830</v>
      </c>
      <c r="BU5035" s="66" t="s">
        <v>14166</v>
      </c>
      <c r="BV5035" s="66" t="s">
        <v>1830</v>
      </c>
      <c r="BW5035" s="66" t="s">
        <v>14122</v>
      </c>
      <c r="BX5035" s="66"/>
      <c r="BY5035" s="12"/>
      <c r="BZ5035" t="s">
        <v>3554</v>
      </c>
      <c r="CA5035" s="13" t="s">
        <v>14167</v>
      </c>
    </row>
    <row r="5036" spans="70:79" s="1" customFormat="1" ht="15">
      <c r="BR5036" t="str">
        <f t="shared" si="212"/>
        <v>TAHOAKWOOD YPC</v>
      </c>
      <c r="BS5036" s="66" t="s">
        <v>14168</v>
      </c>
      <c r="BT5036" s="66" t="s">
        <v>14169</v>
      </c>
      <c r="BU5036" s="66" t="s">
        <v>14168</v>
      </c>
      <c r="BV5036" s="66" t="s">
        <v>14169</v>
      </c>
      <c r="BW5036" s="66" t="s">
        <v>14122</v>
      </c>
      <c r="BX5036" s="66"/>
      <c r="BY5036" s="12"/>
      <c r="BZ5036" t="s">
        <v>3554</v>
      </c>
      <c r="CA5036" s="13" t="s">
        <v>14170</v>
      </c>
    </row>
    <row r="5037" spans="70:79" s="1" customFormat="1" ht="15">
      <c r="BR5037" t="str">
        <f t="shared" si="212"/>
        <v>TAHPRESIDENT PARK</v>
      </c>
      <c r="BS5037" s="66" t="s">
        <v>14171</v>
      </c>
      <c r="BT5037" s="66" t="s">
        <v>14172</v>
      </c>
      <c r="BU5037" s="66" t="s">
        <v>14171</v>
      </c>
      <c r="BV5037" s="66" t="s">
        <v>14172</v>
      </c>
      <c r="BW5037" s="66" t="s">
        <v>14122</v>
      </c>
      <c r="BX5037" s="66"/>
      <c r="BY5037" s="12"/>
      <c r="BZ5037" t="s">
        <v>3554</v>
      </c>
      <c r="CA5037" s="13" t="s">
        <v>14173</v>
      </c>
    </row>
    <row r="5038" spans="70:79" s="1" customFormat="1" ht="15">
      <c r="BR5038" t="str">
        <f t="shared" si="212"/>
        <v>TAHPSYCHIATRIC OUT PATIENTS</v>
      </c>
      <c r="BS5038" s="66" t="s">
        <v>14174</v>
      </c>
      <c r="BT5038" s="66" t="s">
        <v>14175</v>
      </c>
      <c r="BU5038" s="66" t="s">
        <v>14174</v>
      </c>
      <c r="BV5038" s="66" t="s">
        <v>14175</v>
      </c>
      <c r="BW5038" s="66" t="s">
        <v>14122</v>
      </c>
      <c r="BX5038" s="66"/>
      <c r="BY5038" s="12"/>
      <c r="BZ5038" t="s">
        <v>3554</v>
      </c>
      <c r="CA5038" s="13" t="s">
        <v>14176</v>
      </c>
    </row>
    <row r="5039" spans="70:79" s="1" customFormat="1" ht="15">
      <c r="BR5039" t="str">
        <f t="shared" si="212"/>
        <v>TAHRIVERMEAD UNIT</v>
      </c>
      <c r="BS5039" s="66" t="s">
        <v>14177</v>
      </c>
      <c r="BT5039" s="66" t="s">
        <v>14178</v>
      </c>
      <c r="BU5039" s="66" t="s">
        <v>14177</v>
      </c>
      <c r="BV5039" s="66" t="s">
        <v>14178</v>
      </c>
      <c r="BW5039" s="66" t="s">
        <v>14122</v>
      </c>
      <c r="BX5039" s="66"/>
      <c r="BY5039" s="12"/>
      <c r="BZ5039" t="s">
        <v>1653</v>
      </c>
      <c r="CA5039" s="13" t="s">
        <v>14179</v>
      </c>
    </row>
    <row r="5040" spans="70:79" s="1" customFormat="1" ht="15">
      <c r="BR5040" t="str">
        <f t="shared" si="212"/>
        <v>TAHROYAL HALLAMSHIRE HOSPITAL</v>
      </c>
      <c r="BS5040" s="66" t="s">
        <v>14180</v>
      </c>
      <c r="BT5040" s="66" t="s">
        <v>3404</v>
      </c>
      <c r="BU5040" s="66" t="s">
        <v>14180</v>
      </c>
      <c r="BV5040" s="66" t="s">
        <v>3404</v>
      </c>
      <c r="BW5040" s="66" t="s">
        <v>14122</v>
      </c>
      <c r="BX5040" s="66"/>
      <c r="BY5040" s="12"/>
      <c r="BZ5040" t="s">
        <v>1657</v>
      </c>
      <c r="CA5040" s="13" t="s">
        <v>14181</v>
      </c>
    </row>
    <row r="5041" spans="70:79" s="1" customFormat="1" ht="15">
      <c r="BR5041" t="str">
        <f t="shared" si="212"/>
        <v>TAHSHIRLE HILL</v>
      </c>
      <c r="BS5041" s="66" t="s">
        <v>14182</v>
      </c>
      <c r="BT5041" s="66" t="s">
        <v>14183</v>
      </c>
      <c r="BU5041" s="66" t="s">
        <v>14182</v>
      </c>
      <c r="BV5041" s="66" t="s">
        <v>14183</v>
      </c>
      <c r="BW5041" s="66" t="s">
        <v>14122</v>
      </c>
      <c r="BX5041" s="66"/>
      <c r="BY5041" s="12"/>
      <c r="BZ5041" t="s">
        <v>1657</v>
      </c>
      <c r="CA5041" s="13" t="s">
        <v>14184</v>
      </c>
    </row>
    <row r="5042" spans="70:79" s="1" customFormat="1" ht="15">
      <c r="BR5042" t="str">
        <f t="shared" si="212"/>
        <v>TAHST GEORGE'S COMMUNITY BASE</v>
      </c>
      <c r="BS5042" s="66" t="s">
        <v>14185</v>
      </c>
      <c r="BT5042" s="66" t="s">
        <v>14186</v>
      </c>
      <c r="BU5042" s="66" t="s">
        <v>14185</v>
      </c>
      <c r="BV5042" s="66" t="s">
        <v>14186</v>
      </c>
      <c r="BW5042" s="66" t="s">
        <v>14122</v>
      </c>
      <c r="BX5042" s="66"/>
      <c r="BY5042" s="12"/>
      <c r="BZ5042" t="s">
        <v>1660</v>
      </c>
      <c r="CA5042" s="13" t="s">
        <v>14187</v>
      </c>
    </row>
    <row r="5043" spans="70:79" s="1" customFormat="1" ht="15">
      <c r="BR5043" t="str">
        <f t="shared" si="212"/>
        <v>TAHTHE LONGLEY CENTRE</v>
      </c>
      <c r="BS5043" s="66" t="s">
        <v>14188</v>
      </c>
      <c r="BT5043" s="66" t="s">
        <v>12840</v>
      </c>
      <c r="BU5043" s="66" t="s">
        <v>14188</v>
      </c>
      <c r="BV5043" s="66" t="s">
        <v>12840</v>
      </c>
      <c r="BW5043" s="66" t="s">
        <v>14122</v>
      </c>
      <c r="BX5043" s="66"/>
      <c r="BY5043" s="12"/>
      <c r="BZ5043" t="s">
        <v>1663</v>
      </c>
      <c r="CA5043" s="13" t="s">
        <v>14189</v>
      </c>
    </row>
    <row r="5044" spans="70:79" s="1" customFormat="1" ht="15">
      <c r="BR5044" t="str">
        <f t="shared" si="212"/>
        <v>TAHTHE YEWS</v>
      </c>
      <c r="BS5044" s="66" t="s">
        <v>14190</v>
      </c>
      <c r="BT5044" s="66" t="s">
        <v>14191</v>
      </c>
      <c r="BU5044" s="66" t="s">
        <v>14190</v>
      </c>
      <c r="BV5044" s="66" t="s">
        <v>14191</v>
      </c>
      <c r="BW5044" s="66" t="s">
        <v>14122</v>
      </c>
      <c r="BX5044" s="66"/>
      <c r="BY5044" s="12"/>
      <c r="BZ5044" t="s">
        <v>1663</v>
      </c>
      <c r="CA5044" s="13" t="s">
        <v>14192</v>
      </c>
    </row>
    <row r="5045" spans="70:79" s="1" customFormat="1" ht="15">
      <c r="BR5045" t="str">
        <f t="shared" si="212"/>
        <v>TAHTHORNLEA</v>
      </c>
      <c r="BS5045" s="66" t="s">
        <v>14193</v>
      </c>
      <c r="BT5045" s="66" t="s">
        <v>14194</v>
      </c>
      <c r="BU5045" s="66" t="s">
        <v>14193</v>
      </c>
      <c r="BV5045" s="66" t="s">
        <v>14194</v>
      </c>
      <c r="BW5045" s="66" t="s">
        <v>14122</v>
      </c>
      <c r="BX5045" s="66"/>
      <c r="BY5045" s="12"/>
      <c r="BZ5045" t="s">
        <v>1663</v>
      </c>
      <c r="CA5045" s="13" t="s">
        <v>880</v>
      </c>
    </row>
    <row r="5046" spans="70:79" s="1" customFormat="1" ht="15">
      <c r="BR5046" t="str">
        <f t="shared" si="212"/>
        <v>TAHWAINWRIGHT CRESCENT</v>
      </c>
      <c r="BS5046" s="66" t="s">
        <v>14195</v>
      </c>
      <c r="BT5046" s="66" t="s">
        <v>14196</v>
      </c>
      <c r="BU5046" s="66" t="s">
        <v>14195</v>
      </c>
      <c r="BV5046" s="66" t="s">
        <v>14196</v>
      </c>
      <c r="BW5046" s="66" t="s">
        <v>14122</v>
      </c>
      <c r="BX5046" s="66"/>
      <c r="BY5046" s="12"/>
      <c r="BZ5046" t="s">
        <v>1663</v>
      </c>
      <c r="CA5046" s="13" t="s">
        <v>881</v>
      </c>
    </row>
    <row r="5047" spans="70:79" s="1" customFormat="1" ht="15">
      <c r="BR5047" t="str">
        <f t="shared" si="212"/>
        <v>TAHWATHWOOD HOSPITAL</v>
      </c>
      <c r="BS5047" s="66" t="s">
        <v>14197</v>
      </c>
      <c r="BT5047" s="66" t="s">
        <v>3358</v>
      </c>
      <c r="BU5047" s="66" t="s">
        <v>14197</v>
      </c>
      <c r="BV5047" s="66" t="s">
        <v>3358</v>
      </c>
      <c r="BW5047" s="66" t="s">
        <v>14122</v>
      </c>
      <c r="BX5047" s="66"/>
      <c r="BY5047" s="12"/>
      <c r="BZ5047" t="s">
        <v>1663</v>
      </c>
      <c r="CA5047" s="13" t="s">
        <v>882</v>
      </c>
    </row>
    <row r="5048" spans="70:79" s="1" customFormat="1" ht="15">
      <c r="BR5048" t="str">
        <f t="shared" si="212"/>
        <v>TAJCITY HOSPITAL</v>
      </c>
      <c r="BS5048" s="66" t="s">
        <v>14198</v>
      </c>
      <c r="BT5048" s="66" t="s">
        <v>11627</v>
      </c>
      <c r="BU5048" s="66" t="s">
        <v>14198</v>
      </c>
      <c r="BV5048" s="66" t="s">
        <v>11627</v>
      </c>
      <c r="BW5048" s="66" t="s">
        <v>14199</v>
      </c>
      <c r="BX5048" s="66"/>
      <c r="BY5048" s="12"/>
      <c r="BZ5048" t="s">
        <v>1663</v>
      </c>
      <c r="CA5048" s="13" t="s">
        <v>5316</v>
      </c>
    </row>
    <row r="5049" spans="70:79" s="1" customFormat="1" ht="15">
      <c r="BR5049" t="str">
        <f t="shared" si="212"/>
        <v>TAJDAISY BANK RESIDENTIAL</v>
      </c>
      <c r="BS5049" s="66" t="s">
        <v>14200</v>
      </c>
      <c r="BT5049" s="66" t="s">
        <v>14201</v>
      </c>
      <c r="BU5049" s="66" t="s">
        <v>14200</v>
      </c>
      <c r="BV5049" s="66" t="s">
        <v>14201</v>
      </c>
      <c r="BW5049" s="66" t="s">
        <v>14199</v>
      </c>
      <c r="BX5049" s="66"/>
      <c r="BY5049" s="12"/>
      <c r="BZ5049" t="s">
        <v>1663</v>
      </c>
      <c r="CA5049" s="13" t="s">
        <v>5319</v>
      </c>
    </row>
    <row r="5050" spans="70:79" s="1" customFormat="1" ht="15">
      <c r="BR5050" t="str">
        <f t="shared" si="212"/>
        <v>TAJEDWARD STREET HOSPITAL</v>
      </c>
      <c r="BS5050" s="66" t="s">
        <v>14202</v>
      </c>
      <c r="BT5050" s="66" t="s">
        <v>1593</v>
      </c>
      <c r="BU5050" s="66" t="s">
        <v>14202</v>
      </c>
      <c r="BV5050" s="66" t="s">
        <v>1593</v>
      </c>
      <c r="BW5050" s="66" t="s">
        <v>14199</v>
      </c>
      <c r="BX5050" s="66"/>
      <c r="BY5050" s="12"/>
      <c r="BZ5050" t="s">
        <v>1663</v>
      </c>
      <c r="CA5050" s="13" t="s">
        <v>14203</v>
      </c>
    </row>
    <row r="5051" spans="70:79" s="1" customFormat="1" ht="15">
      <c r="BR5051" t="str">
        <f t="shared" si="212"/>
        <v>TAJHALLAM STREET HOSPITAL</v>
      </c>
      <c r="BS5051" s="66" t="s">
        <v>14204</v>
      </c>
      <c r="BT5051" s="66" t="s">
        <v>1601</v>
      </c>
      <c r="BU5051" s="66" t="s">
        <v>14204</v>
      </c>
      <c r="BV5051" s="66" t="s">
        <v>1601</v>
      </c>
      <c r="BW5051" s="66" t="s">
        <v>14199</v>
      </c>
      <c r="BX5051" s="66"/>
      <c r="BY5051" s="12"/>
      <c r="BZ5051" t="s">
        <v>1663</v>
      </c>
      <c r="CA5051" s="13" t="s">
        <v>14205</v>
      </c>
    </row>
    <row r="5052" spans="70:79" s="1" customFormat="1" ht="15">
      <c r="BR5052" t="str">
        <f t="shared" si="212"/>
        <v>TAJHEATH LANE HOSPITAL</v>
      </c>
      <c r="BS5052" s="66" t="s">
        <v>14206</v>
      </c>
      <c r="BT5052" s="66" t="s">
        <v>1613</v>
      </c>
      <c r="BU5052" s="66" t="s">
        <v>14206</v>
      </c>
      <c r="BV5052" s="66" t="s">
        <v>1613</v>
      </c>
      <c r="BW5052" s="66" t="s">
        <v>14199</v>
      </c>
      <c r="BX5052" s="66"/>
      <c r="BY5052" s="12"/>
      <c r="BZ5052" t="s">
        <v>1663</v>
      </c>
      <c r="CA5052" s="13" t="s">
        <v>14207</v>
      </c>
    </row>
    <row r="5053" spans="70:79" s="1" customFormat="1" ht="15">
      <c r="BR5053" t="str">
        <f t="shared" si="212"/>
        <v>TAJNEPTUNE HEALTH PARK</v>
      </c>
      <c r="BS5053" s="66" t="s">
        <v>14208</v>
      </c>
      <c r="BT5053" s="66" t="s">
        <v>14209</v>
      </c>
      <c r="BU5053" s="66" t="s">
        <v>14208</v>
      </c>
      <c r="BV5053" s="66" t="s">
        <v>14209</v>
      </c>
      <c r="BW5053" s="66" t="s">
        <v>14199</v>
      </c>
      <c r="BX5053" s="66"/>
      <c r="BY5053" s="12"/>
      <c r="BZ5053" t="s">
        <v>1663</v>
      </c>
      <c r="CA5053" s="13" t="s">
        <v>387</v>
      </c>
    </row>
    <row r="5054" spans="70:79" s="1" customFormat="1" ht="15">
      <c r="BR5054" t="str">
        <f t="shared" si="212"/>
        <v>TAJPENN HOSPITAL</v>
      </c>
      <c r="BS5054" s="66" t="s">
        <v>14210</v>
      </c>
      <c r="BT5054" s="66" t="s">
        <v>1623</v>
      </c>
      <c r="BU5054" s="66" t="s">
        <v>14210</v>
      </c>
      <c r="BV5054" s="66" t="s">
        <v>1623</v>
      </c>
      <c r="BW5054" s="66" t="s">
        <v>14199</v>
      </c>
      <c r="BX5054" s="66"/>
      <c r="BY5054" s="12"/>
      <c r="BZ5054" t="s">
        <v>1663</v>
      </c>
      <c r="CA5054" s="13" t="s">
        <v>14211</v>
      </c>
    </row>
    <row r="5055" spans="70:79" s="1" customFormat="1" ht="15">
      <c r="BR5055" t="str">
        <f t="shared" si="212"/>
        <v>TAJPOND LANE</v>
      </c>
      <c r="BS5055" s="66" t="s">
        <v>14212</v>
      </c>
      <c r="BT5055" s="66" t="s">
        <v>14213</v>
      </c>
      <c r="BU5055" s="66" t="s">
        <v>14212</v>
      </c>
      <c r="BV5055" s="66" t="s">
        <v>14213</v>
      </c>
      <c r="BW5055" s="66" t="s">
        <v>14199</v>
      </c>
      <c r="BX5055" s="66"/>
      <c r="BY5055" s="12"/>
      <c r="BZ5055" t="s">
        <v>1663</v>
      </c>
      <c r="CA5055" s="13" t="s">
        <v>391</v>
      </c>
    </row>
    <row r="5056" spans="70:79" s="1" customFormat="1" ht="15">
      <c r="BR5056" t="str">
        <f t="shared" si="212"/>
        <v>TAJRIDGE HILL HOSPITAL</v>
      </c>
      <c r="BS5056" s="66" t="s">
        <v>14214</v>
      </c>
      <c r="BT5056" s="66" t="s">
        <v>14215</v>
      </c>
      <c r="BU5056" s="66" t="s">
        <v>14214</v>
      </c>
      <c r="BV5056" s="66" t="s">
        <v>14215</v>
      </c>
      <c r="BW5056" s="66" t="s">
        <v>14199</v>
      </c>
      <c r="BX5056" s="66"/>
      <c r="BY5056" s="12"/>
      <c r="BZ5056" t="s">
        <v>1663</v>
      </c>
      <c r="CA5056" s="13" t="s">
        <v>395</v>
      </c>
    </row>
    <row r="5057" spans="70:79" s="1" customFormat="1" ht="15">
      <c r="BR5057" t="str">
        <f t="shared" si="212"/>
        <v>TAJROWLEY REGIS HOSPITAL</v>
      </c>
      <c r="BS5057" s="66" t="s">
        <v>14216</v>
      </c>
      <c r="BT5057" s="66" t="s">
        <v>11630</v>
      </c>
      <c r="BU5057" s="66" t="s">
        <v>14216</v>
      </c>
      <c r="BV5057" s="66" t="s">
        <v>11630</v>
      </c>
      <c r="BW5057" s="66" t="s">
        <v>14199</v>
      </c>
      <c r="BX5057" s="66"/>
      <c r="BY5057" s="12"/>
      <c r="BZ5057" t="s">
        <v>1663</v>
      </c>
      <c r="CA5057" s="13" t="s">
        <v>14217</v>
      </c>
    </row>
    <row r="5058" spans="70:79" s="1" customFormat="1" ht="15">
      <c r="BR5058" t="str">
        <f t="shared" si="212"/>
        <v>TAJSANDWELL DISTRICT GENERAL HOSPITAL</v>
      </c>
      <c r="BS5058" s="66" t="s">
        <v>14218</v>
      </c>
      <c r="BT5058" s="66" t="s">
        <v>14219</v>
      </c>
      <c r="BU5058" s="66" t="s">
        <v>14218</v>
      </c>
      <c r="BV5058" s="66" t="s">
        <v>14219</v>
      </c>
      <c r="BW5058" s="66" t="s">
        <v>14199</v>
      </c>
      <c r="BX5058" s="66"/>
      <c r="BY5058" s="12"/>
      <c r="BZ5058" t="s">
        <v>1663</v>
      </c>
      <c r="CA5058" s="13" t="s">
        <v>14220</v>
      </c>
    </row>
    <row r="5059" spans="70:79" s="1" customFormat="1" ht="15">
      <c r="BR5059" t="str">
        <f t="shared" si="212"/>
        <v>TAJSUTTONS DRIVE</v>
      </c>
      <c r="BS5059" s="66" t="s">
        <v>14221</v>
      </c>
      <c r="BT5059" s="66" t="s">
        <v>14222</v>
      </c>
      <c r="BU5059" s="66" t="s">
        <v>14221</v>
      </c>
      <c r="BV5059" s="66" t="s">
        <v>14222</v>
      </c>
      <c r="BW5059" s="66" t="s">
        <v>14199</v>
      </c>
      <c r="BX5059" s="66"/>
      <c r="BY5059" s="12"/>
      <c r="BZ5059" t="s">
        <v>1663</v>
      </c>
      <c r="CA5059" s="13" t="s">
        <v>14223</v>
      </c>
    </row>
    <row r="5060" spans="70:79" s="1" customFormat="1" ht="15">
      <c r="BR5060" t="str">
        <f t="shared" ref="BR5060" si="213">CONCATENATE(LEFT(BS5060, 3),BT5060)</f>
        <v>TAJTHE CREST</v>
      </c>
      <c r="BS5060" s="66" t="s">
        <v>14224</v>
      </c>
      <c r="BT5060" s="66" t="s">
        <v>14225</v>
      </c>
      <c r="BU5060" s="66" t="s">
        <v>14224</v>
      </c>
      <c r="BV5060" s="66" t="s">
        <v>14225</v>
      </c>
      <c r="BW5060" s="66" t="s">
        <v>14199</v>
      </c>
      <c r="BX5060" s="66"/>
      <c r="BY5060" s="12"/>
      <c r="BZ5060" t="s">
        <v>1663</v>
      </c>
      <c r="CA5060" s="13" t="s">
        <v>14226</v>
      </c>
    </row>
    <row r="5061" spans="70:79" s="1" customFormat="1" ht="15">
      <c r="BS5061" s="12"/>
      <c r="BT5061" s="12"/>
      <c r="BU5061" s="12"/>
      <c r="BV5061" s="12"/>
      <c r="BW5061" s="12" t="s">
        <v>106</v>
      </c>
      <c r="BX5061" s="66"/>
      <c r="BY5061" s="12"/>
      <c r="BZ5061" t="s">
        <v>1663</v>
      </c>
      <c r="CA5061" s="13" t="s">
        <v>399</v>
      </c>
    </row>
    <row r="5062" spans="70:79" s="1" customFormat="1" ht="15">
      <c r="BS5062" s="12"/>
      <c r="BT5062" s="12"/>
      <c r="BU5062" s="12"/>
      <c r="BV5062" s="12"/>
      <c r="BW5062" s="12" t="s">
        <v>106</v>
      </c>
      <c r="BX5062" s="66"/>
      <c r="BY5062" s="12"/>
      <c r="BZ5062" t="s">
        <v>1663</v>
      </c>
      <c r="CA5062" s="13" t="s">
        <v>403</v>
      </c>
    </row>
    <row r="5063" spans="70:79" s="1" customFormat="1" ht="15">
      <c r="BS5063" s="12"/>
      <c r="BT5063" s="12"/>
      <c r="BU5063" s="12"/>
      <c r="BV5063" s="12"/>
      <c r="BW5063" s="12" t="s">
        <v>106</v>
      </c>
      <c r="BX5063" s="66"/>
      <c r="BY5063" s="12"/>
      <c r="BZ5063" t="s">
        <v>1663</v>
      </c>
      <c r="CA5063" s="13" t="s">
        <v>407</v>
      </c>
    </row>
    <row r="5064" spans="70:79" s="1" customFormat="1" ht="15">
      <c r="BS5064" s="12"/>
      <c r="BT5064" s="12"/>
      <c r="BU5064" s="12"/>
      <c r="BV5064" s="12"/>
      <c r="BW5064" s="12" t="s">
        <v>106</v>
      </c>
      <c r="BX5064" s="66"/>
      <c r="BY5064" s="12"/>
      <c r="BZ5064" t="s">
        <v>1663</v>
      </c>
      <c r="CA5064" s="13" t="s">
        <v>14227</v>
      </c>
    </row>
    <row r="5065" spans="70:79" s="1" customFormat="1" ht="15">
      <c r="BS5065" s="12"/>
      <c r="BT5065" s="12"/>
      <c r="BU5065" s="12"/>
      <c r="BV5065" s="12"/>
      <c r="BW5065" s="12" t="s">
        <v>106</v>
      </c>
      <c r="BX5065" s="66"/>
      <c r="BY5065" s="12"/>
      <c r="BZ5065" t="s">
        <v>1663</v>
      </c>
      <c r="CA5065" s="13" t="s">
        <v>14228</v>
      </c>
    </row>
    <row r="5066" spans="70:79" s="1" customFormat="1" ht="15">
      <c r="BS5066" s="12"/>
      <c r="BT5066" s="12"/>
      <c r="BU5066" s="12"/>
      <c r="BV5066" s="12"/>
      <c r="BW5066" s="12" t="s">
        <v>106</v>
      </c>
      <c r="BX5066" s="66"/>
      <c r="BY5066" s="12"/>
      <c r="BZ5066" t="s">
        <v>1663</v>
      </c>
      <c r="CA5066" s="13" t="s">
        <v>14229</v>
      </c>
    </row>
    <row r="5067" spans="70:79" s="1" customFormat="1" ht="15">
      <c r="BS5067" s="12"/>
      <c r="BT5067" s="12"/>
      <c r="BU5067" s="12"/>
      <c r="BV5067" s="12"/>
      <c r="BW5067" s="12" t="s">
        <v>106</v>
      </c>
      <c r="BX5067" s="66"/>
      <c r="BY5067" s="12"/>
      <c r="BZ5067" t="s">
        <v>1663</v>
      </c>
      <c r="CA5067" s="13" t="s">
        <v>12292</v>
      </c>
    </row>
    <row r="5068" spans="70:79" s="1" customFormat="1" ht="15">
      <c r="BS5068" s="12"/>
      <c r="BT5068" s="12"/>
      <c r="BU5068" s="12"/>
      <c r="BV5068" s="12"/>
      <c r="BW5068" s="12" t="s">
        <v>106</v>
      </c>
      <c r="BX5068" s="66"/>
      <c r="BY5068" s="12"/>
      <c r="BZ5068" t="s">
        <v>1663</v>
      </c>
      <c r="CA5068" s="13" t="s">
        <v>5333</v>
      </c>
    </row>
    <row r="5069" spans="70:79" s="1" customFormat="1" ht="15">
      <c r="BS5069" s="12"/>
      <c r="BT5069" s="12"/>
      <c r="BU5069" s="12"/>
      <c r="BV5069" s="12"/>
      <c r="BW5069" s="12" t="s">
        <v>106</v>
      </c>
      <c r="BX5069" s="66"/>
      <c r="BY5069" s="12"/>
      <c r="BZ5069" t="s">
        <v>1663</v>
      </c>
      <c r="CA5069" s="13" t="s">
        <v>14230</v>
      </c>
    </row>
    <row r="5070" spans="70:79" s="1" customFormat="1" ht="15">
      <c r="BS5070" s="12"/>
      <c r="BT5070" s="12"/>
      <c r="BU5070" s="12"/>
      <c r="BV5070" s="12"/>
      <c r="BW5070" s="12" t="s">
        <v>106</v>
      </c>
      <c r="BX5070" s="66"/>
      <c r="BY5070" s="12"/>
      <c r="BZ5070" t="s">
        <v>1663</v>
      </c>
      <c r="CA5070" s="13" t="s">
        <v>266</v>
      </c>
    </row>
    <row r="5071" spans="70:79" s="1" customFormat="1" ht="15">
      <c r="BS5071" s="12"/>
      <c r="BT5071" s="12"/>
      <c r="BU5071" s="12"/>
      <c r="BV5071" s="12"/>
      <c r="BW5071" s="12" t="s">
        <v>106</v>
      </c>
      <c r="BX5071" s="66"/>
      <c r="BY5071" s="12"/>
      <c r="BZ5071" t="s">
        <v>1663</v>
      </c>
      <c r="CA5071" s="13" t="s">
        <v>281</v>
      </c>
    </row>
    <row r="5072" spans="70:79" s="1" customFormat="1" ht="15">
      <c r="BS5072" s="12"/>
      <c r="BT5072" s="12"/>
      <c r="BU5072" s="12"/>
      <c r="BV5072" s="12"/>
      <c r="BW5072" s="12" t="s">
        <v>106</v>
      </c>
      <c r="BX5072" s="66"/>
      <c r="BY5072" s="12"/>
      <c r="BZ5072" t="s">
        <v>9191</v>
      </c>
      <c r="CA5072" s="13" t="s">
        <v>14231</v>
      </c>
    </row>
    <row r="5073" spans="75:79" s="1" customFormat="1" ht="15">
      <c r="BW5073" s="12" t="s">
        <v>106</v>
      </c>
      <c r="BX5073" s="66"/>
      <c r="BY5073" s="12"/>
      <c r="BZ5073" t="s">
        <v>9201</v>
      </c>
      <c r="CA5073" s="13" t="s">
        <v>8695</v>
      </c>
    </row>
    <row r="5074" spans="75:79" s="1" customFormat="1" ht="15">
      <c r="BW5074" s="12" t="s">
        <v>106</v>
      </c>
      <c r="BX5074" s="66"/>
      <c r="BY5074" s="12"/>
      <c r="BZ5074" t="s">
        <v>9201</v>
      </c>
      <c r="CA5074" s="13" t="s">
        <v>14232</v>
      </c>
    </row>
    <row r="5075" spans="75:79" s="1" customFormat="1" ht="15">
      <c r="BW5075" s="12" t="s">
        <v>106</v>
      </c>
      <c r="BX5075" s="66"/>
      <c r="BY5075" s="12"/>
      <c r="BZ5075" t="s">
        <v>9201</v>
      </c>
      <c r="CA5075" s="13" t="s">
        <v>14233</v>
      </c>
    </row>
    <row r="5076" spans="75:79" s="1" customFormat="1" ht="15">
      <c r="BW5076" s="12" t="s">
        <v>106</v>
      </c>
      <c r="BX5076" s="66"/>
      <c r="BY5076" s="12"/>
      <c r="BZ5076" t="s">
        <v>9201</v>
      </c>
      <c r="CA5076" s="13" t="s">
        <v>2285</v>
      </c>
    </row>
    <row r="5077" spans="75:79" s="1" customFormat="1" ht="15">
      <c r="BW5077" s="12" t="s">
        <v>106</v>
      </c>
      <c r="BX5077" s="66"/>
      <c r="BY5077" s="12"/>
      <c r="BZ5077" t="s">
        <v>9201</v>
      </c>
      <c r="CA5077" s="13" t="s">
        <v>147</v>
      </c>
    </row>
    <row r="5078" spans="75:79" s="1" customFormat="1" ht="15">
      <c r="BW5078" s="12" t="s">
        <v>106</v>
      </c>
      <c r="BX5078" s="66"/>
      <c r="BY5078" s="12"/>
      <c r="BZ5078" t="s">
        <v>9201</v>
      </c>
      <c r="CA5078" s="13" t="s">
        <v>4208</v>
      </c>
    </row>
    <row r="5079" spans="75:79" s="1" customFormat="1" ht="15">
      <c r="BW5079" s="12" t="s">
        <v>106</v>
      </c>
      <c r="BX5079" s="66"/>
      <c r="BY5079" s="12"/>
      <c r="BZ5079" t="s">
        <v>9201</v>
      </c>
      <c r="CA5079" s="13" t="s">
        <v>12542</v>
      </c>
    </row>
    <row r="5080" spans="75:79" s="1" customFormat="1" ht="15">
      <c r="BW5080" s="12" t="s">
        <v>106</v>
      </c>
      <c r="BX5080" s="66"/>
      <c r="BY5080" s="12"/>
      <c r="BZ5080" t="s">
        <v>9201</v>
      </c>
      <c r="CA5080" s="13" t="s">
        <v>1573</v>
      </c>
    </row>
    <row r="5081" spans="75:79" s="1" customFormat="1" ht="15">
      <c r="BW5081" s="12" t="s">
        <v>106</v>
      </c>
      <c r="BX5081" s="66"/>
      <c r="BY5081" s="12"/>
      <c r="BZ5081" t="s">
        <v>9201</v>
      </c>
      <c r="CA5081" s="13" t="s">
        <v>2303</v>
      </c>
    </row>
    <row r="5082" spans="75:79" s="1" customFormat="1" ht="15">
      <c r="BW5082" s="12" t="s">
        <v>106</v>
      </c>
      <c r="BX5082" s="66"/>
      <c r="BY5082" s="12"/>
      <c r="BZ5082" t="s">
        <v>9201</v>
      </c>
      <c r="CA5082" s="13" t="s">
        <v>2306</v>
      </c>
    </row>
    <row r="5083" spans="75:79" s="1" customFormat="1" ht="15">
      <c r="BW5083" s="12" t="s">
        <v>106</v>
      </c>
      <c r="BX5083" s="66"/>
      <c r="BY5083" s="12"/>
      <c r="BZ5083" t="s">
        <v>9201</v>
      </c>
      <c r="CA5083" s="13" t="s">
        <v>2312</v>
      </c>
    </row>
    <row r="5084" spans="75:79" s="1" customFormat="1" ht="15">
      <c r="BW5084" s="12" t="s">
        <v>106</v>
      </c>
      <c r="BX5084" s="66"/>
      <c r="BY5084" s="12"/>
      <c r="BZ5084" t="s">
        <v>9201</v>
      </c>
      <c r="CA5084" s="13" t="s">
        <v>10365</v>
      </c>
    </row>
    <row r="5085" spans="75:79" s="1" customFormat="1" ht="15">
      <c r="BW5085" s="12" t="s">
        <v>106</v>
      </c>
      <c r="BX5085" s="66"/>
      <c r="BY5085" s="12"/>
      <c r="BZ5085" t="s">
        <v>9201</v>
      </c>
      <c r="CA5085" s="13" t="s">
        <v>1184</v>
      </c>
    </row>
    <row r="5086" spans="75:79" s="1" customFormat="1" ht="15">
      <c r="BW5086" s="12" t="s">
        <v>106</v>
      </c>
      <c r="BX5086" s="66"/>
      <c r="BY5086" s="12"/>
      <c r="BZ5086" t="s">
        <v>9201</v>
      </c>
      <c r="CA5086" s="13" t="s">
        <v>4254</v>
      </c>
    </row>
    <row r="5087" spans="75:79" s="1" customFormat="1" ht="15">
      <c r="BW5087" s="12" t="s">
        <v>106</v>
      </c>
      <c r="BX5087" s="66"/>
      <c r="BY5087" s="12"/>
      <c r="BZ5087" t="s">
        <v>9201</v>
      </c>
      <c r="CA5087" s="13" t="s">
        <v>2333</v>
      </c>
    </row>
    <row r="5088" spans="75:79" s="1" customFormat="1" ht="15">
      <c r="BW5088" s="12" t="s">
        <v>106</v>
      </c>
      <c r="BX5088" s="66"/>
      <c r="BY5088" s="12"/>
      <c r="BZ5088" t="s">
        <v>9201</v>
      </c>
      <c r="CA5088" s="13" t="s">
        <v>5833</v>
      </c>
    </row>
    <row r="5089" spans="75:79" s="1" customFormat="1" ht="15">
      <c r="BW5089" s="12" t="s">
        <v>106</v>
      </c>
      <c r="BX5089" s="66"/>
      <c r="BY5089" s="12"/>
      <c r="BZ5089" t="s">
        <v>9201</v>
      </c>
      <c r="CA5089" s="13" t="s">
        <v>2336</v>
      </c>
    </row>
    <row r="5090" spans="75:79" s="1" customFormat="1" ht="15">
      <c r="BW5090" s="12" t="s">
        <v>106</v>
      </c>
      <c r="BX5090" s="66"/>
      <c r="BY5090" s="12"/>
      <c r="BZ5090" t="s">
        <v>9201</v>
      </c>
      <c r="CA5090" s="13" t="s">
        <v>11747</v>
      </c>
    </row>
    <row r="5091" spans="75:79" s="1" customFormat="1" ht="15">
      <c r="BW5091" s="12" t="s">
        <v>106</v>
      </c>
      <c r="BX5091" s="66"/>
      <c r="BY5091" s="12"/>
      <c r="BZ5091" t="s">
        <v>9201</v>
      </c>
      <c r="CA5091" s="13" t="s">
        <v>2345</v>
      </c>
    </row>
    <row r="5092" spans="75:79" s="1" customFormat="1" ht="15">
      <c r="BW5092" s="12" t="s">
        <v>106</v>
      </c>
      <c r="BX5092" s="12"/>
      <c r="BY5092" s="12"/>
      <c r="BZ5092" t="s">
        <v>9201</v>
      </c>
      <c r="CA5092" s="13" t="s">
        <v>266</v>
      </c>
    </row>
    <row r="5093" spans="75:79" s="1" customFormat="1" ht="15">
      <c r="BW5093" s="12" t="s">
        <v>106</v>
      </c>
      <c r="BX5093" s="12"/>
      <c r="BY5093" s="12"/>
      <c r="BZ5093" t="s">
        <v>9201</v>
      </c>
      <c r="CA5093" s="13" t="s">
        <v>5838</v>
      </c>
    </row>
    <row r="5094" spans="75:79" s="1" customFormat="1" ht="15">
      <c r="BW5094" s="12" t="s">
        <v>106</v>
      </c>
      <c r="BX5094" s="12"/>
      <c r="BY5094" s="12"/>
      <c r="BZ5094" t="s">
        <v>9201</v>
      </c>
      <c r="CA5094" s="13" t="s">
        <v>5841</v>
      </c>
    </row>
    <row r="5095" spans="75:79" s="1" customFormat="1" ht="15">
      <c r="BW5095" s="12" t="s">
        <v>106</v>
      </c>
      <c r="BX5095" s="12"/>
      <c r="BY5095" s="12"/>
      <c r="BZ5095" t="s">
        <v>9201</v>
      </c>
      <c r="CA5095" s="13" t="s">
        <v>5844</v>
      </c>
    </row>
    <row r="5096" spans="75:79" s="1" customFormat="1" ht="15">
      <c r="BW5096" s="12" t="s">
        <v>106</v>
      </c>
      <c r="BX5096" s="12"/>
      <c r="BY5096" s="12"/>
      <c r="BZ5096" t="s">
        <v>9201</v>
      </c>
      <c r="CA5096" s="13" t="s">
        <v>14234</v>
      </c>
    </row>
    <row r="5097" spans="75:79" s="1" customFormat="1" ht="15">
      <c r="BW5097" s="12" t="s">
        <v>106</v>
      </c>
      <c r="BX5097" s="12"/>
      <c r="BY5097" s="12"/>
      <c r="BZ5097" t="s">
        <v>9201</v>
      </c>
      <c r="CA5097" s="13" t="s">
        <v>14235</v>
      </c>
    </row>
    <row r="5098" spans="75:79" s="1" customFormat="1" ht="15">
      <c r="BW5098" s="12" t="s">
        <v>106</v>
      </c>
      <c r="BX5098" s="12"/>
      <c r="BY5098" s="12"/>
      <c r="BZ5098" t="s">
        <v>9201</v>
      </c>
      <c r="CA5098" s="13" t="s">
        <v>1868</v>
      </c>
    </row>
    <row r="5099" spans="75:79" s="1" customFormat="1" ht="15">
      <c r="BW5099" s="12" t="s">
        <v>106</v>
      </c>
      <c r="BX5099" s="12"/>
      <c r="BY5099" s="12"/>
      <c r="BZ5099" t="s">
        <v>9201</v>
      </c>
      <c r="CA5099" s="13" t="s">
        <v>14236</v>
      </c>
    </row>
    <row r="5100" spans="75:79" s="1" customFormat="1" ht="15">
      <c r="BW5100" s="12" t="s">
        <v>106</v>
      </c>
      <c r="BX5100" s="12"/>
      <c r="BY5100" s="12"/>
      <c r="BZ5100" t="s">
        <v>9201</v>
      </c>
      <c r="CA5100" s="13" t="s">
        <v>303</v>
      </c>
    </row>
    <row r="5101" spans="75:79" s="1" customFormat="1" ht="15">
      <c r="BW5101" s="12" t="s">
        <v>106</v>
      </c>
      <c r="BX5101" s="12"/>
      <c r="BY5101" s="12"/>
      <c r="BZ5101" t="s">
        <v>9201</v>
      </c>
      <c r="CA5101" s="13" t="s">
        <v>493</v>
      </c>
    </row>
    <row r="5102" spans="75:79" s="1" customFormat="1" ht="15">
      <c r="BW5102" s="12" t="s">
        <v>106</v>
      </c>
      <c r="BX5102" s="12"/>
      <c r="BY5102" s="12"/>
      <c r="BZ5102" t="s">
        <v>9201</v>
      </c>
      <c r="CA5102" s="13" t="s">
        <v>14010</v>
      </c>
    </row>
    <row r="5103" spans="75:79" s="1" customFormat="1" ht="15">
      <c r="BW5103" s="12" t="s">
        <v>106</v>
      </c>
      <c r="BX5103" s="12"/>
      <c r="BY5103" s="12"/>
      <c r="BZ5103" t="s">
        <v>9201</v>
      </c>
      <c r="CA5103" s="13" t="s">
        <v>14237</v>
      </c>
    </row>
    <row r="5104" spans="75:79" s="1" customFormat="1" ht="15">
      <c r="BW5104" s="12" t="s">
        <v>106</v>
      </c>
      <c r="BX5104" s="12"/>
      <c r="BY5104" s="12"/>
      <c r="BZ5104" t="s">
        <v>8656</v>
      </c>
      <c r="CA5104" s="13" t="s">
        <v>1237</v>
      </c>
    </row>
    <row r="5105" spans="75:79" s="1" customFormat="1" ht="15">
      <c r="BW5105" s="12" t="s">
        <v>106</v>
      </c>
      <c r="BX5105" s="12"/>
      <c r="BY5105" s="12"/>
      <c r="BZ5105" t="s">
        <v>12095</v>
      </c>
      <c r="CA5105" s="13" t="s">
        <v>14238</v>
      </c>
    </row>
    <row r="5106" spans="75:79" s="1" customFormat="1" ht="15">
      <c r="BW5106" s="12" t="s">
        <v>106</v>
      </c>
      <c r="BX5106" s="12"/>
      <c r="BY5106" s="12"/>
      <c r="BZ5106" t="s">
        <v>12095</v>
      </c>
      <c r="CA5106" s="13" t="s">
        <v>8882</v>
      </c>
    </row>
    <row r="5107" spans="75:79" s="1" customFormat="1" ht="15">
      <c r="BW5107" s="12" t="s">
        <v>106</v>
      </c>
      <c r="BX5107" s="12"/>
      <c r="BY5107" s="12"/>
      <c r="BZ5107" t="s">
        <v>12095</v>
      </c>
      <c r="CA5107" s="13" t="s">
        <v>14239</v>
      </c>
    </row>
    <row r="5108" spans="75:79" s="1" customFormat="1" ht="15">
      <c r="BW5108" s="12" t="s">
        <v>106</v>
      </c>
      <c r="BX5108" s="12"/>
      <c r="BY5108" s="12"/>
      <c r="BZ5108" t="s">
        <v>12095</v>
      </c>
      <c r="CA5108" s="13" t="s">
        <v>14240</v>
      </c>
    </row>
    <row r="5109" spans="75:79" s="1" customFormat="1" ht="15">
      <c r="BW5109" s="12" t="s">
        <v>106</v>
      </c>
      <c r="BX5109" s="12"/>
      <c r="BY5109" s="12"/>
      <c r="BZ5109" t="s">
        <v>1260</v>
      </c>
      <c r="CA5109" s="13" t="s">
        <v>791</v>
      </c>
    </row>
    <row r="5110" spans="75:79" s="1" customFormat="1" ht="15">
      <c r="BW5110" s="12" t="s">
        <v>106</v>
      </c>
      <c r="BX5110" s="12"/>
      <c r="BY5110" s="12"/>
      <c r="BZ5110" t="s">
        <v>1260</v>
      </c>
      <c r="CA5110" s="13" t="s">
        <v>851</v>
      </c>
    </row>
    <row r="5111" spans="75:79" s="1" customFormat="1" ht="15">
      <c r="BW5111" s="12" t="s">
        <v>106</v>
      </c>
      <c r="BX5111" s="12"/>
      <c r="BY5111" s="12"/>
      <c r="BZ5111" t="s">
        <v>1260</v>
      </c>
      <c r="CA5111" s="13" t="s">
        <v>18</v>
      </c>
    </row>
    <row r="5112" spans="75:79" s="1" customFormat="1" ht="15">
      <c r="BW5112" s="12" t="s">
        <v>106</v>
      </c>
      <c r="BX5112" s="12"/>
      <c r="BY5112" s="12"/>
      <c r="BZ5112" t="s">
        <v>1260</v>
      </c>
      <c r="CA5112" s="13" t="s">
        <v>3462</v>
      </c>
    </row>
    <row r="5113" spans="75:79" s="1" customFormat="1" ht="15">
      <c r="BW5113" s="12" t="s">
        <v>106</v>
      </c>
      <c r="BX5113" s="12"/>
      <c r="BY5113" s="12"/>
      <c r="BZ5113" t="s">
        <v>1260</v>
      </c>
      <c r="CA5113" s="13" t="s">
        <v>276</v>
      </c>
    </row>
    <row r="5114" spans="75:79" s="1" customFormat="1" ht="15">
      <c r="BW5114" s="12" t="s">
        <v>106</v>
      </c>
      <c r="BX5114" s="12"/>
      <c r="BY5114" s="12"/>
      <c r="BZ5114" t="s">
        <v>12270</v>
      </c>
      <c r="CA5114" s="13" t="s">
        <v>14241</v>
      </c>
    </row>
    <row r="5115" spans="75:79" s="1" customFormat="1" ht="15">
      <c r="BW5115" s="12" t="s">
        <v>106</v>
      </c>
      <c r="BX5115" s="12"/>
      <c r="BY5115" s="12"/>
      <c r="BZ5115" t="s">
        <v>5081</v>
      </c>
      <c r="CA5115" s="13" t="s">
        <v>14242</v>
      </c>
    </row>
    <row r="5116" spans="75:79" s="1" customFormat="1" ht="15">
      <c r="BW5116" s="12" t="s">
        <v>106</v>
      </c>
      <c r="BX5116" s="12"/>
      <c r="BY5116" s="12"/>
      <c r="BZ5116" t="s">
        <v>7156</v>
      </c>
      <c r="CA5116" s="13" t="s">
        <v>14243</v>
      </c>
    </row>
    <row r="5117" spans="75:79" s="1" customFormat="1" ht="15">
      <c r="BW5117" s="12" t="s">
        <v>106</v>
      </c>
      <c r="BX5117" s="12"/>
      <c r="BY5117" s="12"/>
      <c r="BZ5117" t="s">
        <v>7156</v>
      </c>
      <c r="CA5117" s="13" t="s">
        <v>3309</v>
      </c>
    </row>
    <row r="5118" spans="75:79" s="1" customFormat="1" ht="15">
      <c r="BW5118" s="12" t="s">
        <v>106</v>
      </c>
      <c r="BX5118" s="12"/>
      <c r="BY5118" s="12"/>
      <c r="BZ5118" t="s">
        <v>7156</v>
      </c>
      <c r="CA5118" s="13" t="s">
        <v>861</v>
      </c>
    </row>
    <row r="5119" spans="75:79" s="1" customFormat="1" ht="15">
      <c r="BW5119" s="12" t="s">
        <v>106</v>
      </c>
      <c r="BX5119" s="12"/>
      <c r="BY5119" s="12"/>
      <c r="BZ5119" t="s">
        <v>7156</v>
      </c>
      <c r="CA5119" s="13" t="s">
        <v>14244</v>
      </c>
    </row>
    <row r="5120" spans="75:79" s="1" customFormat="1" ht="15">
      <c r="BW5120" s="12" t="s">
        <v>106</v>
      </c>
      <c r="BX5120" s="12"/>
      <c r="BY5120" s="12"/>
      <c r="BZ5120" t="s">
        <v>7156</v>
      </c>
      <c r="CA5120" s="13" t="s">
        <v>14245</v>
      </c>
    </row>
    <row r="5121" spans="75:79" s="1" customFormat="1" ht="15">
      <c r="BW5121" s="12" t="s">
        <v>106</v>
      </c>
      <c r="BX5121" s="12"/>
      <c r="BY5121" s="12"/>
      <c r="BZ5121" t="s">
        <v>7156</v>
      </c>
      <c r="CA5121" s="13" t="s">
        <v>5540</v>
      </c>
    </row>
    <row r="5122" spans="75:79" s="1" customFormat="1" ht="15">
      <c r="BW5122" s="12" t="s">
        <v>106</v>
      </c>
      <c r="BX5122" s="12"/>
      <c r="BY5122" s="12"/>
      <c r="BZ5122" t="s">
        <v>7156</v>
      </c>
      <c r="CA5122" s="13" t="s">
        <v>14246</v>
      </c>
    </row>
    <row r="5123" spans="75:79" s="1" customFormat="1" ht="15">
      <c r="BW5123" s="12" t="s">
        <v>106</v>
      </c>
      <c r="BX5123" s="12"/>
      <c r="BY5123" s="12"/>
      <c r="BZ5123" t="s">
        <v>7156</v>
      </c>
      <c r="CA5123" s="13" t="s">
        <v>14247</v>
      </c>
    </row>
    <row r="5124" spans="75:79" s="1" customFormat="1" ht="15">
      <c r="BW5124" s="12" t="s">
        <v>106</v>
      </c>
      <c r="BX5124" s="12"/>
      <c r="BY5124" s="12"/>
      <c r="BZ5124" t="s">
        <v>7156</v>
      </c>
      <c r="CA5124" s="13" t="s">
        <v>14248</v>
      </c>
    </row>
    <row r="5125" spans="75:79" s="1" customFormat="1" ht="15">
      <c r="BW5125" s="12" t="s">
        <v>106</v>
      </c>
      <c r="BX5125" s="12"/>
      <c r="BY5125" s="12"/>
      <c r="BZ5125" t="s">
        <v>7156</v>
      </c>
      <c r="CA5125" s="13" t="s">
        <v>14249</v>
      </c>
    </row>
    <row r="5126" spans="75:79" s="1" customFormat="1" ht="15">
      <c r="BW5126" s="12" t="s">
        <v>106</v>
      </c>
      <c r="BX5126" s="12"/>
      <c r="BY5126" s="12"/>
      <c r="BZ5126" t="s">
        <v>7156</v>
      </c>
      <c r="CA5126" s="13" t="s">
        <v>14250</v>
      </c>
    </row>
    <row r="5127" spans="75:79" s="1" customFormat="1" ht="15">
      <c r="BW5127" s="12" t="s">
        <v>106</v>
      </c>
      <c r="BX5127" s="12"/>
      <c r="BY5127" s="12"/>
      <c r="BZ5127" t="s">
        <v>7156</v>
      </c>
      <c r="CA5127" s="13" t="s">
        <v>14251</v>
      </c>
    </row>
    <row r="5128" spans="75:79" s="1" customFormat="1" ht="15">
      <c r="BW5128" s="12" t="s">
        <v>106</v>
      </c>
      <c r="BX5128" s="12"/>
      <c r="BY5128" s="12"/>
      <c r="BZ5128" t="s">
        <v>7156</v>
      </c>
      <c r="CA5128" s="13" t="s">
        <v>14252</v>
      </c>
    </row>
    <row r="5129" spans="75:79" s="1" customFormat="1" ht="15">
      <c r="BW5129" s="12" t="s">
        <v>106</v>
      </c>
      <c r="BX5129" s="12"/>
      <c r="BY5129" s="12"/>
      <c r="BZ5129" t="s">
        <v>7156</v>
      </c>
      <c r="CA5129" s="13" t="s">
        <v>1184</v>
      </c>
    </row>
    <row r="5130" spans="75:79" s="1" customFormat="1" ht="15">
      <c r="BW5130" s="12" t="s">
        <v>106</v>
      </c>
      <c r="BX5130" s="12"/>
      <c r="BY5130" s="12"/>
      <c r="BZ5130" t="s">
        <v>7156</v>
      </c>
      <c r="CA5130" s="13" t="s">
        <v>266</v>
      </c>
    </row>
    <row r="5131" spans="75:79" s="1" customFormat="1" ht="15">
      <c r="BW5131" s="12" t="s">
        <v>106</v>
      </c>
      <c r="BX5131" s="12"/>
      <c r="BY5131" s="12"/>
      <c r="BZ5131" t="s">
        <v>7156</v>
      </c>
      <c r="CA5131" s="13" t="s">
        <v>14253</v>
      </c>
    </row>
    <row r="5132" spans="75:79" s="1" customFormat="1" ht="15">
      <c r="BW5132" s="12" t="s">
        <v>106</v>
      </c>
      <c r="BX5132" s="12"/>
      <c r="BY5132" s="12"/>
      <c r="BZ5132" t="s">
        <v>7156</v>
      </c>
      <c r="CA5132" s="13" t="s">
        <v>14254</v>
      </c>
    </row>
    <row r="5133" spans="75:79" s="1" customFormat="1" ht="15">
      <c r="BW5133" s="12" t="s">
        <v>106</v>
      </c>
      <c r="BX5133" s="12"/>
      <c r="BY5133" s="12"/>
      <c r="BZ5133" t="s">
        <v>7156</v>
      </c>
      <c r="CA5133" s="13" t="s">
        <v>14255</v>
      </c>
    </row>
    <row r="5134" spans="75:79" s="1" customFormat="1" ht="15">
      <c r="BW5134" s="12" t="s">
        <v>106</v>
      </c>
      <c r="BX5134" s="12"/>
      <c r="BY5134" s="12"/>
      <c r="BZ5134" t="s">
        <v>7156</v>
      </c>
      <c r="CA5134" s="13" t="s">
        <v>14256</v>
      </c>
    </row>
    <row r="5135" spans="75:79" s="1" customFormat="1" ht="15">
      <c r="BW5135" s="12" t="s">
        <v>106</v>
      </c>
      <c r="BX5135" s="12"/>
      <c r="BY5135" s="12"/>
      <c r="BZ5135" t="s">
        <v>7156</v>
      </c>
      <c r="CA5135" s="13" t="s">
        <v>3331</v>
      </c>
    </row>
    <row r="5136" spans="75:79" s="1" customFormat="1" ht="15">
      <c r="BW5136" s="12" t="s">
        <v>106</v>
      </c>
      <c r="BX5136" s="12"/>
      <c r="BY5136" s="12"/>
      <c r="BZ5136" t="s">
        <v>7156</v>
      </c>
      <c r="CA5136" s="13" t="s">
        <v>14257</v>
      </c>
    </row>
    <row r="5137" spans="75:79" s="1" customFormat="1" ht="15">
      <c r="BW5137" s="12" t="s">
        <v>106</v>
      </c>
      <c r="BX5137" s="12"/>
      <c r="BY5137" s="12"/>
      <c r="BZ5137" t="s">
        <v>7156</v>
      </c>
      <c r="CA5137" s="13" t="s">
        <v>14258</v>
      </c>
    </row>
    <row r="5138" spans="75:79" s="1" customFormat="1" ht="15">
      <c r="BW5138" s="12" t="s">
        <v>106</v>
      </c>
      <c r="BX5138" s="12"/>
      <c r="BY5138" s="12"/>
      <c r="BZ5138" t="s">
        <v>7156</v>
      </c>
      <c r="CA5138" s="13" t="s">
        <v>303</v>
      </c>
    </row>
    <row r="5139" spans="75:79" s="1" customFormat="1" ht="15">
      <c r="BW5139" s="12" t="s">
        <v>106</v>
      </c>
      <c r="BX5139" s="12"/>
      <c r="BY5139" s="12"/>
      <c r="BZ5139" t="s">
        <v>7156</v>
      </c>
      <c r="CA5139" s="13" t="s">
        <v>14259</v>
      </c>
    </row>
    <row r="5140" spans="75:79" s="1" customFormat="1" ht="15">
      <c r="BW5140" s="12" t="s">
        <v>106</v>
      </c>
      <c r="BX5140" s="12"/>
      <c r="BY5140" s="12"/>
      <c r="BZ5140" t="s">
        <v>7156</v>
      </c>
      <c r="CA5140" s="13" t="s">
        <v>14260</v>
      </c>
    </row>
    <row r="5141" spans="75:79" s="1" customFormat="1" ht="15">
      <c r="BW5141" s="12" t="s">
        <v>106</v>
      </c>
      <c r="BX5141" s="12"/>
      <c r="BY5141" s="12"/>
      <c r="BZ5141" t="s">
        <v>7156</v>
      </c>
      <c r="CA5141" s="13" t="s">
        <v>14261</v>
      </c>
    </row>
    <row r="5142" spans="75:79" s="1" customFormat="1" ht="15">
      <c r="BW5142" s="12" t="s">
        <v>106</v>
      </c>
      <c r="BX5142" s="12"/>
      <c r="BY5142" s="12"/>
      <c r="BZ5142" t="s">
        <v>7156</v>
      </c>
      <c r="CA5142" s="13" t="s">
        <v>14262</v>
      </c>
    </row>
    <row r="5143" spans="75:79" s="1" customFormat="1" ht="15">
      <c r="BW5143" s="12" t="s">
        <v>106</v>
      </c>
      <c r="BX5143" s="12"/>
      <c r="BY5143" s="12"/>
      <c r="BZ5143" t="s">
        <v>7156</v>
      </c>
      <c r="CA5143" s="13" t="s">
        <v>1664</v>
      </c>
    </row>
    <row r="5144" spans="75:79" s="1" customFormat="1" ht="15">
      <c r="BW5144" s="12" t="s">
        <v>106</v>
      </c>
      <c r="BX5144" s="12"/>
      <c r="BY5144" s="12"/>
      <c r="BZ5144" t="s">
        <v>7156</v>
      </c>
      <c r="CA5144" s="13" t="s">
        <v>14263</v>
      </c>
    </row>
    <row r="5145" spans="75:79" s="1" customFormat="1" ht="15">
      <c r="BW5145" s="12" t="s">
        <v>106</v>
      </c>
      <c r="BX5145" s="12"/>
      <c r="BY5145" s="12"/>
      <c r="BZ5145" t="s">
        <v>7156</v>
      </c>
      <c r="CA5145" s="13" t="s">
        <v>14264</v>
      </c>
    </row>
    <row r="5146" spans="75:79" s="1" customFormat="1" ht="15">
      <c r="BW5146" s="12" t="s">
        <v>106</v>
      </c>
      <c r="BX5146" s="12"/>
      <c r="BY5146" s="12"/>
      <c r="BZ5146" t="s">
        <v>7156</v>
      </c>
      <c r="CA5146" s="13" t="s">
        <v>14265</v>
      </c>
    </row>
    <row r="5147" spans="75:79" s="1" customFormat="1" ht="15">
      <c r="BW5147" s="12" t="s">
        <v>106</v>
      </c>
      <c r="BX5147" s="12"/>
      <c r="BY5147" s="12"/>
      <c r="BZ5147" t="s">
        <v>7156</v>
      </c>
      <c r="CA5147" s="13" t="s">
        <v>14266</v>
      </c>
    </row>
    <row r="5148" spans="75:79" s="1" customFormat="1" ht="15">
      <c r="BW5148" s="12" t="s">
        <v>106</v>
      </c>
      <c r="BX5148" s="12"/>
      <c r="BY5148" s="12"/>
      <c r="BZ5148" t="s">
        <v>1965</v>
      </c>
      <c r="CA5148" s="13" t="s">
        <v>14267</v>
      </c>
    </row>
    <row r="5149" spans="75:79" s="1" customFormat="1" ht="15">
      <c r="BW5149" s="12" t="s">
        <v>106</v>
      </c>
      <c r="BX5149" s="12"/>
      <c r="BY5149" s="12"/>
      <c r="BZ5149" t="s">
        <v>1974</v>
      </c>
      <c r="CA5149" s="13" t="s">
        <v>14268</v>
      </c>
    </row>
    <row r="5150" spans="75:79" s="1" customFormat="1" ht="15">
      <c r="BW5150" s="12" t="s">
        <v>106</v>
      </c>
      <c r="BX5150" s="12"/>
      <c r="BY5150" s="12"/>
      <c r="BZ5150" t="s">
        <v>1974</v>
      </c>
      <c r="CA5150" s="13" t="s">
        <v>14269</v>
      </c>
    </row>
    <row r="5151" spans="75:79" s="1" customFormat="1" ht="15">
      <c r="BW5151" s="12" t="s">
        <v>106</v>
      </c>
      <c r="BX5151" s="12"/>
      <c r="BY5151" s="12"/>
      <c r="BZ5151" t="s">
        <v>1992</v>
      </c>
      <c r="CA5151" s="13" t="s">
        <v>14270</v>
      </c>
    </row>
    <row r="5152" spans="75:79" s="1" customFormat="1" ht="15">
      <c r="BW5152" s="12" t="s">
        <v>106</v>
      </c>
      <c r="BX5152" s="12"/>
      <c r="BY5152" s="12"/>
      <c r="BZ5152" t="s">
        <v>1992</v>
      </c>
      <c r="CA5152" s="13" t="s">
        <v>14271</v>
      </c>
    </row>
    <row r="5153" spans="75:79" s="1" customFormat="1" ht="15">
      <c r="BW5153" s="12" t="s">
        <v>106</v>
      </c>
      <c r="BX5153" s="12"/>
      <c r="BY5153" s="12"/>
      <c r="BZ5153" t="s">
        <v>1992</v>
      </c>
      <c r="CA5153" s="13" t="s">
        <v>14272</v>
      </c>
    </row>
    <row r="5154" spans="75:79" s="1" customFormat="1" ht="15">
      <c r="BW5154" s="12" t="s">
        <v>106</v>
      </c>
      <c r="BX5154" s="12"/>
      <c r="BY5154" s="12"/>
      <c r="BZ5154" t="s">
        <v>1996</v>
      </c>
      <c r="CA5154" s="13" t="s">
        <v>14273</v>
      </c>
    </row>
    <row r="5155" spans="75:79" s="1" customFormat="1" ht="15">
      <c r="BW5155" s="12" t="s">
        <v>106</v>
      </c>
      <c r="BX5155" s="12"/>
      <c r="BY5155" s="12"/>
      <c r="BZ5155" t="s">
        <v>2016</v>
      </c>
      <c r="CA5155" s="13" t="s">
        <v>14274</v>
      </c>
    </row>
    <row r="5156" spans="75:79" s="1" customFormat="1" ht="15">
      <c r="BW5156" s="12" t="s">
        <v>106</v>
      </c>
      <c r="BX5156" s="12"/>
      <c r="BY5156" s="12"/>
      <c r="BZ5156" t="s">
        <v>2038</v>
      </c>
      <c r="CA5156" s="13" t="s">
        <v>14275</v>
      </c>
    </row>
    <row r="5157" spans="75:79" s="1" customFormat="1" ht="15">
      <c r="BW5157" s="12" t="s">
        <v>106</v>
      </c>
      <c r="BX5157" s="12"/>
      <c r="BY5157" s="12"/>
      <c r="BZ5157" t="s">
        <v>2081</v>
      </c>
      <c r="CA5157" s="13" t="s">
        <v>14276</v>
      </c>
    </row>
    <row r="5158" spans="75:79" s="1" customFormat="1" ht="15">
      <c r="BW5158" s="12" t="s">
        <v>106</v>
      </c>
      <c r="BX5158" s="12"/>
      <c r="BY5158" s="12"/>
      <c r="BZ5158" t="s">
        <v>2100</v>
      </c>
      <c r="CA5158" s="13" t="s">
        <v>14277</v>
      </c>
    </row>
    <row r="5159" spans="75:79" s="1" customFormat="1" ht="15">
      <c r="BW5159" s="12" t="s">
        <v>106</v>
      </c>
      <c r="BX5159" s="12"/>
      <c r="BY5159" s="12"/>
      <c r="BZ5159" t="s">
        <v>2117</v>
      </c>
      <c r="CA5159" s="13" t="s">
        <v>14278</v>
      </c>
    </row>
    <row r="5160" spans="75:79" s="1" customFormat="1" ht="15">
      <c r="BW5160" s="12" t="s">
        <v>106</v>
      </c>
      <c r="BX5160" s="12"/>
      <c r="BY5160" s="12"/>
      <c r="BZ5160" t="s">
        <v>2123</v>
      </c>
      <c r="CA5160" s="13" t="s">
        <v>14279</v>
      </c>
    </row>
    <row r="5161" spans="75:79" s="1" customFormat="1" ht="15">
      <c r="BW5161" s="12" t="s">
        <v>106</v>
      </c>
      <c r="BX5161" s="12"/>
      <c r="BY5161" s="12"/>
      <c r="BZ5161" t="s">
        <v>10014</v>
      </c>
      <c r="CA5161" s="13" t="s">
        <v>14280</v>
      </c>
    </row>
    <row r="5162" spans="75:79" s="1" customFormat="1" ht="15">
      <c r="BW5162" s="12" t="s">
        <v>106</v>
      </c>
      <c r="BX5162" s="12"/>
      <c r="BY5162" s="12"/>
      <c r="BZ5162" t="s">
        <v>10058</v>
      </c>
      <c r="CA5162" s="13" t="s">
        <v>3281</v>
      </c>
    </row>
    <row r="5163" spans="75:79" s="1" customFormat="1" ht="15">
      <c r="BW5163" s="12" t="s">
        <v>106</v>
      </c>
      <c r="BX5163" s="12"/>
      <c r="BY5163" s="12"/>
      <c r="BZ5163" t="s">
        <v>10097</v>
      </c>
      <c r="CA5163" s="13" t="s">
        <v>14281</v>
      </c>
    </row>
    <row r="5164" spans="75:79" s="1" customFormat="1" ht="15">
      <c r="BW5164" s="12" t="s">
        <v>106</v>
      </c>
      <c r="BX5164" s="12"/>
      <c r="BY5164" s="12"/>
      <c r="BZ5164" t="s">
        <v>10110</v>
      </c>
      <c r="CA5164" s="13" t="s">
        <v>14282</v>
      </c>
    </row>
    <row r="5165" spans="75:79" s="1" customFormat="1" ht="15">
      <c r="BW5165" s="12" t="s">
        <v>106</v>
      </c>
      <c r="BX5165" s="12"/>
      <c r="BY5165" s="12"/>
      <c r="BZ5165" t="s">
        <v>10110</v>
      </c>
      <c r="CA5165" s="13" t="s">
        <v>2612</v>
      </c>
    </row>
    <row r="5166" spans="75:79" s="1" customFormat="1" ht="15">
      <c r="BW5166" s="12" t="s">
        <v>106</v>
      </c>
      <c r="BX5166" s="12"/>
      <c r="BY5166" s="12"/>
      <c r="BZ5166" t="s">
        <v>10110</v>
      </c>
      <c r="CA5166" s="13" t="s">
        <v>2596</v>
      </c>
    </row>
    <row r="5167" spans="75:79" s="1" customFormat="1" ht="15">
      <c r="BW5167" s="12" t="s">
        <v>106</v>
      </c>
      <c r="BX5167" s="12"/>
      <c r="BY5167" s="12"/>
      <c r="BZ5167" t="s">
        <v>4592</v>
      </c>
      <c r="CA5167" s="13" t="s">
        <v>4642</v>
      </c>
    </row>
    <row r="5168" spans="75:79" s="1" customFormat="1" ht="15">
      <c r="BW5168" s="12" t="s">
        <v>106</v>
      </c>
      <c r="BX5168" s="12"/>
      <c r="BY5168" s="12"/>
      <c r="BZ5168" t="s">
        <v>4592</v>
      </c>
      <c r="CA5168" s="13" t="s">
        <v>4651</v>
      </c>
    </row>
    <row r="5169" spans="75:79" s="1" customFormat="1" ht="15">
      <c r="BW5169" s="12" t="s">
        <v>106</v>
      </c>
      <c r="BX5169" s="12"/>
      <c r="BY5169" s="12"/>
      <c r="BZ5169" t="s">
        <v>4592</v>
      </c>
      <c r="CA5169" s="13" t="s">
        <v>4654</v>
      </c>
    </row>
    <row r="5170" spans="75:79" s="1" customFormat="1" ht="15">
      <c r="BW5170" s="12" t="s">
        <v>106</v>
      </c>
      <c r="BX5170" s="12"/>
      <c r="BY5170" s="12"/>
      <c r="BZ5170" t="s">
        <v>4807</v>
      </c>
      <c r="CA5170" s="13" t="s">
        <v>14283</v>
      </c>
    </row>
    <row r="5171" spans="75:79" s="1" customFormat="1" ht="15">
      <c r="BW5171" s="12"/>
      <c r="BX5171" s="12"/>
      <c r="BY5171" s="12"/>
      <c r="BZ5171" t="s">
        <v>4807</v>
      </c>
      <c r="CA5171" s="13" t="s">
        <v>14284</v>
      </c>
    </row>
    <row r="5172" spans="75:79" s="1" customFormat="1" ht="15">
      <c r="BW5172" s="12"/>
      <c r="BX5172" s="12"/>
      <c r="BY5172" s="12"/>
      <c r="BZ5172" t="s">
        <v>4807</v>
      </c>
      <c r="CA5172" s="13" t="s">
        <v>14285</v>
      </c>
    </row>
    <row r="5173" spans="75:79" s="1" customFormat="1" ht="15">
      <c r="BW5173" s="12"/>
      <c r="BX5173" s="12"/>
      <c r="BY5173" s="12"/>
      <c r="BZ5173" t="s">
        <v>10192</v>
      </c>
      <c r="CA5173" s="13" t="s">
        <v>432</v>
      </c>
    </row>
    <row r="5174" spans="75:79" s="1" customFormat="1" ht="15">
      <c r="BW5174" s="12"/>
      <c r="BX5174" s="12"/>
      <c r="BY5174" s="12"/>
      <c r="BZ5174" t="s">
        <v>10192</v>
      </c>
      <c r="CA5174" s="13" t="s">
        <v>14286</v>
      </c>
    </row>
    <row r="5175" spans="75:79" s="1" customFormat="1" ht="15">
      <c r="BW5175" s="12"/>
      <c r="BX5175" s="12"/>
      <c r="BY5175" s="12"/>
      <c r="BZ5175" t="s">
        <v>10192</v>
      </c>
      <c r="CA5175" s="13" t="s">
        <v>5656</v>
      </c>
    </row>
    <row r="5176" spans="75:79" s="1" customFormat="1" ht="15">
      <c r="BW5176" s="12"/>
      <c r="BX5176" s="12"/>
      <c r="BY5176" s="12"/>
      <c r="BZ5176" t="s">
        <v>10192</v>
      </c>
      <c r="CA5176" s="13" t="s">
        <v>2469</v>
      </c>
    </row>
    <row r="5177" spans="75:79" s="1" customFormat="1" ht="15">
      <c r="BW5177" s="12"/>
      <c r="BX5177" s="12"/>
      <c r="BY5177" s="12"/>
      <c r="BZ5177" t="s">
        <v>2020</v>
      </c>
      <c r="CA5177" s="13" t="s">
        <v>14287</v>
      </c>
    </row>
    <row r="5178" spans="75:79" s="1" customFormat="1" ht="15">
      <c r="BW5178" s="12"/>
      <c r="BX5178" s="12"/>
      <c r="BY5178" s="12"/>
      <c r="BZ5178" t="s">
        <v>10295</v>
      </c>
      <c r="CA5178" s="13" t="s">
        <v>14288</v>
      </c>
    </row>
    <row r="5179" spans="75:79" s="1" customFormat="1" ht="15">
      <c r="BW5179" s="12"/>
      <c r="BX5179" s="12"/>
      <c r="BY5179" s="12"/>
      <c r="BZ5179" t="s">
        <v>10299</v>
      </c>
      <c r="CA5179" s="13" t="s">
        <v>2518</v>
      </c>
    </row>
    <row r="5180" spans="75:79" s="1" customFormat="1" ht="15">
      <c r="BW5180" s="12"/>
      <c r="BX5180" s="12"/>
      <c r="BY5180" s="12"/>
      <c r="BZ5180" t="s">
        <v>10299</v>
      </c>
      <c r="CA5180" s="13" t="s">
        <v>2521</v>
      </c>
    </row>
    <row r="5181" spans="75:79" s="1" customFormat="1" ht="15">
      <c r="BW5181" s="12"/>
      <c r="BX5181" s="12"/>
      <c r="BY5181" s="12"/>
      <c r="BZ5181" t="s">
        <v>10299</v>
      </c>
      <c r="CA5181" s="13" t="s">
        <v>2528</v>
      </c>
    </row>
    <row r="5182" spans="75:79" s="1" customFormat="1" ht="15">
      <c r="BW5182" s="12"/>
      <c r="BX5182" s="12"/>
      <c r="BY5182" s="12"/>
      <c r="BZ5182" t="s">
        <v>10299</v>
      </c>
      <c r="CA5182" s="13" t="s">
        <v>2534</v>
      </c>
    </row>
    <row r="5183" spans="75:79" s="1" customFormat="1" ht="15">
      <c r="BW5183" s="12"/>
      <c r="BX5183" s="12"/>
      <c r="BY5183" s="12"/>
      <c r="BZ5183" t="s">
        <v>10325</v>
      </c>
      <c r="CA5183" s="13" t="s">
        <v>8135</v>
      </c>
    </row>
    <row r="5184" spans="75:79" s="1" customFormat="1" ht="15">
      <c r="BW5184" s="12"/>
      <c r="BX5184" s="12"/>
      <c r="BY5184" s="12"/>
      <c r="BZ5184" t="s">
        <v>10325</v>
      </c>
      <c r="CA5184" s="13" t="s">
        <v>8143</v>
      </c>
    </row>
    <row r="5185" spans="78:79" s="1" customFormat="1" ht="15">
      <c r="BZ5185" t="s">
        <v>10325</v>
      </c>
      <c r="CA5185" s="13" t="s">
        <v>1255</v>
      </c>
    </row>
    <row r="5186" spans="78:79" s="1" customFormat="1" ht="15">
      <c r="BZ5186" t="s">
        <v>10325</v>
      </c>
      <c r="CA5186" s="13" t="s">
        <v>14289</v>
      </c>
    </row>
    <row r="5187" spans="78:79" s="1" customFormat="1" ht="15">
      <c r="BZ5187" t="s">
        <v>10325</v>
      </c>
      <c r="CA5187" s="13" t="s">
        <v>14290</v>
      </c>
    </row>
    <row r="5188" spans="78:79" s="1" customFormat="1" ht="15">
      <c r="BZ5188" t="s">
        <v>2047</v>
      </c>
      <c r="CA5188" s="13" t="s">
        <v>14291</v>
      </c>
    </row>
    <row r="5189" spans="78:79" s="1" customFormat="1" ht="15">
      <c r="BZ5189" t="s">
        <v>2047</v>
      </c>
      <c r="CA5189" s="13" t="s">
        <v>14292</v>
      </c>
    </row>
    <row r="5190" spans="78:79" s="1" customFormat="1" ht="15">
      <c r="BZ5190" t="s">
        <v>2047</v>
      </c>
      <c r="CA5190" s="13" t="s">
        <v>14293</v>
      </c>
    </row>
    <row r="5191" spans="78:79" s="1" customFormat="1" ht="15">
      <c r="BZ5191" t="s">
        <v>2047</v>
      </c>
      <c r="CA5191" s="13" t="s">
        <v>14294</v>
      </c>
    </row>
    <row r="5192" spans="78:79" s="1" customFormat="1" ht="15">
      <c r="BZ5192" t="s">
        <v>2047</v>
      </c>
      <c r="CA5192" s="13" t="s">
        <v>14295</v>
      </c>
    </row>
    <row r="5193" spans="78:79" s="1" customFormat="1" ht="15">
      <c r="BZ5193" t="s">
        <v>10385</v>
      </c>
      <c r="CA5193" s="13" t="s">
        <v>14296</v>
      </c>
    </row>
    <row r="5194" spans="78:79" s="1" customFormat="1" ht="15">
      <c r="BZ5194" t="s">
        <v>10426</v>
      </c>
      <c r="CA5194" s="13" t="s">
        <v>14297</v>
      </c>
    </row>
    <row r="5195" spans="78:79" s="1" customFormat="1" ht="15">
      <c r="BZ5195" t="s">
        <v>10556</v>
      </c>
      <c r="CA5195" s="13" t="s">
        <v>14298</v>
      </c>
    </row>
    <row r="5196" spans="78:79" s="1" customFormat="1" ht="15">
      <c r="BZ5196" t="s">
        <v>10556</v>
      </c>
      <c r="CA5196" s="13" t="s">
        <v>14299</v>
      </c>
    </row>
    <row r="5197" spans="78:79" s="1" customFormat="1" ht="15">
      <c r="BZ5197" t="s">
        <v>10556</v>
      </c>
      <c r="CA5197" s="13" t="s">
        <v>14300</v>
      </c>
    </row>
    <row r="5198" spans="78:79" s="1" customFormat="1" ht="15">
      <c r="BZ5198" t="s">
        <v>4143</v>
      </c>
      <c r="CA5198" s="13" t="s">
        <v>9897</v>
      </c>
    </row>
    <row r="5199" spans="78:79" s="1" customFormat="1" ht="15">
      <c r="BZ5199" t="s">
        <v>4143</v>
      </c>
      <c r="CA5199" s="13" t="s">
        <v>3309</v>
      </c>
    </row>
    <row r="5200" spans="78:79" s="1" customFormat="1" ht="15">
      <c r="BZ5200" t="s">
        <v>4143</v>
      </c>
      <c r="CA5200" s="13" t="s">
        <v>4246</v>
      </c>
    </row>
    <row r="5201" spans="78:79" s="1" customFormat="1" ht="15">
      <c r="BZ5201" t="s">
        <v>4143</v>
      </c>
      <c r="CA5201" s="13" t="s">
        <v>3734</v>
      </c>
    </row>
    <row r="5202" spans="78:79" s="1" customFormat="1" ht="15">
      <c r="BZ5202" t="s">
        <v>4143</v>
      </c>
      <c r="CA5202" s="13" t="s">
        <v>14301</v>
      </c>
    </row>
    <row r="5203" spans="78:79" s="1" customFormat="1" ht="15">
      <c r="BZ5203" t="s">
        <v>4143</v>
      </c>
      <c r="CA5203" s="13" t="s">
        <v>14302</v>
      </c>
    </row>
    <row r="5204" spans="78:79" s="1" customFormat="1" ht="15">
      <c r="BZ5204" t="s">
        <v>4143</v>
      </c>
      <c r="CA5204" s="13" t="s">
        <v>14303</v>
      </c>
    </row>
    <row r="5205" spans="78:79" s="1" customFormat="1" ht="15">
      <c r="BZ5205" t="s">
        <v>4143</v>
      </c>
      <c r="CA5205" s="13" t="s">
        <v>4265</v>
      </c>
    </row>
    <row r="5206" spans="78:79" s="1" customFormat="1" ht="15">
      <c r="BZ5206" t="s">
        <v>4143</v>
      </c>
      <c r="CA5206" s="13" t="s">
        <v>14304</v>
      </c>
    </row>
    <row r="5207" spans="78:79" s="1" customFormat="1" ht="15">
      <c r="BZ5207" t="s">
        <v>4143</v>
      </c>
      <c r="CA5207" s="13" t="s">
        <v>14305</v>
      </c>
    </row>
    <row r="5208" spans="78:79" s="1" customFormat="1" ht="15">
      <c r="BZ5208" t="s">
        <v>4143</v>
      </c>
      <c r="CA5208" s="13" t="s">
        <v>14306</v>
      </c>
    </row>
    <row r="5209" spans="78:79" s="1" customFormat="1" ht="15">
      <c r="BZ5209" t="s">
        <v>4143</v>
      </c>
      <c r="CA5209" s="13" t="s">
        <v>14307</v>
      </c>
    </row>
    <row r="5210" spans="78:79" s="1" customFormat="1" ht="15">
      <c r="BZ5210" t="s">
        <v>4143</v>
      </c>
      <c r="CA5210" s="13" t="s">
        <v>14308</v>
      </c>
    </row>
    <row r="5211" spans="78:79" s="1" customFormat="1" ht="15">
      <c r="BZ5211" t="s">
        <v>4143</v>
      </c>
      <c r="CA5211" s="13" t="s">
        <v>14309</v>
      </c>
    </row>
    <row r="5212" spans="78:79" s="1" customFormat="1" ht="15">
      <c r="BZ5212" t="s">
        <v>4143</v>
      </c>
      <c r="CA5212" s="13" t="s">
        <v>14310</v>
      </c>
    </row>
    <row r="5213" spans="78:79" s="1" customFormat="1" ht="15">
      <c r="BZ5213" t="s">
        <v>4143</v>
      </c>
      <c r="CA5213" s="13" t="s">
        <v>14311</v>
      </c>
    </row>
    <row r="5214" spans="78:79" s="1" customFormat="1" ht="15">
      <c r="BZ5214" t="s">
        <v>4143</v>
      </c>
      <c r="CA5214" s="13" t="s">
        <v>14312</v>
      </c>
    </row>
    <row r="5215" spans="78:79" s="1" customFormat="1" ht="15">
      <c r="BZ5215" t="s">
        <v>4143</v>
      </c>
      <c r="CA5215" s="13" t="s">
        <v>14313</v>
      </c>
    </row>
    <row r="5216" spans="78:79" s="1" customFormat="1" ht="15">
      <c r="BZ5216" t="s">
        <v>4143</v>
      </c>
      <c r="CA5216" s="13" t="s">
        <v>14314</v>
      </c>
    </row>
    <row r="5217" spans="78:79" s="1" customFormat="1" ht="15">
      <c r="BZ5217" t="s">
        <v>4143</v>
      </c>
      <c r="CA5217" s="13" t="s">
        <v>14315</v>
      </c>
    </row>
    <row r="5218" spans="78:79" s="1" customFormat="1" ht="15">
      <c r="BZ5218" t="s">
        <v>1590</v>
      </c>
      <c r="CA5218" s="13" t="s">
        <v>147</v>
      </c>
    </row>
    <row r="5219" spans="78:79" s="1" customFormat="1" ht="15">
      <c r="BZ5219" t="s">
        <v>1590</v>
      </c>
      <c r="CA5219" s="13" t="s">
        <v>14316</v>
      </c>
    </row>
    <row r="5220" spans="78:79" s="1" customFormat="1" ht="15">
      <c r="BZ5220" t="s">
        <v>1590</v>
      </c>
      <c r="CA5220" s="13" t="s">
        <v>14317</v>
      </c>
    </row>
    <row r="5221" spans="78:79" s="1" customFormat="1" ht="15">
      <c r="BZ5221" t="s">
        <v>1590</v>
      </c>
      <c r="CA5221" s="13" t="s">
        <v>8882</v>
      </c>
    </row>
    <row r="5222" spans="78:79" s="1" customFormat="1" ht="15">
      <c r="BZ5222" t="s">
        <v>1590</v>
      </c>
      <c r="CA5222" s="13" t="s">
        <v>688</v>
      </c>
    </row>
    <row r="5223" spans="78:79" s="1" customFormat="1" ht="15">
      <c r="BZ5223" t="s">
        <v>1590</v>
      </c>
      <c r="CA5223" s="13" t="s">
        <v>4246</v>
      </c>
    </row>
    <row r="5224" spans="78:79" s="1" customFormat="1" ht="15">
      <c r="BZ5224" t="s">
        <v>1590</v>
      </c>
      <c r="CA5224" s="13" t="s">
        <v>14318</v>
      </c>
    </row>
    <row r="5225" spans="78:79" s="1" customFormat="1" ht="15">
      <c r="BZ5225" t="s">
        <v>1590</v>
      </c>
      <c r="CA5225" s="13" t="s">
        <v>14319</v>
      </c>
    </row>
    <row r="5226" spans="78:79" s="1" customFormat="1" ht="15">
      <c r="BZ5226" t="s">
        <v>1590</v>
      </c>
      <c r="CA5226" s="13" t="s">
        <v>14320</v>
      </c>
    </row>
    <row r="5227" spans="78:79" s="1" customFormat="1" ht="15">
      <c r="BZ5227" t="s">
        <v>1590</v>
      </c>
      <c r="CA5227" s="13" t="s">
        <v>14321</v>
      </c>
    </row>
    <row r="5228" spans="78:79" s="1" customFormat="1" ht="15">
      <c r="BZ5228" t="s">
        <v>1590</v>
      </c>
      <c r="CA5228" s="13" t="s">
        <v>14322</v>
      </c>
    </row>
    <row r="5229" spans="78:79" s="1" customFormat="1" ht="15">
      <c r="BZ5229" t="s">
        <v>1590</v>
      </c>
      <c r="CA5229" s="13" t="s">
        <v>14323</v>
      </c>
    </row>
    <row r="5230" spans="78:79" s="1" customFormat="1" ht="15">
      <c r="BZ5230" t="s">
        <v>1590</v>
      </c>
      <c r="CA5230" s="13" t="s">
        <v>14324</v>
      </c>
    </row>
    <row r="5231" spans="78:79" s="1" customFormat="1" ht="15">
      <c r="BZ5231" t="s">
        <v>1590</v>
      </c>
      <c r="CA5231" s="13" t="s">
        <v>14325</v>
      </c>
    </row>
    <row r="5232" spans="78:79" s="1" customFormat="1" ht="15">
      <c r="BZ5232" t="s">
        <v>1590</v>
      </c>
      <c r="CA5232" s="13" t="s">
        <v>468</v>
      </c>
    </row>
    <row r="5233" spans="78:79" s="1" customFormat="1" ht="15">
      <c r="BZ5233" t="s">
        <v>1590</v>
      </c>
      <c r="CA5233" s="13" t="s">
        <v>14326</v>
      </c>
    </row>
    <row r="5234" spans="78:79" s="1" customFormat="1" ht="15">
      <c r="BZ5234" t="s">
        <v>1590</v>
      </c>
      <c r="CA5234" s="13" t="s">
        <v>14327</v>
      </c>
    </row>
    <row r="5235" spans="78:79" s="1" customFormat="1" ht="15">
      <c r="BZ5235" t="s">
        <v>1590</v>
      </c>
      <c r="CA5235" s="13" t="s">
        <v>14328</v>
      </c>
    </row>
    <row r="5236" spans="78:79" s="1" customFormat="1" ht="15">
      <c r="BZ5236" t="s">
        <v>1590</v>
      </c>
      <c r="CA5236" s="13" t="s">
        <v>14329</v>
      </c>
    </row>
    <row r="5237" spans="78:79" s="1" customFormat="1" ht="15">
      <c r="BZ5237" t="s">
        <v>1590</v>
      </c>
      <c r="CA5237" s="13" t="s">
        <v>14330</v>
      </c>
    </row>
    <row r="5238" spans="78:79" s="1" customFormat="1" ht="15">
      <c r="BZ5238" t="s">
        <v>1590</v>
      </c>
      <c r="CA5238" s="13" t="s">
        <v>14331</v>
      </c>
    </row>
    <row r="5239" spans="78:79" s="1" customFormat="1" ht="15">
      <c r="BZ5239" t="s">
        <v>1590</v>
      </c>
      <c r="CA5239" s="13" t="s">
        <v>281</v>
      </c>
    </row>
    <row r="5240" spans="78:79" s="1" customFormat="1" ht="15">
      <c r="BZ5240" t="s">
        <v>1590</v>
      </c>
      <c r="CA5240" s="13" t="s">
        <v>14332</v>
      </c>
    </row>
    <row r="5241" spans="78:79" s="1" customFormat="1" ht="15">
      <c r="BZ5241" t="s">
        <v>1590</v>
      </c>
      <c r="CA5241" s="13" t="s">
        <v>14333</v>
      </c>
    </row>
    <row r="5242" spans="78:79" s="1" customFormat="1" ht="15">
      <c r="BZ5242" t="s">
        <v>1590</v>
      </c>
      <c r="CA5242" s="13" t="s">
        <v>1570</v>
      </c>
    </row>
    <row r="5243" spans="78:79" s="1" customFormat="1" ht="15">
      <c r="BZ5243" t="s">
        <v>1590</v>
      </c>
      <c r="CA5243" s="13" t="s">
        <v>14334</v>
      </c>
    </row>
    <row r="5244" spans="78:79" s="1" customFormat="1" ht="15">
      <c r="BZ5244" t="s">
        <v>10685</v>
      </c>
      <c r="CA5244" s="13" t="s">
        <v>14335</v>
      </c>
    </row>
    <row r="5245" spans="78:79" s="1" customFormat="1" ht="15">
      <c r="BZ5245" t="s">
        <v>10685</v>
      </c>
      <c r="CA5245" s="13" t="s">
        <v>14336</v>
      </c>
    </row>
    <row r="5246" spans="78:79" s="1" customFormat="1" ht="15">
      <c r="BZ5246" t="s">
        <v>10688</v>
      </c>
      <c r="CA5246" s="13" t="s">
        <v>14337</v>
      </c>
    </row>
    <row r="5247" spans="78:79" s="1" customFormat="1" ht="15">
      <c r="BZ5247" t="s">
        <v>10700</v>
      </c>
      <c r="CA5247" s="13" t="s">
        <v>14338</v>
      </c>
    </row>
    <row r="5248" spans="78:79" s="1" customFormat="1" ht="15">
      <c r="BZ5248" t="s">
        <v>10703</v>
      </c>
      <c r="CA5248" s="13" t="s">
        <v>14339</v>
      </c>
    </row>
    <row r="5249" spans="78:79" s="1" customFormat="1" ht="15">
      <c r="BZ5249" t="s">
        <v>10723</v>
      </c>
      <c r="CA5249" s="13" t="s">
        <v>14340</v>
      </c>
    </row>
    <row r="5250" spans="78:79" s="1" customFormat="1" ht="15">
      <c r="BZ5250" t="s">
        <v>10734</v>
      </c>
      <c r="CA5250" s="13" t="s">
        <v>14341</v>
      </c>
    </row>
    <row r="5251" spans="78:79" s="1" customFormat="1" ht="15">
      <c r="BZ5251" t="s">
        <v>10734</v>
      </c>
      <c r="CA5251" s="13" t="s">
        <v>14342</v>
      </c>
    </row>
    <row r="5252" spans="78:79" s="1" customFormat="1" ht="15">
      <c r="BZ5252" t="s">
        <v>10737</v>
      </c>
      <c r="CA5252" s="13" t="s">
        <v>14343</v>
      </c>
    </row>
    <row r="5253" spans="78:79" s="1" customFormat="1" ht="15">
      <c r="BZ5253" t="s">
        <v>10796</v>
      </c>
      <c r="CA5253" s="13" t="s">
        <v>14344</v>
      </c>
    </row>
    <row r="5254" spans="78:79" s="1" customFormat="1" ht="15">
      <c r="BZ5254" t="s">
        <v>10796</v>
      </c>
      <c r="CA5254" s="13" t="s">
        <v>14345</v>
      </c>
    </row>
    <row r="5255" spans="78:79" s="1" customFormat="1" ht="15">
      <c r="BZ5255" t="s">
        <v>10796</v>
      </c>
      <c r="CA5255" s="13" t="s">
        <v>14346</v>
      </c>
    </row>
    <row r="5256" spans="78:79" s="1" customFormat="1" ht="15">
      <c r="BZ5256" t="s">
        <v>10796</v>
      </c>
      <c r="CA5256" s="13" t="s">
        <v>14347</v>
      </c>
    </row>
    <row r="5257" spans="78:79" s="1" customFormat="1" ht="15">
      <c r="BZ5257" t="s">
        <v>10796</v>
      </c>
      <c r="CA5257" s="13" t="s">
        <v>14348</v>
      </c>
    </row>
    <row r="5258" spans="78:79" s="1" customFormat="1" ht="15">
      <c r="BZ5258" t="s">
        <v>10796</v>
      </c>
      <c r="CA5258" s="13" t="s">
        <v>14349</v>
      </c>
    </row>
    <row r="5259" spans="78:79" s="1" customFormat="1" ht="15">
      <c r="BZ5259" t="s">
        <v>10820</v>
      </c>
      <c r="CA5259" s="13" t="s">
        <v>14350</v>
      </c>
    </row>
    <row r="5260" spans="78:79" s="1" customFormat="1" ht="15">
      <c r="BZ5260" t="s">
        <v>14351</v>
      </c>
      <c r="CA5260" s="13" t="s">
        <v>14352</v>
      </c>
    </row>
    <row r="5261" spans="78:79" s="1" customFormat="1" ht="15">
      <c r="BZ5261" t="s">
        <v>2739</v>
      </c>
      <c r="CA5261" s="13" t="s">
        <v>14353</v>
      </c>
    </row>
    <row r="5262" spans="78:79" s="1" customFormat="1" ht="15">
      <c r="BZ5262" t="s">
        <v>10901</v>
      </c>
      <c r="CA5262" s="13" t="s">
        <v>3383</v>
      </c>
    </row>
    <row r="5263" spans="78:79" s="1" customFormat="1" ht="15">
      <c r="BZ5263" t="s">
        <v>2750</v>
      </c>
      <c r="CA5263" s="13" t="s">
        <v>14354</v>
      </c>
    </row>
    <row r="5264" spans="78:79" s="1" customFormat="1" ht="15">
      <c r="BZ5264" t="s">
        <v>2750</v>
      </c>
      <c r="CA5264" s="13" t="s">
        <v>14355</v>
      </c>
    </row>
    <row r="5265" spans="78:79" s="1" customFormat="1" ht="15">
      <c r="BZ5265" t="s">
        <v>10954</v>
      </c>
      <c r="CA5265" s="13" t="s">
        <v>14356</v>
      </c>
    </row>
    <row r="5266" spans="78:79" s="1" customFormat="1" ht="15">
      <c r="BZ5266" t="s">
        <v>14357</v>
      </c>
      <c r="CA5266" s="13" t="s">
        <v>14358</v>
      </c>
    </row>
    <row r="5267" spans="78:79" s="1" customFormat="1" ht="15">
      <c r="BZ5267" t="s">
        <v>10962</v>
      </c>
      <c r="CA5267" s="13" t="s">
        <v>14359</v>
      </c>
    </row>
    <row r="5268" spans="78:79" s="1" customFormat="1" ht="15">
      <c r="BZ5268" t="s">
        <v>10962</v>
      </c>
      <c r="CA5268" s="13" t="s">
        <v>14360</v>
      </c>
    </row>
    <row r="5269" spans="78:79" s="1" customFormat="1" ht="15">
      <c r="BZ5269" t="s">
        <v>10962</v>
      </c>
      <c r="CA5269" s="13" t="s">
        <v>14361</v>
      </c>
    </row>
    <row r="5270" spans="78:79" s="1" customFormat="1" ht="15">
      <c r="BZ5270" t="s">
        <v>10962</v>
      </c>
      <c r="CA5270" s="13" t="s">
        <v>14362</v>
      </c>
    </row>
    <row r="5271" spans="78:79" s="1" customFormat="1" ht="15">
      <c r="BZ5271" t="s">
        <v>10962</v>
      </c>
      <c r="CA5271" s="13" t="s">
        <v>14363</v>
      </c>
    </row>
    <row r="5272" spans="78:79" s="1" customFormat="1" ht="15">
      <c r="BZ5272" t="s">
        <v>10962</v>
      </c>
      <c r="CA5272" s="13" t="s">
        <v>14364</v>
      </c>
    </row>
    <row r="5273" spans="78:79" s="1" customFormat="1" ht="15">
      <c r="BZ5273" t="s">
        <v>10962</v>
      </c>
      <c r="CA5273" s="13" t="s">
        <v>14365</v>
      </c>
    </row>
    <row r="5274" spans="78:79" s="1" customFormat="1" ht="15">
      <c r="BZ5274" t="s">
        <v>10962</v>
      </c>
      <c r="CA5274" s="13" t="s">
        <v>14366</v>
      </c>
    </row>
    <row r="5275" spans="78:79" s="1" customFormat="1" ht="15">
      <c r="BZ5275" t="s">
        <v>10962</v>
      </c>
      <c r="CA5275" s="13" t="s">
        <v>14367</v>
      </c>
    </row>
    <row r="5276" spans="78:79" s="1" customFormat="1" ht="15">
      <c r="BZ5276" t="s">
        <v>10962</v>
      </c>
      <c r="CA5276" s="13" t="s">
        <v>14368</v>
      </c>
    </row>
    <row r="5277" spans="78:79" s="1" customFormat="1" ht="15">
      <c r="BZ5277" t="s">
        <v>10962</v>
      </c>
      <c r="CA5277" s="13" t="s">
        <v>14369</v>
      </c>
    </row>
    <row r="5278" spans="78:79" s="1" customFormat="1" ht="15">
      <c r="BZ5278" t="s">
        <v>10962</v>
      </c>
      <c r="CA5278" s="13" t="s">
        <v>14370</v>
      </c>
    </row>
    <row r="5279" spans="78:79" s="1" customFormat="1" ht="15">
      <c r="BZ5279" t="s">
        <v>10962</v>
      </c>
      <c r="CA5279" s="13" t="s">
        <v>14371</v>
      </c>
    </row>
    <row r="5280" spans="78:79" s="1" customFormat="1" ht="15">
      <c r="BZ5280" t="s">
        <v>10962</v>
      </c>
      <c r="CA5280" s="13" t="s">
        <v>14372</v>
      </c>
    </row>
    <row r="5281" spans="78:79" s="1" customFormat="1" ht="15">
      <c r="BZ5281" t="s">
        <v>10962</v>
      </c>
      <c r="CA5281" s="13" t="s">
        <v>14373</v>
      </c>
    </row>
    <row r="5282" spans="78:79" s="1" customFormat="1" ht="15">
      <c r="BZ5282" t="s">
        <v>10962</v>
      </c>
      <c r="CA5282" s="13" t="s">
        <v>14374</v>
      </c>
    </row>
    <row r="5283" spans="78:79" s="1" customFormat="1" ht="15">
      <c r="BZ5283" t="s">
        <v>10962</v>
      </c>
      <c r="CA5283" s="13" t="s">
        <v>2790</v>
      </c>
    </row>
    <row r="5284" spans="78:79" s="1" customFormat="1" ht="15">
      <c r="BZ5284" t="s">
        <v>10962</v>
      </c>
      <c r="CA5284" s="13" t="s">
        <v>14375</v>
      </c>
    </row>
    <row r="5285" spans="78:79" s="1" customFormat="1" ht="15">
      <c r="BZ5285" t="s">
        <v>10962</v>
      </c>
      <c r="CA5285" s="13" t="s">
        <v>14376</v>
      </c>
    </row>
    <row r="5286" spans="78:79" s="1" customFormat="1" ht="15">
      <c r="BZ5286" t="s">
        <v>10962</v>
      </c>
      <c r="CA5286" s="13" t="s">
        <v>11824</v>
      </c>
    </row>
    <row r="5287" spans="78:79" s="1" customFormat="1" ht="15">
      <c r="BZ5287" t="s">
        <v>10962</v>
      </c>
      <c r="CA5287" s="13" t="s">
        <v>14377</v>
      </c>
    </row>
    <row r="5288" spans="78:79" s="1" customFormat="1" ht="15">
      <c r="BZ5288" t="s">
        <v>10962</v>
      </c>
      <c r="CA5288" s="13" t="s">
        <v>14378</v>
      </c>
    </row>
    <row r="5289" spans="78:79" s="1" customFormat="1" ht="15">
      <c r="BZ5289" t="s">
        <v>10962</v>
      </c>
      <c r="CA5289" s="13" t="s">
        <v>14379</v>
      </c>
    </row>
    <row r="5290" spans="78:79" s="1" customFormat="1" ht="15">
      <c r="BZ5290" t="s">
        <v>10965</v>
      </c>
      <c r="CA5290" s="13" t="s">
        <v>14380</v>
      </c>
    </row>
    <row r="5291" spans="78:79" s="1" customFormat="1" ht="15">
      <c r="BZ5291" t="s">
        <v>10965</v>
      </c>
      <c r="CA5291" s="13" t="s">
        <v>14381</v>
      </c>
    </row>
    <row r="5292" spans="78:79" s="1" customFormat="1" ht="15">
      <c r="BZ5292" t="s">
        <v>10983</v>
      </c>
      <c r="CA5292" s="13" t="s">
        <v>14382</v>
      </c>
    </row>
    <row r="5293" spans="78:79" s="1" customFormat="1" ht="15">
      <c r="BZ5293" t="s">
        <v>11000</v>
      </c>
      <c r="CA5293" s="13" t="s">
        <v>14383</v>
      </c>
    </row>
    <row r="5294" spans="78:79" s="1" customFormat="1" ht="15">
      <c r="BZ5294" t="s">
        <v>11000</v>
      </c>
      <c r="CA5294" s="13" t="s">
        <v>1255</v>
      </c>
    </row>
    <row r="5295" spans="78:79" s="1" customFormat="1" ht="15">
      <c r="BZ5295" t="s">
        <v>11020</v>
      </c>
      <c r="CA5295" s="13" t="s">
        <v>14384</v>
      </c>
    </row>
    <row r="5296" spans="78:79" s="1" customFormat="1" ht="15">
      <c r="BZ5296" t="s">
        <v>11044</v>
      </c>
      <c r="CA5296" s="13" t="s">
        <v>14385</v>
      </c>
    </row>
    <row r="5297" spans="78:79" s="1" customFormat="1" ht="15">
      <c r="BZ5297" t="s">
        <v>11044</v>
      </c>
      <c r="CA5297" s="13" t="s">
        <v>14386</v>
      </c>
    </row>
    <row r="5298" spans="78:79" s="1" customFormat="1" ht="15">
      <c r="BZ5298" t="s">
        <v>11044</v>
      </c>
      <c r="CA5298" s="13" t="s">
        <v>14387</v>
      </c>
    </row>
    <row r="5299" spans="78:79" s="1" customFormat="1" ht="15">
      <c r="BZ5299" t="s">
        <v>4023</v>
      </c>
      <c r="CA5299" s="13" t="s">
        <v>9965</v>
      </c>
    </row>
    <row r="5300" spans="78:79" s="1" customFormat="1" ht="15">
      <c r="BZ5300" t="s">
        <v>4023</v>
      </c>
      <c r="CA5300" s="13" t="s">
        <v>448</v>
      </c>
    </row>
    <row r="5301" spans="78:79" s="1" customFormat="1" ht="15">
      <c r="BZ5301" t="s">
        <v>4023</v>
      </c>
      <c r="CA5301" s="13" t="s">
        <v>5556</v>
      </c>
    </row>
    <row r="5302" spans="78:79" s="1" customFormat="1" ht="15">
      <c r="BZ5302" t="s">
        <v>4023</v>
      </c>
      <c r="CA5302" s="13" t="s">
        <v>464</v>
      </c>
    </row>
    <row r="5303" spans="78:79" s="1" customFormat="1" ht="15">
      <c r="BZ5303" t="s">
        <v>4023</v>
      </c>
      <c r="CA5303" s="13" t="s">
        <v>484</v>
      </c>
    </row>
    <row r="5304" spans="78:79" s="1" customFormat="1" ht="15">
      <c r="BZ5304" t="s">
        <v>4023</v>
      </c>
      <c r="CA5304" s="13" t="s">
        <v>5656</v>
      </c>
    </row>
    <row r="5305" spans="78:79" s="1" customFormat="1" ht="15">
      <c r="BZ5305" t="s">
        <v>4023</v>
      </c>
      <c r="CA5305" s="13" t="s">
        <v>2469</v>
      </c>
    </row>
    <row r="5306" spans="78:79" s="1" customFormat="1" ht="15">
      <c r="BZ5306" t="s">
        <v>1682</v>
      </c>
      <c r="CA5306" s="13" t="s">
        <v>14388</v>
      </c>
    </row>
    <row r="5307" spans="78:79" s="1" customFormat="1" ht="15">
      <c r="BZ5307" t="s">
        <v>1682</v>
      </c>
      <c r="CA5307" s="13" t="s">
        <v>14389</v>
      </c>
    </row>
    <row r="5308" spans="78:79" s="1" customFormat="1" ht="15">
      <c r="BZ5308" t="s">
        <v>1682</v>
      </c>
      <c r="CA5308" s="13" t="s">
        <v>14390</v>
      </c>
    </row>
    <row r="5309" spans="78:79" s="1" customFormat="1" ht="15">
      <c r="BZ5309" t="s">
        <v>1682</v>
      </c>
      <c r="CA5309" s="13" t="s">
        <v>183</v>
      </c>
    </row>
    <row r="5310" spans="78:79" s="1" customFormat="1" ht="15">
      <c r="BZ5310" t="s">
        <v>1682</v>
      </c>
      <c r="CA5310" s="13" t="s">
        <v>190</v>
      </c>
    </row>
    <row r="5311" spans="78:79" s="1" customFormat="1" ht="15">
      <c r="BZ5311" t="s">
        <v>1682</v>
      </c>
      <c r="CA5311" s="13" t="s">
        <v>1553</v>
      </c>
    </row>
    <row r="5312" spans="78:79" s="1" customFormat="1" ht="15">
      <c r="BZ5312" t="s">
        <v>1682</v>
      </c>
      <c r="CA5312" s="13" t="s">
        <v>280</v>
      </c>
    </row>
    <row r="5313" spans="78:79" s="1" customFormat="1" ht="15">
      <c r="BZ5313" t="s">
        <v>2579</v>
      </c>
      <c r="CA5313" s="13" t="s">
        <v>14391</v>
      </c>
    </row>
    <row r="5314" spans="78:79" s="1" customFormat="1" ht="15">
      <c r="BZ5314" t="s">
        <v>2579</v>
      </c>
      <c r="CA5314" s="13" t="s">
        <v>14392</v>
      </c>
    </row>
    <row r="5315" spans="78:79" s="1" customFormat="1" ht="15">
      <c r="BZ5315" t="s">
        <v>2583</v>
      </c>
      <c r="CA5315" s="13" t="s">
        <v>14393</v>
      </c>
    </row>
    <row r="5316" spans="78:79" s="1" customFormat="1" ht="15">
      <c r="BZ5316" t="s">
        <v>2583</v>
      </c>
      <c r="CA5316" s="13" t="s">
        <v>14394</v>
      </c>
    </row>
    <row r="5317" spans="78:79" s="1" customFormat="1" ht="15">
      <c r="BZ5317" t="s">
        <v>2583</v>
      </c>
      <c r="CA5317" s="13" t="s">
        <v>14395</v>
      </c>
    </row>
    <row r="5318" spans="78:79" s="1" customFormat="1" ht="15">
      <c r="BZ5318" t="s">
        <v>611</v>
      </c>
      <c r="CA5318" s="13" t="s">
        <v>10945</v>
      </c>
    </row>
    <row r="5319" spans="78:79" s="1" customFormat="1" ht="15">
      <c r="BZ5319" t="s">
        <v>611</v>
      </c>
      <c r="CA5319" s="13" t="s">
        <v>14396</v>
      </c>
    </row>
    <row r="5320" spans="78:79" s="1" customFormat="1" ht="15">
      <c r="BZ5320" t="s">
        <v>611</v>
      </c>
      <c r="CA5320" s="13" t="s">
        <v>14397</v>
      </c>
    </row>
    <row r="5321" spans="78:79" s="1" customFormat="1" ht="15">
      <c r="BZ5321" t="s">
        <v>611</v>
      </c>
      <c r="CA5321" s="13" t="s">
        <v>14398</v>
      </c>
    </row>
    <row r="5322" spans="78:79" s="1" customFormat="1" ht="15">
      <c r="BZ5322" t="s">
        <v>611</v>
      </c>
      <c r="CA5322" s="13" t="s">
        <v>4208</v>
      </c>
    </row>
    <row r="5323" spans="78:79" s="1" customFormat="1" ht="15">
      <c r="BZ5323" t="s">
        <v>611</v>
      </c>
      <c r="CA5323" s="13" t="s">
        <v>12540</v>
      </c>
    </row>
    <row r="5324" spans="78:79" s="1" customFormat="1" ht="15">
      <c r="BZ5324" t="s">
        <v>611</v>
      </c>
      <c r="CA5324" s="13" t="s">
        <v>4213</v>
      </c>
    </row>
    <row r="5325" spans="78:79" s="1" customFormat="1" ht="15">
      <c r="BZ5325" t="s">
        <v>611</v>
      </c>
      <c r="CA5325" s="13" t="s">
        <v>2300</v>
      </c>
    </row>
    <row r="5326" spans="78:79" s="1" customFormat="1" ht="15">
      <c r="BZ5326" t="s">
        <v>611</v>
      </c>
      <c r="CA5326" s="13" t="s">
        <v>2303</v>
      </c>
    </row>
    <row r="5327" spans="78:79" s="1" customFormat="1" ht="15">
      <c r="BZ5327" t="s">
        <v>611</v>
      </c>
      <c r="CA5327" s="13" t="s">
        <v>2306</v>
      </c>
    </row>
    <row r="5328" spans="78:79" s="1" customFormat="1" ht="15">
      <c r="BZ5328" t="s">
        <v>611</v>
      </c>
      <c r="CA5328" s="13" t="s">
        <v>2309</v>
      </c>
    </row>
    <row r="5329" spans="78:79" s="1" customFormat="1" ht="15">
      <c r="BZ5329" t="s">
        <v>611</v>
      </c>
      <c r="CA5329" s="13" t="s">
        <v>2312</v>
      </c>
    </row>
    <row r="5330" spans="78:79" s="1" customFormat="1" ht="15">
      <c r="BZ5330" t="s">
        <v>611</v>
      </c>
      <c r="CA5330" s="13" t="s">
        <v>2315</v>
      </c>
    </row>
    <row r="5331" spans="78:79" s="1" customFormat="1" ht="15">
      <c r="BZ5331" t="s">
        <v>611</v>
      </c>
      <c r="CA5331" s="13" t="s">
        <v>2318</v>
      </c>
    </row>
    <row r="5332" spans="78:79" s="1" customFormat="1" ht="15">
      <c r="BZ5332" t="s">
        <v>611</v>
      </c>
      <c r="CA5332" s="13" t="s">
        <v>14399</v>
      </c>
    </row>
    <row r="5333" spans="78:79" s="1" customFormat="1" ht="15">
      <c r="BZ5333" t="s">
        <v>611</v>
      </c>
      <c r="CA5333" s="13" t="s">
        <v>3042</v>
      </c>
    </row>
    <row r="5334" spans="78:79" s="1" customFormat="1" ht="15">
      <c r="BZ5334" t="s">
        <v>611</v>
      </c>
      <c r="CA5334" s="13" t="s">
        <v>14400</v>
      </c>
    </row>
    <row r="5335" spans="78:79" s="1" customFormat="1" ht="15">
      <c r="BZ5335" t="s">
        <v>611</v>
      </c>
      <c r="CA5335" s="13" t="s">
        <v>2777</v>
      </c>
    </row>
    <row r="5336" spans="78:79" s="1" customFormat="1" ht="15">
      <c r="BZ5336" t="s">
        <v>611</v>
      </c>
      <c r="CA5336" s="13" t="s">
        <v>1531</v>
      </c>
    </row>
    <row r="5337" spans="78:79" s="1" customFormat="1" ht="15">
      <c r="BZ5337" t="s">
        <v>611</v>
      </c>
      <c r="CA5337" s="13" t="s">
        <v>2952</v>
      </c>
    </row>
    <row r="5338" spans="78:79" s="1" customFormat="1" ht="15">
      <c r="BZ5338" t="s">
        <v>1436</v>
      </c>
      <c r="CA5338" s="13" t="s">
        <v>14401</v>
      </c>
    </row>
    <row r="5339" spans="78:79" s="1" customFormat="1" ht="15">
      <c r="BZ5339" t="s">
        <v>1436</v>
      </c>
      <c r="CA5339" s="13" t="s">
        <v>14402</v>
      </c>
    </row>
    <row r="5340" spans="78:79" s="1" customFormat="1" ht="15">
      <c r="BZ5340" t="s">
        <v>1436</v>
      </c>
      <c r="CA5340" s="13" t="s">
        <v>147</v>
      </c>
    </row>
    <row r="5341" spans="78:79" s="1" customFormat="1" ht="15">
      <c r="BZ5341" t="s">
        <v>1436</v>
      </c>
      <c r="CA5341" s="13" t="s">
        <v>14403</v>
      </c>
    </row>
    <row r="5342" spans="78:79" s="1" customFormat="1" ht="15">
      <c r="BZ5342" t="s">
        <v>1436</v>
      </c>
      <c r="CA5342" s="13" t="s">
        <v>14404</v>
      </c>
    </row>
    <row r="5343" spans="78:79" s="1" customFormat="1" ht="15">
      <c r="BZ5343" t="s">
        <v>1436</v>
      </c>
      <c r="CA5343" s="13" t="s">
        <v>14405</v>
      </c>
    </row>
    <row r="5344" spans="78:79" s="1" customFormat="1" ht="15">
      <c r="BZ5344" t="s">
        <v>1436</v>
      </c>
      <c r="CA5344" s="13" t="s">
        <v>14406</v>
      </c>
    </row>
    <row r="5345" spans="78:79" s="1" customFormat="1" ht="15">
      <c r="BZ5345" t="s">
        <v>1436</v>
      </c>
      <c r="CA5345" s="13" t="s">
        <v>14407</v>
      </c>
    </row>
    <row r="5346" spans="78:79" s="1" customFormat="1" ht="15">
      <c r="BZ5346" t="s">
        <v>1436</v>
      </c>
      <c r="CA5346" s="13" t="s">
        <v>14408</v>
      </c>
    </row>
    <row r="5347" spans="78:79" s="1" customFormat="1" ht="15">
      <c r="BZ5347" t="s">
        <v>1436</v>
      </c>
      <c r="CA5347" s="13" t="s">
        <v>14409</v>
      </c>
    </row>
    <row r="5348" spans="78:79" s="1" customFormat="1" ht="15">
      <c r="BZ5348" t="s">
        <v>1436</v>
      </c>
      <c r="CA5348" s="13" t="s">
        <v>14410</v>
      </c>
    </row>
    <row r="5349" spans="78:79" s="1" customFormat="1" ht="15">
      <c r="BZ5349" t="s">
        <v>1436</v>
      </c>
      <c r="CA5349" s="13" t="s">
        <v>3331</v>
      </c>
    </row>
    <row r="5350" spans="78:79" s="1" customFormat="1" ht="15">
      <c r="BZ5350" t="s">
        <v>1436</v>
      </c>
      <c r="CA5350" s="13" t="s">
        <v>14411</v>
      </c>
    </row>
    <row r="5351" spans="78:79" s="1" customFormat="1" ht="15">
      <c r="BZ5351" t="s">
        <v>1436</v>
      </c>
      <c r="CA5351" s="13" t="s">
        <v>14412</v>
      </c>
    </row>
    <row r="5352" spans="78:79" s="1" customFormat="1" ht="15">
      <c r="BZ5352" t="s">
        <v>1436</v>
      </c>
      <c r="CA5352" s="13" t="s">
        <v>14413</v>
      </c>
    </row>
    <row r="5353" spans="78:79" s="1" customFormat="1" ht="15">
      <c r="BZ5353" t="s">
        <v>1436</v>
      </c>
      <c r="CA5353" s="13" t="s">
        <v>14414</v>
      </c>
    </row>
    <row r="5354" spans="78:79" s="1" customFormat="1" ht="15">
      <c r="BZ5354" t="s">
        <v>1436</v>
      </c>
      <c r="CA5354" s="13" t="s">
        <v>14415</v>
      </c>
    </row>
    <row r="5355" spans="78:79" s="1" customFormat="1" ht="15">
      <c r="BZ5355" t="s">
        <v>1436</v>
      </c>
      <c r="CA5355" s="13" t="s">
        <v>14416</v>
      </c>
    </row>
    <row r="5356" spans="78:79" s="1" customFormat="1" ht="15">
      <c r="BZ5356" t="s">
        <v>1436</v>
      </c>
      <c r="CA5356" s="13" t="s">
        <v>14417</v>
      </c>
    </row>
    <row r="5357" spans="78:79" s="1" customFormat="1" ht="15">
      <c r="BZ5357" t="s">
        <v>1436</v>
      </c>
      <c r="CA5357" s="13" t="s">
        <v>14418</v>
      </c>
    </row>
    <row r="5358" spans="78:79" s="1" customFormat="1" ht="15">
      <c r="BZ5358" t="s">
        <v>1436</v>
      </c>
      <c r="CA5358" s="13" t="s">
        <v>14419</v>
      </c>
    </row>
    <row r="5359" spans="78:79" s="1" customFormat="1" ht="15">
      <c r="BZ5359" t="s">
        <v>1436</v>
      </c>
      <c r="CA5359" s="13" t="s">
        <v>14420</v>
      </c>
    </row>
    <row r="5360" spans="78:79" s="1" customFormat="1" ht="15">
      <c r="BZ5360" t="s">
        <v>1440</v>
      </c>
      <c r="CA5360" s="13" t="s">
        <v>14421</v>
      </c>
    </row>
    <row r="5361" spans="78:79" s="1" customFormat="1" ht="15">
      <c r="BZ5361" t="s">
        <v>1440</v>
      </c>
      <c r="CA5361" s="13" t="s">
        <v>14422</v>
      </c>
    </row>
    <row r="5362" spans="78:79" s="1" customFormat="1" ht="15">
      <c r="BZ5362" t="s">
        <v>6690</v>
      </c>
      <c r="CA5362" s="13" t="s">
        <v>14423</v>
      </c>
    </row>
    <row r="5363" spans="78:79" s="1" customFormat="1" ht="15">
      <c r="BZ5363" t="s">
        <v>6690</v>
      </c>
      <c r="CA5363" s="13" t="s">
        <v>14424</v>
      </c>
    </row>
    <row r="5364" spans="78:79" s="1" customFormat="1" ht="15">
      <c r="BZ5364" t="s">
        <v>6690</v>
      </c>
      <c r="CA5364" s="13" t="s">
        <v>14425</v>
      </c>
    </row>
    <row r="5365" spans="78:79" s="1" customFormat="1" ht="15">
      <c r="BZ5365" t="s">
        <v>6690</v>
      </c>
      <c r="CA5365" s="13" t="s">
        <v>14426</v>
      </c>
    </row>
    <row r="5366" spans="78:79" s="1" customFormat="1" ht="15">
      <c r="BZ5366" t="s">
        <v>6690</v>
      </c>
      <c r="CA5366" s="13" t="s">
        <v>14427</v>
      </c>
    </row>
    <row r="5367" spans="78:79" s="1" customFormat="1" ht="15">
      <c r="BZ5367" t="s">
        <v>6690</v>
      </c>
      <c r="CA5367" s="13" t="s">
        <v>14428</v>
      </c>
    </row>
    <row r="5368" spans="78:79" s="1" customFormat="1" ht="15">
      <c r="BZ5368" t="s">
        <v>6690</v>
      </c>
      <c r="CA5368" s="13" t="s">
        <v>14429</v>
      </c>
    </row>
    <row r="5369" spans="78:79" s="1" customFormat="1" ht="15">
      <c r="BZ5369" t="s">
        <v>6690</v>
      </c>
      <c r="CA5369" s="13" t="s">
        <v>14430</v>
      </c>
    </row>
    <row r="5370" spans="78:79" s="1" customFormat="1" ht="15">
      <c r="BZ5370" t="s">
        <v>6690</v>
      </c>
      <c r="CA5370" s="13" t="s">
        <v>14431</v>
      </c>
    </row>
    <row r="5371" spans="78:79" s="1" customFormat="1" ht="15">
      <c r="BZ5371" t="s">
        <v>6690</v>
      </c>
      <c r="CA5371" s="13" t="s">
        <v>14432</v>
      </c>
    </row>
    <row r="5372" spans="78:79" s="1" customFormat="1" ht="15">
      <c r="BZ5372" t="s">
        <v>6690</v>
      </c>
      <c r="CA5372" s="13" t="s">
        <v>14433</v>
      </c>
    </row>
    <row r="5373" spans="78:79" s="1" customFormat="1" ht="15">
      <c r="BZ5373" t="s">
        <v>6690</v>
      </c>
      <c r="CA5373" s="13" t="s">
        <v>14434</v>
      </c>
    </row>
    <row r="5374" spans="78:79" s="1" customFormat="1" ht="15">
      <c r="BZ5374" t="s">
        <v>6690</v>
      </c>
      <c r="CA5374" s="13" t="s">
        <v>14435</v>
      </c>
    </row>
    <row r="5375" spans="78:79" s="1" customFormat="1" ht="15">
      <c r="BZ5375" t="s">
        <v>6690</v>
      </c>
      <c r="CA5375" s="13" t="s">
        <v>14436</v>
      </c>
    </row>
    <row r="5376" spans="78:79" s="1" customFormat="1" ht="15">
      <c r="BZ5376" t="s">
        <v>6690</v>
      </c>
      <c r="CA5376" s="13" t="s">
        <v>14437</v>
      </c>
    </row>
    <row r="5377" spans="78:79" s="1" customFormat="1" ht="15">
      <c r="BZ5377" t="s">
        <v>6690</v>
      </c>
      <c r="CA5377" s="13" t="s">
        <v>14438</v>
      </c>
    </row>
    <row r="5378" spans="78:79" s="1" customFormat="1" ht="15">
      <c r="BZ5378" t="s">
        <v>6690</v>
      </c>
      <c r="CA5378" s="13" t="s">
        <v>14439</v>
      </c>
    </row>
    <row r="5379" spans="78:79" s="1" customFormat="1" ht="15">
      <c r="BZ5379" t="s">
        <v>6690</v>
      </c>
      <c r="CA5379" s="13" t="s">
        <v>14440</v>
      </c>
    </row>
    <row r="5380" spans="78:79" s="1" customFormat="1" ht="15">
      <c r="BZ5380" t="s">
        <v>6690</v>
      </c>
      <c r="CA5380" s="13" t="s">
        <v>14441</v>
      </c>
    </row>
    <row r="5381" spans="78:79" s="1" customFormat="1" ht="15">
      <c r="BZ5381" t="s">
        <v>6690</v>
      </c>
      <c r="CA5381" s="13" t="s">
        <v>14442</v>
      </c>
    </row>
    <row r="5382" spans="78:79" s="1" customFormat="1" ht="15">
      <c r="BZ5382" t="s">
        <v>6690</v>
      </c>
      <c r="CA5382" s="13" t="s">
        <v>14443</v>
      </c>
    </row>
    <row r="5383" spans="78:79" s="1" customFormat="1" ht="15">
      <c r="BZ5383" t="s">
        <v>6690</v>
      </c>
      <c r="CA5383" s="13" t="s">
        <v>14444</v>
      </c>
    </row>
    <row r="5384" spans="78:79" s="1" customFormat="1" ht="15">
      <c r="BZ5384" t="s">
        <v>6690</v>
      </c>
      <c r="CA5384" s="13" t="s">
        <v>14445</v>
      </c>
    </row>
    <row r="5385" spans="78:79" s="1" customFormat="1" ht="15">
      <c r="BZ5385" t="s">
        <v>6690</v>
      </c>
      <c r="CA5385" s="13" t="s">
        <v>14446</v>
      </c>
    </row>
    <row r="5386" spans="78:79" s="1" customFormat="1" ht="15">
      <c r="BZ5386" t="s">
        <v>6690</v>
      </c>
      <c r="CA5386" s="13" t="s">
        <v>14447</v>
      </c>
    </row>
    <row r="5387" spans="78:79" s="1" customFormat="1" ht="15">
      <c r="BZ5387" t="s">
        <v>6690</v>
      </c>
      <c r="CA5387" s="13" t="s">
        <v>14448</v>
      </c>
    </row>
    <row r="5388" spans="78:79" s="1" customFormat="1" ht="15">
      <c r="BZ5388" t="s">
        <v>6690</v>
      </c>
      <c r="CA5388" s="13" t="s">
        <v>14449</v>
      </c>
    </row>
    <row r="5389" spans="78:79" s="1" customFormat="1" ht="15">
      <c r="BZ5389" t="s">
        <v>6703</v>
      </c>
      <c r="CA5389" s="13" t="s">
        <v>14450</v>
      </c>
    </row>
    <row r="5390" spans="78:79" s="1" customFormat="1" ht="15">
      <c r="BZ5390" t="s">
        <v>6703</v>
      </c>
      <c r="CA5390" s="13" t="s">
        <v>14451</v>
      </c>
    </row>
    <row r="5391" spans="78:79" s="1" customFormat="1" ht="15">
      <c r="BZ5391" t="s">
        <v>6703</v>
      </c>
      <c r="CA5391" s="13" t="s">
        <v>14452</v>
      </c>
    </row>
    <row r="5392" spans="78:79" s="1" customFormat="1" ht="15">
      <c r="BZ5392" t="s">
        <v>6703</v>
      </c>
      <c r="CA5392" s="13" t="s">
        <v>14453</v>
      </c>
    </row>
    <row r="5393" spans="78:79" s="1" customFormat="1" ht="15">
      <c r="BZ5393" t="s">
        <v>6713</v>
      </c>
      <c r="CA5393" s="13" t="s">
        <v>14454</v>
      </c>
    </row>
    <row r="5394" spans="78:79" s="1" customFormat="1" ht="15">
      <c r="BZ5394" t="s">
        <v>6713</v>
      </c>
      <c r="CA5394" s="13" t="s">
        <v>14455</v>
      </c>
    </row>
    <row r="5395" spans="78:79" s="1" customFormat="1" ht="15">
      <c r="BZ5395" t="s">
        <v>6713</v>
      </c>
      <c r="CA5395" s="13" t="s">
        <v>14456</v>
      </c>
    </row>
    <row r="5396" spans="78:79" s="1" customFormat="1" ht="15">
      <c r="BZ5396" t="s">
        <v>6713</v>
      </c>
      <c r="CA5396" s="13" t="s">
        <v>14457</v>
      </c>
    </row>
    <row r="5397" spans="78:79" s="1" customFormat="1" ht="15">
      <c r="BZ5397" t="s">
        <v>6713</v>
      </c>
      <c r="CA5397" s="13" t="s">
        <v>14458</v>
      </c>
    </row>
    <row r="5398" spans="78:79" s="1" customFormat="1" ht="15">
      <c r="BZ5398" t="s">
        <v>6713</v>
      </c>
      <c r="CA5398" s="13" t="s">
        <v>14459</v>
      </c>
    </row>
    <row r="5399" spans="78:79" s="1" customFormat="1" ht="15">
      <c r="BZ5399" t="s">
        <v>6713</v>
      </c>
      <c r="CA5399" s="13" t="s">
        <v>14460</v>
      </c>
    </row>
    <row r="5400" spans="78:79" s="1" customFormat="1" ht="15">
      <c r="BZ5400" t="s">
        <v>6713</v>
      </c>
      <c r="CA5400" s="13" t="s">
        <v>14461</v>
      </c>
    </row>
    <row r="5401" spans="78:79" s="1" customFormat="1" ht="15">
      <c r="BZ5401" t="s">
        <v>6713</v>
      </c>
      <c r="CA5401" s="13" t="s">
        <v>14462</v>
      </c>
    </row>
    <row r="5402" spans="78:79" s="1" customFormat="1" ht="15">
      <c r="BZ5402" t="s">
        <v>6713</v>
      </c>
      <c r="CA5402" s="13" t="s">
        <v>14463</v>
      </c>
    </row>
    <row r="5403" spans="78:79" s="1" customFormat="1" ht="15">
      <c r="BZ5403" t="s">
        <v>6713</v>
      </c>
      <c r="CA5403" s="13" t="s">
        <v>14464</v>
      </c>
    </row>
    <row r="5404" spans="78:79" s="1" customFormat="1" ht="15">
      <c r="BZ5404" t="s">
        <v>6713</v>
      </c>
      <c r="CA5404" s="13" t="s">
        <v>14465</v>
      </c>
    </row>
    <row r="5405" spans="78:79" s="1" customFormat="1" ht="15">
      <c r="BZ5405" t="s">
        <v>6713</v>
      </c>
      <c r="CA5405" s="13" t="s">
        <v>14466</v>
      </c>
    </row>
    <row r="5406" spans="78:79" s="1" customFormat="1" ht="15">
      <c r="BZ5406" t="s">
        <v>6713</v>
      </c>
      <c r="CA5406" s="13" t="s">
        <v>14467</v>
      </c>
    </row>
    <row r="5407" spans="78:79" s="1" customFormat="1" ht="15">
      <c r="BZ5407" t="s">
        <v>6713</v>
      </c>
      <c r="CA5407" s="13" t="s">
        <v>14468</v>
      </c>
    </row>
    <row r="5408" spans="78:79" s="1" customFormat="1" ht="15">
      <c r="BZ5408" t="s">
        <v>6713</v>
      </c>
      <c r="CA5408" s="13" t="s">
        <v>14469</v>
      </c>
    </row>
    <row r="5409" spans="78:79" s="1" customFormat="1" ht="15">
      <c r="BZ5409" t="s">
        <v>6713</v>
      </c>
      <c r="CA5409" s="13" t="s">
        <v>14470</v>
      </c>
    </row>
    <row r="5410" spans="78:79" s="1" customFormat="1" ht="15">
      <c r="BZ5410" t="s">
        <v>6713</v>
      </c>
      <c r="CA5410" s="13" t="s">
        <v>14471</v>
      </c>
    </row>
    <row r="5411" spans="78:79" s="1" customFormat="1" ht="15">
      <c r="BZ5411" t="s">
        <v>6713</v>
      </c>
      <c r="CA5411" s="13" t="s">
        <v>14472</v>
      </c>
    </row>
    <row r="5412" spans="78:79" s="1" customFormat="1" ht="15">
      <c r="BZ5412" t="s">
        <v>6713</v>
      </c>
      <c r="CA5412" s="13" t="s">
        <v>14473</v>
      </c>
    </row>
    <row r="5413" spans="78:79" s="1" customFormat="1" ht="15">
      <c r="BZ5413" t="s">
        <v>6713</v>
      </c>
      <c r="CA5413" s="13" t="s">
        <v>14474</v>
      </c>
    </row>
    <row r="5414" spans="78:79" s="1" customFormat="1" ht="15">
      <c r="BZ5414" t="s">
        <v>6713</v>
      </c>
      <c r="CA5414" s="13" t="s">
        <v>14475</v>
      </c>
    </row>
    <row r="5415" spans="78:79" s="1" customFormat="1" ht="15">
      <c r="BZ5415" t="s">
        <v>6713</v>
      </c>
      <c r="CA5415" s="13" t="s">
        <v>14476</v>
      </c>
    </row>
    <row r="5416" spans="78:79" s="1" customFormat="1" ht="15">
      <c r="BZ5416" t="s">
        <v>6713</v>
      </c>
      <c r="CA5416" s="13" t="s">
        <v>14477</v>
      </c>
    </row>
    <row r="5417" spans="78:79" s="1" customFormat="1" ht="15">
      <c r="BZ5417" t="s">
        <v>6713</v>
      </c>
      <c r="CA5417" s="13" t="s">
        <v>14478</v>
      </c>
    </row>
    <row r="5418" spans="78:79" s="1" customFormat="1" ht="15">
      <c r="BZ5418" t="s">
        <v>6713</v>
      </c>
      <c r="CA5418" s="13" t="s">
        <v>14479</v>
      </c>
    </row>
    <row r="5419" spans="78:79" s="1" customFormat="1" ht="15">
      <c r="BZ5419" t="s">
        <v>6713</v>
      </c>
      <c r="CA5419" s="13" t="s">
        <v>14480</v>
      </c>
    </row>
    <row r="5420" spans="78:79" s="1" customFormat="1" ht="15">
      <c r="BZ5420" t="s">
        <v>6713</v>
      </c>
      <c r="CA5420" s="13" t="s">
        <v>14481</v>
      </c>
    </row>
    <row r="5421" spans="78:79" s="1" customFormat="1" ht="15">
      <c r="BZ5421" t="s">
        <v>6713</v>
      </c>
      <c r="CA5421" s="13" t="s">
        <v>14482</v>
      </c>
    </row>
    <row r="5422" spans="78:79" s="1" customFormat="1" ht="15">
      <c r="BZ5422" t="s">
        <v>6713</v>
      </c>
      <c r="CA5422" s="13" t="s">
        <v>14483</v>
      </c>
    </row>
    <row r="5423" spans="78:79" s="1" customFormat="1" ht="15">
      <c r="BZ5423" t="s">
        <v>6713</v>
      </c>
      <c r="CA5423" s="13" t="s">
        <v>14484</v>
      </c>
    </row>
    <row r="5424" spans="78:79" s="1" customFormat="1" ht="15">
      <c r="BZ5424" t="s">
        <v>6713</v>
      </c>
      <c r="CA5424" s="13" t="s">
        <v>14485</v>
      </c>
    </row>
    <row r="5425" spans="78:79" s="1" customFormat="1" ht="15">
      <c r="BZ5425" t="s">
        <v>6713</v>
      </c>
      <c r="CA5425" s="13" t="s">
        <v>14486</v>
      </c>
    </row>
    <row r="5426" spans="78:79" s="1" customFormat="1" ht="15">
      <c r="BZ5426" t="s">
        <v>6713</v>
      </c>
      <c r="CA5426" s="13" t="s">
        <v>14487</v>
      </c>
    </row>
    <row r="5427" spans="78:79" s="1" customFormat="1" ht="15">
      <c r="BZ5427" t="s">
        <v>6713</v>
      </c>
      <c r="CA5427" s="13" t="s">
        <v>14488</v>
      </c>
    </row>
    <row r="5428" spans="78:79" s="1" customFormat="1" ht="15">
      <c r="BZ5428" t="s">
        <v>6713</v>
      </c>
      <c r="CA5428" s="13" t="s">
        <v>14489</v>
      </c>
    </row>
    <row r="5429" spans="78:79" s="1" customFormat="1" ht="15">
      <c r="BZ5429" t="s">
        <v>6713</v>
      </c>
      <c r="CA5429" s="13" t="s">
        <v>14490</v>
      </c>
    </row>
    <row r="5430" spans="78:79" s="1" customFormat="1" ht="15">
      <c r="BZ5430" t="s">
        <v>6713</v>
      </c>
      <c r="CA5430" s="13" t="s">
        <v>14491</v>
      </c>
    </row>
    <row r="5431" spans="78:79" s="1" customFormat="1" ht="15">
      <c r="BZ5431" t="s">
        <v>6713</v>
      </c>
      <c r="CA5431" s="13" t="s">
        <v>14492</v>
      </c>
    </row>
    <row r="5432" spans="78:79" s="1" customFormat="1" ht="15">
      <c r="BZ5432" t="s">
        <v>6713</v>
      </c>
      <c r="CA5432" s="13" t="s">
        <v>14493</v>
      </c>
    </row>
    <row r="5433" spans="78:79" s="1" customFormat="1" ht="15">
      <c r="BZ5433" t="s">
        <v>6713</v>
      </c>
      <c r="CA5433" s="13" t="s">
        <v>14494</v>
      </c>
    </row>
    <row r="5434" spans="78:79" s="1" customFormat="1" ht="15">
      <c r="BZ5434" t="s">
        <v>5186</v>
      </c>
      <c r="CA5434" s="13" t="s">
        <v>9072</v>
      </c>
    </row>
    <row r="5435" spans="78:79" s="1" customFormat="1" ht="15">
      <c r="BZ5435" t="s">
        <v>5186</v>
      </c>
      <c r="CA5435" s="13" t="s">
        <v>14495</v>
      </c>
    </row>
    <row r="5436" spans="78:79" s="1" customFormat="1" ht="15">
      <c r="BZ5436" t="s">
        <v>5186</v>
      </c>
      <c r="CA5436" s="13" t="s">
        <v>14496</v>
      </c>
    </row>
    <row r="5437" spans="78:79" s="1" customFormat="1" ht="15">
      <c r="BZ5437" t="s">
        <v>5186</v>
      </c>
      <c r="CA5437" s="13" t="s">
        <v>14497</v>
      </c>
    </row>
    <row r="5438" spans="78:79" s="1" customFormat="1" ht="15">
      <c r="BZ5438" t="s">
        <v>5186</v>
      </c>
      <c r="CA5438" s="13" t="s">
        <v>14498</v>
      </c>
    </row>
    <row r="5439" spans="78:79" s="1" customFormat="1" ht="15">
      <c r="BZ5439" t="s">
        <v>5186</v>
      </c>
      <c r="CA5439" s="13" t="s">
        <v>14499</v>
      </c>
    </row>
    <row r="5440" spans="78:79" s="1" customFormat="1" ht="15">
      <c r="BZ5440" t="s">
        <v>5186</v>
      </c>
      <c r="CA5440" s="13" t="s">
        <v>14500</v>
      </c>
    </row>
    <row r="5441" spans="78:79" s="1" customFormat="1" ht="15">
      <c r="BZ5441" t="s">
        <v>5186</v>
      </c>
      <c r="CA5441" s="13" t="s">
        <v>14501</v>
      </c>
    </row>
    <row r="5442" spans="78:79" s="1" customFormat="1" ht="15">
      <c r="BZ5442" t="s">
        <v>5186</v>
      </c>
      <c r="CA5442" s="13" t="s">
        <v>14502</v>
      </c>
    </row>
    <row r="5443" spans="78:79" s="1" customFormat="1" ht="15">
      <c r="BZ5443" t="s">
        <v>5186</v>
      </c>
      <c r="CA5443" s="13" t="s">
        <v>14503</v>
      </c>
    </row>
    <row r="5444" spans="78:79" s="1" customFormat="1" ht="15">
      <c r="BZ5444" t="s">
        <v>5186</v>
      </c>
      <c r="CA5444" s="13" t="s">
        <v>14504</v>
      </c>
    </row>
    <row r="5445" spans="78:79" s="1" customFormat="1" ht="15">
      <c r="BZ5445" t="s">
        <v>5186</v>
      </c>
      <c r="CA5445" s="13" t="s">
        <v>1862</v>
      </c>
    </row>
    <row r="5446" spans="78:79" s="1" customFormat="1" ht="15">
      <c r="BZ5446" t="s">
        <v>5186</v>
      </c>
      <c r="CA5446" s="13" t="s">
        <v>7233</v>
      </c>
    </row>
    <row r="5447" spans="78:79" s="1" customFormat="1" ht="15">
      <c r="BZ5447" t="s">
        <v>5186</v>
      </c>
      <c r="CA5447" s="13" t="s">
        <v>14505</v>
      </c>
    </row>
    <row r="5448" spans="78:79" s="1" customFormat="1" ht="15">
      <c r="BZ5448" t="s">
        <v>5186</v>
      </c>
      <c r="CA5448" s="13" t="s">
        <v>14506</v>
      </c>
    </row>
    <row r="5449" spans="78:79" s="1" customFormat="1" ht="15">
      <c r="BZ5449" t="s">
        <v>5186</v>
      </c>
      <c r="CA5449" s="13" t="s">
        <v>14507</v>
      </c>
    </row>
    <row r="5450" spans="78:79" s="1" customFormat="1" ht="15">
      <c r="BZ5450" t="s">
        <v>5186</v>
      </c>
      <c r="CA5450" s="13" t="s">
        <v>14508</v>
      </c>
    </row>
    <row r="5451" spans="78:79" s="1" customFormat="1" ht="15">
      <c r="BZ5451" t="s">
        <v>5186</v>
      </c>
      <c r="CA5451" s="13" t="s">
        <v>14509</v>
      </c>
    </row>
    <row r="5452" spans="78:79" s="1" customFormat="1" ht="15">
      <c r="BZ5452" t="s">
        <v>5186</v>
      </c>
      <c r="CA5452" s="13" t="s">
        <v>14510</v>
      </c>
    </row>
    <row r="5453" spans="78:79" s="1" customFormat="1" ht="15">
      <c r="BZ5453" t="s">
        <v>5186</v>
      </c>
      <c r="CA5453" s="13" t="s">
        <v>14511</v>
      </c>
    </row>
    <row r="5454" spans="78:79" s="1" customFormat="1" ht="15">
      <c r="BZ5454" t="s">
        <v>5186</v>
      </c>
      <c r="CA5454" s="13" t="s">
        <v>14512</v>
      </c>
    </row>
    <row r="5455" spans="78:79" s="1" customFormat="1" ht="15">
      <c r="BZ5455" t="s">
        <v>5186</v>
      </c>
      <c r="CA5455" s="13" t="s">
        <v>14513</v>
      </c>
    </row>
    <row r="5456" spans="78:79" s="1" customFormat="1" ht="15">
      <c r="BZ5456" t="s">
        <v>1843</v>
      </c>
      <c r="CA5456" s="13" t="s">
        <v>3309</v>
      </c>
    </row>
    <row r="5457" spans="78:79" s="1" customFormat="1" ht="15">
      <c r="BZ5457" t="s">
        <v>1843</v>
      </c>
      <c r="CA5457" s="13" t="s">
        <v>14514</v>
      </c>
    </row>
    <row r="5458" spans="78:79" s="1" customFormat="1" ht="15">
      <c r="BZ5458" t="s">
        <v>1843</v>
      </c>
      <c r="CA5458" s="13" t="s">
        <v>14515</v>
      </c>
    </row>
    <row r="5459" spans="78:79" s="1" customFormat="1" ht="15">
      <c r="BZ5459" t="s">
        <v>1843</v>
      </c>
      <c r="CA5459" s="13" t="s">
        <v>14516</v>
      </c>
    </row>
    <row r="5460" spans="78:79" s="1" customFormat="1" ht="15">
      <c r="BZ5460" t="s">
        <v>1843</v>
      </c>
      <c r="CA5460" s="13" t="s">
        <v>3042</v>
      </c>
    </row>
    <row r="5461" spans="78:79" s="1" customFormat="1" ht="15">
      <c r="BZ5461" t="s">
        <v>1843</v>
      </c>
      <c r="CA5461" s="13" t="s">
        <v>14517</v>
      </c>
    </row>
    <row r="5462" spans="78:79" s="1" customFormat="1" ht="15">
      <c r="BZ5462" t="s">
        <v>1843</v>
      </c>
      <c r="CA5462" s="13" t="s">
        <v>14518</v>
      </c>
    </row>
    <row r="5463" spans="78:79" s="1" customFormat="1" ht="15">
      <c r="BZ5463" t="s">
        <v>1843</v>
      </c>
      <c r="CA5463" s="13" t="s">
        <v>14286</v>
      </c>
    </row>
    <row r="5464" spans="78:79" s="1" customFormat="1" ht="15">
      <c r="BZ5464" t="s">
        <v>1843</v>
      </c>
      <c r="CA5464" s="13" t="s">
        <v>14519</v>
      </c>
    </row>
    <row r="5465" spans="78:79" s="1" customFormat="1" ht="15">
      <c r="BZ5465" t="s">
        <v>1843</v>
      </c>
      <c r="CA5465" s="13" t="s">
        <v>14520</v>
      </c>
    </row>
    <row r="5466" spans="78:79" s="1" customFormat="1" ht="15">
      <c r="BZ5466" t="s">
        <v>1843</v>
      </c>
      <c r="CA5466" s="13" t="s">
        <v>14521</v>
      </c>
    </row>
    <row r="5467" spans="78:79" s="1" customFormat="1" ht="15">
      <c r="BZ5467" t="s">
        <v>1843</v>
      </c>
      <c r="CA5467" s="13" t="s">
        <v>490</v>
      </c>
    </row>
    <row r="5468" spans="78:79" s="1" customFormat="1" ht="15">
      <c r="BZ5468" t="s">
        <v>1843</v>
      </c>
      <c r="CA5468" s="13" t="s">
        <v>14522</v>
      </c>
    </row>
    <row r="5469" spans="78:79" s="1" customFormat="1" ht="15">
      <c r="BZ5469" t="s">
        <v>1843</v>
      </c>
      <c r="CA5469" s="13" t="s">
        <v>14523</v>
      </c>
    </row>
    <row r="5470" spans="78:79" s="1" customFormat="1" ht="15">
      <c r="BZ5470" t="s">
        <v>1843</v>
      </c>
      <c r="CA5470" s="13" t="s">
        <v>14524</v>
      </c>
    </row>
    <row r="5471" spans="78:79" s="1" customFormat="1" ht="15">
      <c r="BZ5471" t="s">
        <v>1843</v>
      </c>
      <c r="CA5471" s="13" t="s">
        <v>14525</v>
      </c>
    </row>
    <row r="5472" spans="78:79" s="1" customFormat="1" ht="15">
      <c r="BZ5472" t="s">
        <v>1843</v>
      </c>
      <c r="CA5472" s="13" t="s">
        <v>1664</v>
      </c>
    </row>
    <row r="5473" spans="78:79" s="1" customFormat="1" ht="15">
      <c r="BZ5473" t="s">
        <v>1843</v>
      </c>
      <c r="CA5473" s="13" t="s">
        <v>14526</v>
      </c>
    </row>
    <row r="5474" spans="78:79" s="1" customFormat="1" ht="15">
      <c r="BZ5474" t="s">
        <v>1843</v>
      </c>
      <c r="CA5474" s="13" t="s">
        <v>14527</v>
      </c>
    </row>
    <row r="5475" spans="78:79" s="1" customFormat="1" ht="15">
      <c r="BZ5475" t="s">
        <v>1843</v>
      </c>
      <c r="CA5475" s="13" t="s">
        <v>14528</v>
      </c>
    </row>
    <row r="5476" spans="78:79" s="1" customFormat="1" ht="15">
      <c r="BZ5476" t="s">
        <v>1843</v>
      </c>
      <c r="CA5476" s="13" t="s">
        <v>13890</v>
      </c>
    </row>
    <row r="5477" spans="78:79" s="1" customFormat="1" ht="15">
      <c r="BZ5477" t="s">
        <v>4000</v>
      </c>
      <c r="CA5477" s="13" t="s">
        <v>14529</v>
      </c>
    </row>
    <row r="5478" spans="78:79" s="1" customFormat="1" ht="15">
      <c r="BZ5478" t="s">
        <v>4000</v>
      </c>
      <c r="CA5478" s="13" t="s">
        <v>14530</v>
      </c>
    </row>
    <row r="5479" spans="78:79" s="1" customFormat="1" ht="15">
      <c r="BZ5479" t="s">
        <v>4000</v>
      </c>
      <c r="CA5479" s="13" t="s">
        <v>14531</v>
      </c>
    </row>
    <row r="5480" spans="78:79" s="1" customFormat="1" ht="15">
      <c r="BZ5480" t="s">
        <v>4000</v>
      </c>
      <c r="CA5480" s="13" t="s">
        <v>2936</v>
      </c>
    </row>
    <row r="5481" spans="78:79" s="1" customFormat="1" ht="15">
      <c r="BZ5481" t="s">
        <v>4000</v>
      </c>
      <c r="CA5481" s="13" t="s">
        <v>14532</v>
      </c>
    </row>
    <row r="5482" spans="78:79" s="1" customFormat="1" ht="15">
      <c r="BZ5482" t="s">
        <v>4000</v>
      </c>
      <c r="CA5482" s="13" t="s">
        <v>14533</v>
      </c>
    </row>
    <row r="5483" spans="78:79" s="1" customFormat="1" ht="15">
      <c r="BZ5483" t="s">
        <v>4000</v>
      </c>
      <c r="CA5483" s="13" t="s">
        <v>14534</v>
      </c>
    </row>
    <row r="5484" spans="78:79" s="1" customFormat="1" ht="15">
      <c r="BZ5484" t="s">
        <v>4000</v>
      </c>
      <c r="CA5484" s="13" t="s">
        <v>14535</v>
      </c>
    </row>
    <row r="5485" spans="78:79" s="1" customFormat="1" ht="15">
      <c r="BZ5485" t="s">
        <v>4000</v>
      </c>
      <c r="CA5485" s="13" t="s">
        <v>14536</v>
      </c>
    </row>
    <row r="5486" spans="78:79" s="1" customFormat="1" ht="15">
      <c r="BZ5486" t="s">
        <v>4000</v>
      </c>
      <c r="CA5486" s="13" t="s">
        <v>3872</v>
      </c>
    </row>
    <row r="5487" spans="78:79" s="1" customFormat="1" ht="15">
      <c r="BZ5487" t="s">
        <v>2621</v>
      </c>
      <c r="CA5487" s="13" t="s">
        <v>8695</v>
      </c>
    </row>
    <row r="5488" spans="78:79" s="1" customFormat="1" ht="15">
      <c r="BZ5488" t="s">
        <v>2621</v>
      </c>
      <c r="CA5488" s="13" t="s">
        <v>8697</v>
      </c>
    </row>
    <row r="5489" spans="78:79" s="1" customFormat="1" ht="15">
      <c r="BZ5489" t="s">
        <v>2621</v>
      </c>
      <c r="CA5489" s="13" t="s">
        <v>2285</v>
      </c>
    </row>
    <row r="5490" spans="78:79" s="1" customFormat="1" ht="15">
      <c r="BZ5490" t="s">
        <v>2621</v>
      </c>
      <c r="CA5490" s="13" t="s">
        <v>2294</v>
      </c>
    </row>
    <row r="5491" spans="78:79" s="1" customFormat="1" ht="15">
      <c r="BZ5491" t="s">
        <v>2621</v>
      </c>
      <c r="CA5491" s="13" t="s">
        <v>8710</v>
      </c>
    </row>
    <row r="5492" spans="78:79" s="1" customFormat="1" ht="15">
      <c r="BZ5492" t="s">
        <v>2621</v>
      </c>
      <c r="CA5492" s="13" t="s">
        <v>147</v>
      </c>
    </row>
    <row r="5493" spans="78:79" s="1" customFormat="1" ht="15">
      <c r="BZ5493" t="s">
        <v>2621</v>
      </c>
      <c r="CA5493" s="13" t="s">
        <v>12537</v>
      </c>
    </row>
    <row r="5494" spans="78:79" s="1" customFormat="1" ht="15">
      <c r="BZ5494" t="s">
        <v>2621</v>
      </c>
      <c r="CA5494" s="13" t="s">
        <v>14537</v>
      </c>
    </row>
    <row r="5495" spans="78:79" s="1" customFormat="1" ht="15">
      <c r="BZ5495" t="s">
        <v>2621</v>
      </c>
      <c r="CA5495" s="13" t="s">
        <v>12540</v>
      </c>
    </row>
    <row r="5496" spans="78:79" s="1" customFormat="1" ht="15">
      <c r="BZ5496" t="s">
        <v>2621</v>
      </c>
      <c r="CA5496" s="13" t="s">
        <v>688</v>
      </c>
    </row>
    <row r="5497" spans="78:79" s="1" customFormat="1" ht="15">
      <c r="BZ5497" t="s">
        <v>2621</v>
      </c>
      <c r="CA5497" s="13" t="s">
        <v>7312</v>
      </c>
    </row>
    <row r="5498" spans="78:79" s="1" customFormat="1" ht="15">
      <c r="BZ5498" t="s">
        <v>2621</v>
      </c>
      <c r="CA5498" s="13" t="s">
        <v>14538</v>
      </c>
    </row>
    <row r="5499" spans="78:79" s="1" customFormat="1" ht="15">
      <c r="BZ5499" t="s">
        <v>2621</v>
      </c>
      <c r="CA5499" s="13" t="s">
        <v>3042</v>
      </c>
    </row>
    <row r="5500" spans="78:79" s="1" customFormat="1" ht="15">
      <c r="BZ5500" t="s">
        <v>2621</v>
      </c>
      <c r="CA5500" s="13" t="s">
        <v>14539</v>
      </c>
    </row>
    <row r="5501" spans="78:79" s="1" customFormat="1" ht="15">
      <c r="BZ5501" t="s">
        <v>2621</v>
      </c>
      <c r="CA5501" s="13" t="s">
        <v>14540</v>
      </c>
    </row>
    <row r="5502" spans="78:79" s="1" customFormat="1" ht="15">
      <c r="BZ5502" t="s">
        <v>2621</v>
      </c>
      <c r="CA5502" s="13" t="s">
        <v>1862</v>
      </c>
    </row>
    <row r="5503" spans="78:79" s="1" customFormat="1" ht="15">
      <c r="BZ5503" t="s">
        <v>2621</v>
      </c>
      <c r="CA5503" s="13" t="s">
        <v>12175</v>
      </c>
    </row>
    <row r="5504" spans="78:79" s="1" customFormat="1" ht="15">
      <c r="BZ5504" t="s">
        <v>2621</v>
      </c>
      <c r="CA5504" s="13" t="s">
        <v>281</v>
      </c>
    </row>
    <row r="5505" spans="78:79" s="1" customFormat="1" ht="15">
      <c r="BZ5505" t="s">
        <v>2621</v>
      </c>
      <c r="CA5505" s="13" t="s">
        <v>14541</v>
      </c>
    </row>
    <row r="5506" spans="78:79" s="1" customFormat="1" ht="15">
      <c r="BZ5506" t="s">
        <v>2621</v>
      </c>
      <c r="CA5506" s="13" t="s">
        <v>1661</v>
      </c>
    </row>
    <row r="5507" spans="78:79" s="1" customFormat="1" ht="15">
      <c r="BZ5507" t="s">
        <v>2621</v>
      </c>
      <c r="CA5507" s="13" t="s">
        <v>14542</v>
      </c>
    </row>
    <row r="5508" spans="78:79" s="1" customFormat="1" ht="15">
      <c r="BZ5508" t="s">
        <v>2485</v>
      </c>
      <c r="CA5508" s="13" t="s">
        <v>14543</v>
      </c>
    </row>
    <row r="5509" spans="78:79" s="1" customFormat="1" ht="15">
      <c r="BZ5509" t="s">
        <v>2489</v>
      </c>
      <c r="CA5509" s="13" t="s">
        <v>14544</v>
      </c>
    </row>
    <row r="5510" spans="78:79" s="1" customFormat="1" ht="15">
      <c r="BZ5510" t="s">
        <v>2489</v>
      </c>
      <c r="CA5510" s="13" t="s">
        <v>14545</v>
      </c>
    </row>
    <row r="5511" spans="78:79" s="1" customFormat="1" ht="15">
      <c r="BZ5511" t="s">
        <v>2489</v>
      </c>
      <c r="CA5511" s="13" t="s">
        <v>14546</v>
      </c>
    </row>
    <row r="5512" spans="78:79" s="1" customFormat="1" ht="15">
      <c r="BZ5512" t="s">
        <v>2489</v>
      </c>
      <c r="CA5512" s="13" t="s">
        <v>14547</v>
      </c>
    </row>
    <row r="5513" spans="78:79" s="1" customFormat="1" ht="15">
      <c r="BZ5513" t="s">
        <v>2489</v>
      </c>
      <c r="CA5513" s="13" t="s">
        <v>14548</v>
      </c>
    </row>
    <row r="5514" spans="78:79" s="1" customFormat="1" ht="15">
      <c r="BZ5514" t="s">
        <v>2489</v>
      </c>
      <c r="CA5514" s="13" t="s">
        <v>14549</v>
      </c>
    </row>
    <row r="5515" spans="78:79" s="1" customFormat="1" ht="15">
      <c r="BZ5515" t="s">
        <v>2489</v>
      </c>
      <c r="CA5515" s="13" t="s">
        <v>14550</v>
      </c>
    </row>
    <row r="5516" spans="78:79" s="1" customFormat="1" ht="15">
      <c r="BZ5516" t="s">
        <v>2489</v>
      </c>
      <c r="CA5516" s="13" t="s">
        <v>14551</v>
      </c>
    </row>
    <row r="5517" spans="78:79" s="1" customFormat="1" ht="15">
      <c r="BZ5517" t="s">
        <v>2489</v>
      </c>
      <c r="CA5517" s="13" t="s">
        <v>14552</v>
      </c>
    </row>
    <row r="5518" spans="78:79" s="1" customFormat="1" ht="15">
      <c r="BZ5518" t="s">
        <v>2489</v>
      </c>
      <c r="CA5518" s="13" t="s">
        <v>14553</v>
      </c>
    </row>
    <row r="5519" spans="78:79" s="1" customFormat="1" ht="15">
      <c r="BZ5519" t="s">
        <v>2489</v>
      </c>
      <c r="CA5519" s="13" t="s">
        <v>14554</v>
      </c>
    </row>
    <row r="5520" spans="78:79" s="1" customFormat="1" ht="15">
      <c r="BZ5520" t="s">
        <v>2489</v>
      </c>
      <c r="CA5520" s="13" t="s">
        <v>14555</v>
      </c>
    </row>
    <row r="5521" spans="78:79" s="1" customFormat="1" ht="15">
      <c r="BZ5521" t="s">
        <v>2489</v>
      </c>
      <c r="CA5521" s="13" t="s">
        <v>14556</v>
      </c>
    </row>
    <row r="5522" spans="78:79" s="1" customFormat="1" ht="15">
      <c r="BZ5522" t="s">
        <v>2489</v>
      </c>
      <c r="CA5522" s="13" t="s">
        <v>14557</v>
      </c>
    </row>
    <row r="5523" spans="78:79" s="1" customFormat="1" ht="15">
      <c r="BZ5523" t="s">
        <v>2489</v>
      </c>
      <c r="CA5523" s="13" t="s">
        <v>14558</v>
      </c>
    </row>
    <row r="5524" spans="78:79" s="1" customFormat="1" ht="15">
      <c r="BZ5524" t="s">
        <v>2489</v>
      </c>
      <c r="CA5524" s="13" t="s">
        <v>14559</v>
      </c>
    </row>
    <row r="5525" spans="78:79" s="1" customFormat="1" ht="15">
      <c r="BZ5525" t="s">
        <v>2489</v>
      </c>
      <c r="CA5525" s="13" t="s">
        <v>14560</v>
      </c>
    </row>
    <row r="5526" spans="78:79" s="1" customFormat="1" ht="15">
      <c r="BZ5526" t="s">
        <v>2489</v>
      </c>
      <c r="CA5526" s="13" t="s">
        <v>14561</v>
      </c>
    </row>
    <row r="5527" spans="78:79" s="1" customFormat="1" ht="15">
      <c r="BZ5527" t="s">
        <v>2489</v>
      </c>
      <c r="CA5527" s="13" t="s">
        <v>14562</v>
      </c>
    </row>
    <row r="5528" spans="78:79" s="1" customFormat="1" ht="15">
      <c r="BZ5528" t="s">
        <v>2489</v>
      </c>
      <c r="CA5528" s="13" t="s">
        <v>14563</v>
      </c>
    </row>
    <row r="5529" spans="78:79" s="1" customFormat="1" ht="15">
      <c r="BZ5529" t="s">
        <v>2489</v>
      </c>
      <c r="CA5529" s="13" t="s">
        <v>14564</v>
      </c>
    </row>
    <row r="5530" spans="78:79" s="1" customFormat="1" ht="15">
      <c r="BZ5530" t="s">
        <v>2489</v>
      </c>
      <c r="CA5530" s="13" t="s">
        <v>14565</v>
      </c>
    </row>
    <row r="5531" spans="78:79" s="1" customFormat="1" ht="15">
      <c r="BZ5531" t="s">
        <v>2489</v>
      </c>
      <c r="CA5531" s="13" t="s">
        <v>14566</v>
      </c>
    </row>
    <row r="5532" spans="78:79" s="1" customFormat="1" ht="15">
      <c r="BZ5532" t="s">
        <v>2489</v>
      </c>
      <c r="CA5532" s="13" t="s">
        <v>14567</v>
      </c>
    </row>
    <row r="5533" spans="78:79" s="1" customFormat="1" ht="15">
      <c r="BZ5533" t="s">
        <v>2489</v>
      </c>
      <c r="CA5533" s="13" t="s">
        <v>14568</v>
      </c>
    </row>
    <row r="5534" spans="78:79" s="1" customFormat="1" ht="15">
      <c r="BZ5534" t="s">
        <v>2489</v>
      </c>
      <c r="CA5534" s="13" t="s">
        <v>14569</v>
      </c>
    </row>
    <row r="5535" spans="78:79" s="1" customFormat="1" ht="15">
      <c r="BZ5535" t="s">
        <v>2489</v>
      </c>
      <c r="CA5535" s="13" t="s">
        <v>14570</v>
      </c>
    </row>
    <row r="5536" spans="78:79" s="1" customFormat="1" ht="15">
      <c r="BZ5536" t="s">
        <v>5091</v>
      </c>
      <c r="CA5536" s="13" t="s">
        <v>14571</v>
      </c>
    </row>
    <row r="5537" spans="78:79" s="1" customFormat="1" ht="15">
      <c r="BZ5537" t="s">
        <v>5091</v>
      </c>
      <c r="CA5537" s="13" t="s">
        <v>3734</v>
      </c>
    </row>
    <row r="5538" spans="78:79" s="1" customFormat="1" ht="15">
      <c r="BZ5538" t="s">
        <v>5091</v>
      </c>
      <c r="CA5538" s="13" t="s">
        <v>14572</v>
      </c>
    </row>
    <row r="5539" spans="78:79" s="1" customFormat="1" ht="15">
      <c r="BZ5539" t="s">
        <v>5091</v>
      </c>
      <c r="CA5539" s="13" t="s">
        <v>14573</v>
      </c>
    </row>
    <row r="5540" spans="78:79" s="1" customFormat="1" ht="15">
      <c r="BZ5540" t="s">
        <v>5091</v>
      </c>
      <c r="CA5540" s="13" t="s">
        <v>14574</v>
      </c>
    </row>
    <row r="5541" spans="78:79" s="1" customFormat="1" ht="15">
      <c r="BZ5541" t="s">
        <v>5091</v>
      </c>
      <c r="CA5541" s="13" t="s">
        <v>14575</v>
      </c>
    </row>
    <row r="5542" spans="78:79" s="1" customFormat="1" ht="15">
      <c r="BZ5542" t="s">
        <v>5091</v>
      </c>
      <c r="CA5542" s="13" t="s">
        <v>14576</v>
      </c>
    </row>
    <row r="5543" spans="78:79" s="1" customFormat="1" ht="15">
      <c r="BZ5543" t="s">
        <v>5091</v>
      </c>
      <c r="CA5543" s="13" t="s">
        <v>14577</v>
      </c>
    </row>
    <row r="5544" spans="78:79" s="1" customFormat="1" ht="15">
      <c r="BZ5544" t="s">
        <v>5091</v>
      </c>
      <c r="CA5544" s="13" t="s">
        <v>8789</v>
      </c>
    </row>
    <row r="5545" spans="78:79" s="1" customFormat="1" ht="15">
      <c r="BZ5545" t="s">
        <v>5094</v>
      </c>
      <c r="CA5545" s="13" t="s">
        <v>14578</v>
      </c>
    </row>
    <row r="5546" spans="78:79" s="1" customFormat="1" ht="15">
      <c r="BZ5546" t="s">
        <v>5094</v>
      </c>
      <c r="CA5546" s="13" t="s">
        <v>14579</v>
      </c>
    </row>
    <row r="5547" spans="78:79" s="1" customFormat="1" ht="15">
      <c r="BZ5547" t="s">
        <v>5094</v>
      </c>
      <c r="CA5547" s="13" t="s">
        <v>14580</v>
      </c>
    </row>
    <row r="5548" spans="78:79" s="1" customFormat="1" ht="15">
      <c r="BZ5548" t="s">
        <v>5094</v>
      </c>
      <c r="CA5548" s="13" t="s">
        <v>14581</v>
      </c>
    </row>
    <row r="5549" spans="78:79" s="1" customFormat="1" ht="15">
      <c r="BZ5549" t="s">
        <v>5094</v>
      </c>
      <c r="CA5549" s="13" t="s">
        <v>5656</v>
      </c>
    </row>
    <row r="5550" spans="78:79" s="1" customFormat="1" ht="15">
      <c r="BZ5550" t="s">
        <v>5094</v>
      </c>
      <c r="CA5550" s="13" t="s">
        <v>14582</v>
      </c>
    </row>
    <row r="5551" spans="78:79" s="1" customFormat="1" ht="15">
      <c r="BZ5551" t="s">
        <v>5094</v>
      </c>
      <c r="CA5551" s="13" t="s">
        <v>14583</v>
      </c>
    </row>
    <row r="5552" spans="78:79" s="1" customFormat="1" ht="15">
      <c r="BZ5552" t="s">
        <v>5094</v>
      </c>
      <c r="CA5552" s="13" t="s">
        <v>14584</v>
      </c>
    </row>
    <row r="5553" spans="78:79" s="1" customFormat="1" ht="15">
      <c r="BZ5553" t="s">
        <v>5094</v>
      </c>
      <c r="CA5553" s="13" t="s">
        <v>14585</v>
      </c>
    </row>
    <row r="5554" spans="78:79" s="1" customFormat="1" ht="15">
      <c r="BZ5554" t="s">
        <v>5644</v>
      </c>
      <c r="CA5554" s="13" t="s">
        <v>2936</v>
      </c>
    </row>
    <row r="5555" spans="78:79" s="1" customFormat="1" ht="15">
      <c r="BZ5555" t="s">
        <v>5644</v>
      </c>
      <c r="CA5555" s="13" t="s">
        <v>1546</v>
      </c>
    </row>
    <row r="5556" spans="78:79" s="1" customFormat="1" ht="15">
      <c r="BZ5556" t="s">
        <v>5644</v>
      </c>
      <c r="CA5556" s="13" t="s">
        <v>14586</v>
      </c>
    </row>
    <row r="5557" spans="78:79" s="1" customFormat="1" ht="15">
      <c r="BZ5557" t="s">
        <v>5644</v>
      </c>
      <c r="CA5557" s="13" t="s">
        <v>190</v>
      </c>
    </row>
    <row r="5558" spans="78:79" s="1" customFormat="1" ht="15">
      <c r="BZ5558" t="s">
        <v>5644</v>
      </c>
      <c r="CA5558" s="13" t="s">
        <v>1562</v>
      </c>
    </row>
    <row r="5559" spans="78:79" s="1" customFormat="1" ht="15">
      <c r="BZ5559" t="s">
        <v>5644</v>
      </c>
      <c r="CA5559" s="13" t="s">
        <v>254</v>
      </c>
    </row>
    <row r="5560" spans="78:79" s="1" customFormat="1" ht="15">
      <c r="BZ5560" t="s">
        <v>1007</v>
      </c>
      <c r="CA5560" s="13" t="s">
        <v>14587</v>
      </c>
    </row>
    <row r="5561" spans="78:79" s="1" customFormat="1" ht="15">
      <c r="BZ5561" t="s">
        <v>1007</v>
      </c>
      <c r="CA5561" s="13" t="s">
        <v>14588</v>
      </c>
    </row>
    <row r="5562" spans="78:79" s="1" customFormat="1" ht="15">
      <c r="BZ5562" t="s">
        <v>547</v>
      </c>
      <c r="CA5562" s="13" t="s">
        <v>14589</v>
      </c>
    </row>
    <row r="5563" spans="78:79" s="1" customFormat="1" ht="15">
      <c r="BZ5563" t="s">
        <v>547</v>
      </c>
      <c r="CA5563" s="13" t="s">
        <v>14590</v>
      </c>
    </row>
    <row r="5564" spans="78:79" s="1" customFormat="1" ht="15">
      <c r="BZ5564" t="s">
        <v>547</v>
      </c>
      <c r="CA5564" s="13" t="s">
        <v>14591</v>
      </c>
    </row>
    <row r="5565" spans="78:79" s="1" customFormat="1" ht="15">
      <c r="BZ5565" t="s">
        <v>547</v>
      </c>
      <c r="CA5565" s="13" t="s">
        <v>10800</v>
      </c>
    </row>
    <row r="5566" spans="78:79" s="1" customFormat="1" ht="15">
      <c r="BZ5566" t="s">
        <v>547</v>
      </c>
      <c r="CA5566" s="13" t="s">
        <v>2294</v>
      </c>
    </row>
    <row r="5567" spans="78:79" s="1" customFormat="1" ht="15">
      <c r="BZ5567" t="s">
        <v>547</v>
      </c>
      <c r="CA5567" s="13" t="s">
        <v>8707</v>
      </c>
    </row>
    <row r="5568" spans="78:79" s="1" customFormat="1" ht="15">
      <c r="BZ5568" t="s">
        <v>547</v>
      </c>
      <c r="CA5568" s="13" t="s">
        <v>8710</v>
      </c>
    </row>
    <row r="5569" spans="78:79" s="1" customFormat="1" ht="15">
      <c r="BZ5569" t="s">
        <v>547</v>
      </c>
      <c r="CA5569" s="13" t="s">
        <v>14592</v>
      </c>
    </row>
    <row r="5570" spans="78:79" s="1" customFormat="1" ht="15">
      <c r="BZ5570" t="s">
        <v>547</v>
      </c>
      <c r="CA5570" s="13" t="s">
        <v>8713</v>
      </c>
    </row>
    <row r="5571" spans="78:79" s="1" customFormat="1" ht="15">
      <c r="BZ5571" t="s">
        <v>547</v>
      </c>
      <c r="CA5571" s="13" t="s">
        <v>147</v>
      </c>
    </row>
    <row r="5572" spans="78:79" s="1" customFormat="1" ht="15">
      <c r="BZ5572" t="s">
        <v>547</v>
      </c>
      <c r="CA5572" s="13" t="s">
        <v>12537</v>
      </c>
    </row>
    <row r="5573" spans="78:79" s="1" customFormat="1" ht="15">
      <c r="BZ5573" t="s">
        <v>547</v>
      </c>
      <c r="CA5573" s="13" t="s">
        <v>14593</v>
      </c>
    </row>
    <row r="5574" spans="78:79" s="1" customFormat="1" ht="15">
      <c r="BZ5574" t="s">
        <v>547</v>
      </c>
      <c r="CA5574" s="13" t="s">
        <v>12547</v>
      </c>
    </row>
    <row r="5575" spans="78:79" s="1" customFormat="1" ht="15">
      <c r="BZ5575" t="s">
        <v>547</v>
      </c>
      <c r="CA5575" s="13" t="s">
        <v>14594</v>
      </c>
    </row>
    <row r="5576" spans="78:79" s="1" customFormat="1" ht="15">
      <c r="BZ5576" t="s">
        <v>547</v>
      </c>
      <c r="CA5576" s="13" t="s">
        <v>6147</v>
      </c>
    </row>
    <row r="5577" spans="78:79" s="1" customFormat="1" ht="15">
      <c r="BZ5577" t="s">
        <v>547</v>
      </c>
      <c r="CA5577" s="13" t="s">
        <v>6150</v>
      </c>
    </row>
    <row r="5578" spans="78:79" s="1" customFormat="1" ht="15">
      <c r="BZ5578" t="s">
        <v>547</v>
      </c>
      <c r="CA5578" s="13" t="s">
        <v>14595</v>
      </c>
    </row>
    <row r="5579" spans="78:79" s="1" customFormat="1" ht="15">
      <c r="BZ5579" t="s">
        <v>547</v>
      </c>
      <c r="CA5579" s="13" t="s">
        <v>6156</v>
      </c>
    </row>
    <row r="5580" spans="78:79" s="1" customFormat="1" ht="15">
      <c r="BZ5580" t="s">
        <v>547</v>
      </c>
      <c r="CA5580" s="13" t="s">
        <v>6159</v>
      </c>
    </row>
    <row r="5581" spans="78:79" s="1" customFormat="1" ht="15">
      <c r="BZ5581" t="s">
        <v>547</v>
      </c>
      <c r="CA5581" s="13" t="s">
        <v>4230</v>
      </c>
    </row>
    <row r="5582" spans="78:79" s="1" customFormat="1" ht="15">
      <c r="BZ5582" t="s">
        <v>547</v>
      </c>
      <c r="CA5582" s="13" t="s">
        <v>14596</v>
      </c>
    </row>
    <row r="5583" spans="78:79" s="1" customFormat="1" ht="15">
      <c r="BZ5583" t="s">
        <v>547</v>
      </c>
      <c r="CA5583" s="13" t="s">
        <v>10824</v>
      </c>
    </row>
    <row r="5584" spans="78:79" s="1" customFormat="1" ht="15">
      <c r="BZ5584" t="s">
        <v>547</v>
      </c>
      <c r="CA5584" s="13" t="s">
        <v>14597</v>
      </c>
    </row>
    <row r="5585" spans="78:79" s="1" customFormat="1" ht="15">
      <c r="BZ5585" t="s">
        <v>547</v>
      </c>
      <c r="CA5585" s="13" t="s">
        <v>14598</v>
      </c>
    </row>
    <row r="5586" spans="78:79" s="1" customFormat="1" ht="15">
      <c r="BZ5586" t="s">
        <v>547</v>
      </c>
      <c r="CA5586" s="13" t="s">
        <v>2345</v>
      </c>
    </row>
    <row r="5587" spans="78:79" s="1" customFormat="1" ht="15">
      <c r="BZ5587" t="s">
        <v>547</v>
      </c>
      <c r="CA5587" s="13" t="s">
        <v>14599</v>
      </c>
    </row>
    <row r="5588" spans="78:79" s="1" customFormat="1" ht="15">
      <c r="BZ5588" t="s">
        <v>547</v>
      </c>
      <c r="CA5588" s="13" t="s">
        <v>14600</v>
      </c>
    </row>
    <row r="5589" spans="78:79" s="1" customFormat="1" ht="15">
      <c r="BZ5589" t="s">
        <v>547</v>
      </c>
      <c r="CA5589" s="13" t="s">
        <v>9820</v>
      </c>
    </row>
    <row r="5590" spans="78:79" s="1" customFormat="1" ht="15">
      <c r="BZ5590" t="s">
        <v>547</v>
      </c>
      <c r="CA5590" s="13" t="s">
        <v>14601</v>
      </c>
    </row>
    <row r="5591" spans="78:79" s="1" customFormat="1" ht="15">
      <c r="BZ5591" t="s">
        <v>547</v>
      </c>
      <c r="CA5591" s="13" t="s">
        <v>7574</v>
      </c>
    </row>
    <row r="5592" spans="78:79" s="1" customFormat="1" ht="15">
      <c r="BZ5592" t="s">
        <v>4023</v>
      </c>
      <c r="CA5592" s="13" t="s">
        <v>1546</v>
      </c>
    </row>
    <row r="5593" spans="78:79" s="1" customFormat="1" ht="15">
      <c r="BZ5593" t="s">
        <v>4023</v>
      </c>
      <c r="CA5593" s="13" t="s">
        <v>1562</v>
      </c>
    </row>
    <row r="5594" spans="78:79" s="1" customFormat="1" ht="15">
      <c r="BZ5594" t="s">
        <v>2594</v>
      </c>
      <c r="CA5594" s="13" t="s">
        <v>14602</v>
      </c>
    </row>
    <row r="5595" spans="78:79" s="1" customFormat="1" ht="15">
      <c r="BZ5595" t="s">
        <v>2594</v>
      </c>
      <c r="CA5595" s="13" t="s">
        <v>14603</v>
      </c>
    </row>
    <row r="5596" spans="78:79" s="1" customFormat="1" ht="15">
      <c r="BZ5596" t="s">
        <v>2594</v>
      </c>
      <c r="CA5596" s="13" t="s">
        <v>14604</v>
      </c>
    </row>
    <row r="5597" spans="78:79" s="1" customFormat="1" ht="15">
      <c r="BZ5597" t="s">
        <v>2594</v>
      </c>
      <c r="CA5597" s="13" t="s">
        <v>7707</v>
      </c>
    </row>
    <row r="5598" spans="78:79" s="1" customFormat="1" ht="15">
      <c r="BZ5598" t="s">
        <v>2594</v>
      </c>
      <c r="CA5598" s="13" t="s">
        <v>14605</v>
      </c>
    </row>
    <row r="5599" spans="78:79" s="1" customFormat="1" ht="15">
      <c r="BZ5599" t="s">
        <v>2594</v>
      </c>
      <c r="CA5599" s="13" t="s">
        <v>14606</v>
      </c>
    </row>
    <row r="5600" spans="78:79" s="1" customFormat="1" ht="15">
      <c r="BZ5600" t="s">
        <v>2594</v>
      </c>
      <c r="CA5600" s="13" t="s">
        <v>14607</v>
      </c>
    </row>
    <row r="5601" spans="78:79" s="1" customFormat="1" ht="15">
      <c r="BZ5601" t="s">
        <v>2594</v>
      </c>
      <c r="CA5601" s="13" t="s">
        <v>14608</v>
      </c>
    </row>
    <row r="5602" spans="78:79" s="1" customFormat="1" ht="15">
      <c r="BZ5602" t="s">
        <v>1083</v>
      </c>
      <c r="CA5602" s="13" t="s">
        <v>14609</v>
      </c>
    </row>
    <row r="5603" spans="78:79" s="1" customFormat="1" ht="15">
      <c r="BZ5603" t="s">
        <v>1096</v>
      </c>
      <c r="CA5603" s="13" t="s">
        <v>14610</v>
      </c>
    </row>
    <row r="5604" spans="78:79" s="1" customFormat="1" ht="15">
      <c r="BZ5604" t="s">
        <v>1099</v>
      </c>
      <c r="CA5604" s="13" t="s">
        <v>14611</v>
      </c>
    </row>
    <row r="5605" spans="78:79" s="1" customFormat="1" ht="15">
      <c r="BZ5605" t="s">
        <v>1099</v>
      </c>
      <c r="CA5605" s="13" t="s">
        <v>14612</v>
      </c>
    </row>
    <row r="5606" spans="78:79" s="1" customFormat="1" ht="15">
      <c r="BZ5606" t="s">
        <v>1348</v>
      </c>
      <c r="CA5606" s="13" t="s">
        <v>14613</v>
      </c>
    </row>
    <row r="5607" spans="78:79" s="1" customFormat="1" ht="15">
      <c r="BZ5607" t="s">
        <v>1348</v>
      </c>
      <c r="CA5607" s="13" t="s">
        <v>14614</v>
      </c>
    </row>
    <row r="5608" spans="78:79" s="1" customFormat="1" ht="15">
      <c r="BZ5608" t="s">
        <v>1348</v>
      </c>
      <c r="CA5608" s="13" t="s">
        <v>14615</v>
      </c>
    </row>
    <row r="5609" spans="78:79" s="1" customFormat="1" ht="15">
      <c r="BZ5609" t="s">
        <v>1348</v>
      </c>
      <c r="CA5609" s="13" t="s">
        <v>6858</v>
      </c>
    </row>
    <row r="5610" spans="78:79" s="1" customFormat="1" ht="15">
      <c r="BZ5610" t="s">
        <v>1348</v>
      </c>
      <c r="CA5610" s="13" t="s">
        <v>14616</v>
      </c>
    </row>
    <row r="5611" spans="78:79" s="1" customFormat="1" ht="15">
      <c r="BZ5611" t="s">
        <v>1348</v>
      </c>
      <c r="CA5611" s="13" t="s">
        <v>14617</v>
      </c>
    </row>
    <row r="5612" spans="78:79" s="1" customFormat="1" ht="15">
      <c r="BZ5612" t="s">
        <v>1348</v>
      </c>
      <c r="CA5612" s="13" t="s">
        <v>14618</v>
      </c>
    </row>
    <row r="5613" spans="78:79" s="1" customFormat="1" ht="15">
      <c r="BZ5613" t="s">
        <v>1348</v>
      </c>
      <c r="CA5613" s="13" t="s">
        <v>14619</v>
      </c>
    </row>
    <row r="5614" spans="78:79" s="1" customFormat="1" ht="15">
      <c r="BZ5614" t="s">
        <v>1348</v>
      </c>
      <c r="CA5614" s="13" t="s">
        <v>14620</v>
      </c>
    </row>
    <row r="5615" spans="78:79" s="1" customFormat="1" ht="15">
      <c r="BZ5615" t="s">
        <v>1348</v>
      </c>
      <c r="CA5615" s="13" t="s">
        <v>14621</v>
      </c>
    </row>
    <row r="5616" spans="78:79" s="1" customFormat="1" ht="15">
      <c r="BZ5616" t="s">
        <v>1348</v>
      </c>
      <c r="CA5616" s="13" t="s">
        <v>14622</v>
      </c>
    </row>
    <row r="5617" spans="78:79" s="1" customFormat="1" ht="15">
      <c r="BZ5617" t="s">
        <v>1348</v>
      </c>
      <c r="CA5617" s="13" t="s">
        <v>1859</v>
      </c>
    </row>
    <row r="5618" spans="78:79" s="1" customFormat="1" ht="15">
      <c r="BZ5618" t="s">
        <v>1348</v>
      </c>
      <c r="CA5618" s="13" t="s">
        <v>14623</v>
      </c>
    </row>
    <row r="5619" spans="78:79" s="1" customFormat="1" ht="15">
      <c r="BZ5619" t="s">
        <v>1348</v>
      </c>
      <c r="CA5619" s="13" t="s">
        <v>14624</v>
      </c>
    </row>
    <row r="5620" spans="78:79" s="1" customFormat="1" ht="15">
      <c r="BZ5620" t="s">
        <v>1348</v>
      </c>
      <c r="CA5620" s="13" t="s">
        <v>14625</v>
      </c>
    </row>
    <row r="5621" spans="78:79" s="1" customFormat="1" ht="15">
      <c r="BZ5621" t="s">
        <v>1348</v>
      </c>
      <c r="CA5621" s="13" t="s">
        <v>281</v>
      </c>
    </row>
    <row r="5622" spans="78:79" s="1" customFormat="1" ht="15">
      <c r="BZ5622" t="s">
        <v>1348</v>
      </c>
      <c r="CA5622" s="13" t="s">
        <v>5980</v>
      </c>
    </row>
    <row r="5623" spans="78:79" s="1" customFormat="1" ht="15">
      <c r="BZ5623" t="s">
        <v>1348</v>
      </c>
      <c r="CA5623" s="13" t="s">
        <v>14626</v>
      </c>
    </row>
    <row r="5624" spans="78:79" s="1" customFormat="1" ht="15">
      <c r="BZ5624" t="s">
        <v>1122</v>
      </c>
      <c r="CA5624" s="13" t="s">
        <v>14627</v>
      </c>
    </row>
    <row r="5625" spans="78:79" s="1" customFormat="1" ht="15">
      <c r="BZ5625" t="s">
        <v>9060</v>
      </c>
      <c r="CA5625" s="13" t="s">
        <v>14628</v>
      </c>
    </row>
    <row r="5626" spans="78:79" s="1" customFormat="1" ht="15">
      <c r="BZ5626" t="s">
        <v>9060</v>
      </c>
      <c r="CA5626" s="13" t="s">
        <v>7319</v>
      </c>
    </row>
    <row r="5627" spans="78:79" s="1" customFormat="1" ht="15">
      <c r="BZ5627" t="s">
        <v>9060</v>
      </c>
      <c r="CA5627" s="13" t="s">
        <v>1546</v>
      </c>
    </row>
    <row r="5628" spans="78:79" s="1" customFormat="1" ht="15">
      <c r="BZ5628" t="s">
        <v>9060</v>
      </c>
      <c r="CA5628" s="13" t="s">
        <v>1562</v>
      </c>
    </row>
    <row r="5629" spans="78:79" s="1" customFormat="1" ht="15">
      <c r="BZ5629" t="s">
        <v>9060</v>
      </c>
      <c r="CA5629" s="13" t="s">
        <v>1716</v>
      </c>
    </row>
    <row r="5630" spans="78:79" s="1" customFormat="1" ht="15">
      <c r="BZ5630" t="s">
        <v>9071</v>
      </c>
      <c r="CA5630" s="13" t="s">
        <v>8038</v>
      </c>
    </row>
    <row r="5631" spans="78:79" s="1" customFormat="1" ht="15">
      <c r="BZ5631" t="s">
        <v>9071</v>
      </c>
      <c r="CA5631" s="13" t="s">
        <v>14629</v>
      </c>
    </row>
    <row r="5632" spans="78:79" s="1" customFormat="1" ht="15">
      <c r="BZ5632" t="s">
        <v>9071</v>
      </c>
      <c r="CA5632" s="13" t="s">
        <v>14630</v>
      </c>
    </row>
    <row r="5633" spans="78:79" s="1" customFormat="1" ht="15">
      <c r="BZ5633" t="s">
        <v>9071</v>
      </c>
      <c r="CA5633" s="13" t="s">
        <v>14631</v>
      </c>
    </row>
    <row r="5634" spans="78:79" s="1" customFormat="1" ht="15">
      <c r="BZ5634" t="s">
        <v>9071</v>
      </c>
      <c r="CA5634" s="13" t="s">
        <v>14632</v>
      </c>
    </row>
    <row r="5635" spans="78:79" s="1" customFormat="1" ht="15">
      <c r="BZ5635" t="s">
        <v>9071</v>
      </c>
      <c r="CA5635" s="13" t="s">
        <v>14633</v>
      </c>
    </row>
    <row r="5636" spans="78:79" s="1" customFormat="1" ht="15">
      <c r="BZ5636" t="s">
        <v>9071</v>
      </c>
      <c r="CA5636" s="13" t="s">
        <v>14634</v>
      </c>
    </row>
    <row r="5637" spans="78:79" s="1" customFormat="1" ht="15">
      <c r="BZ5637" t="s">
        <v>9071</v>
      </c>
      <c r="CA5637" s="13" t="s">
        <v>14635</v>
      </c>
    </row>
    <row r="5638" spans="78:79" s="1" customFormat="1" ht="15">
      <c r="BZ5638" t="s">
        <v>9071</v>
      </c>
      <c r="CA5638" s="13" t="s">
        <v>14636</v>
      </c>
    </row>
    <row r="5639" spans="78:79" s="1" customFormat="1" ht="15">
      <c r="BZ5639" t="s">
        <v>9071</v>
      </c>
      <c r="CA5639" s="13" t="s">
        <v>14637</v>
      </c>
    </row>
    <row r="5640" spans="78:79" s="1" customFormat="1" ht="15">
      <c r="BZ5640" t="s">
        <v>9071</v>
      </c>
      <c r="CA5640" s="13" t="s">
        <v>1859</v>
      </c>
    </row>
    <row r="5641" spans="78:79" s="1" customFormat="1" ht="15">
      <c r="BZ5641" t="s">
        <v>9071</v>
      </c>
      <c r="CA5641" s="13" t="s">
        <v>8891</v>
      </c>
    </row>
    <row r="5642" spans="78:79" s="1" customFormat="1" ht="15">
      <c r="BZ5642" t="s">
        <v>9071</v>
      </c>
      <c r="CA5642" s="13" t="s">
        <v>14638</v>
      </c>
    </row>
    <row r="5643" spans="78:79" s="1" customFormat="1" ht="15">
      <c r="BZ5643" t="s">
        <v>9071</v>
      </c>
      <c r="CA5643" s="13" t="s">
        <v>14639</v>
      </c>
    </row>
    <row r="5644" spans="78:79" s="1" customFormat="1" ht="15">
      <c r="BZ5644" t="s">
        <v>9071</v>
      </c>
      <c r="CA5644" s="13" t="s">
        <v>14640</v>
      </c>
    </row>
    <row r="5645" spans="78:79" s="1" customFormat="1" ht="15">
      <c r="BZ5645" t="s">
        <v>9071</v>
      </c>
      <c r="CA5645" s="13" t="s">
        <v>14641</v>
      </c>
    </row>
    <row r="5646" spans="78:79" s="1" customFormat="1" ht="15">
      <c r="BZ5646" t="s">
        <v>9071</v>
      </c>
      <c r="CA5646" s="13" t="s">
        <v>14642</v>
      </c>
    </row>
    <row r="5647" spans="78:79" s="1" customFormat="1" ht="15">
      <c r="BZ5647" t="s">
        <v>9071</v>
      </c>
      <c r="CA5647" s="13" t="s">
        <v>14643</v>
      </c>
    </row>
    <row r="5648" spans="78:79" s="1" customFormat="1" ht="15">
      <c r="BZ5648" t="s">
        <v>9071</v>
      </c>
      <c r="CA5648" s="13" t="s">
        <v>14644</v>
      </c>
    </row>
    <row r="5649" spans="78:79" s="1" customFormat="1" ht="15">
      <c r="BZ5649" t="s">
        <v>9071</v>
      </c>
      <c r="CA5649" s="13" t="s">
        <v>14645</v>
      </c>
    </row>
    <row r="5650" spans="78:79" s="1" customFormat="1" ht="15">
      <c r="BZ5650" t="s">
        <v>9071</v>
      </c>
      <c r="CA5650" s="13" t="s">
        <v>14646</v>
      </c>
    </row>
    <row r="5651" spans="78:79" s="1" customFormat="1" ht="15">
      <c r="BZ5651" t="s">
        <v>9071</v>
      </c>
      <c r="CA5651" s="13" t="s">
        <v>14647</v>
      </c>
    </row>
    <row r="5652" spans="78:79" s="1" customFormat="1" ht="15">
      <c r="BZ5652" t="s">
        <v>9071</v>
      </c>
      <c r="CA5652" s="13" t="s">
        <v>1661</v>
      </c>
    </row>
    <row r="5653" spans="78:79" s="1" customFormat="1" ht="15">
      <c r="BZ5653" t="s">
        <v>9071</v>
      </c>
      <c r="CA5653" s="13" t="s">
        <v>14648</v>
      </c>
    </row>
    <row r="5654" spans="78:79" s="1" customFormat="1" ht="15">
      <c r="BZ5654" t="s">
        <v>9074</v>
      </c>
      <c r="CA5654" s="13" t="s">
        <v>14192</v>
      </c>
    </row>
    <row r="5655" spans="78:79" s="1" customFormat="1" ht="15">
      <c r="BZ5655" t="s">
        <v>9074</v>
      </c>
      <c r="CA5655" s="13" t="s">
        <v>14649</v>
      </c>
    </row>
    <row r="5656" spans="78:79" s="1" customFormat="1" ht="15">
      <c r="BZ5656" t="s">
        <v>9074</v>
      </c>
      <c r="CA5656" s="13" t="s">
        <v>14650</v>
      </c>
    </row>
    <row r="5657" spans="78:79" s="1" customFormat="1" ht="15">
      <c r="BZ5657" t="s">
        <v>9074</v>
      </c>
      <c r="CA5657" s="13" t="s">
        <v>4271</v>
      </c>
    </row>
    <row r="5658" spans="78:79" s="1" customFormat="1" ht="15">
      <c r="BZ5658" t="s">
        <v>9074</v>
      </c>
      <c r="CA5658" s="13" t="s">
        <v>7312</v>
      </c>
    </row>
    <row r="5659" spans="78:79" s="1" customFormat="1" ht="15">
      <c r="BZ5659" t="s">
        <v>9074</v>
      </c>
      <c r="CA5659" s="13" t="s">
        <v>1859</v>
      </c>
    </row>
    <row r="5660" spans="78:79" s="1" customFormat="1" ht="15">
      <c r="BZ5660" t="s">
        <v>9074</v>
      </c>
      <c r="CA5660" s="13" t="s">
        <v>14651</v>
      </c>
    </row>
    <row r="5661" spans="78:79" s="1" customFormat="1" ht="15">
      <c r="BZ5661" t="s">
        <v>9074</v>
      </c>
      <c r="CA5661" s="13" t="s">
        <v>1862</v>
      </c>
    </row>
    <row r="5662" spans="78:79" s="1" customFormat="1" ht="15">
      <c r="BZ5662" t="s">
        <v>9074</v>
      </c>
      <c r="CA5662" s="13" t="s">
        <v>7567</v>
      </c>
    </row>
    <row r="5663" spans="78:79" s="1" customFormat="1" ht="15">
      <c r="BZ5663" t="s">
        <v>9074</v>
      </c>
      <c r="CA5663" s="13" t="s">
        <v>14641</v>
      </c>
    </row>
    <row r="5664" spans="78:79" s="1" customFormat="1" ht="15">
      <c r="BZ5664" t="s">
        <v>9074</v>
      </c>
      <c r="CA5664" s="13" t="s">
        <v>14652</v>
      </c>
    </row>
    <row r="5665" spans="78:79" s="1" customFormat="1" ht="15">
      <c r="BZ5665" t="s">
        <v>9074</v>
      </c>
      <c r="CA5665" s="13" t="s">
        <v>1661</v>
      </c>
    </row>
    <row r="5666" spans="78:79" s="1" customFormat="1" ht="15">
      <c r="BZ5666" t="s">
        <v>9074</v>
      </c>
      <c r="CA5666" s="13" t="s">
        <v>14653</v>
      </c>
    </row>
    <row r="5667" spans="78:79" s="1" customFormat="1" ht="15">
      <c r="BZ5667" t="s">
        <v>9074</v>
      </c>
      <c r="CA5667" s="13" t="s">
        <v>14654</v>
      </c>
    </row>
    <row r="5668" spans="78:79" s="1" customFormat="1" ht="15">
      <c r="BZ5668" t="s">
        <v>9074</v>
      </c>
      <c r="CA5668" s="13" t="s">
        <v>14655</v>
      </c>
    </row>
    <row r="5669" spans="78:79" s="1" customFormat="1" ht="15">
      <c r="BZ5669" t="s">
        <v>9074</v>
      </c>
      <c r="CA5669" s="13" t="s">
        <v>14656</v>
      </c>
    </row>
    <row r="5670" spans="78:79" s="1" customFormat="1" ht="15">
      <c r="BZ5670" t="s">
        <v>9074</v>
      </c>
      <c r="CA5670" s="13" t="s">
        <v>14657</v>
      </c>
    </row>
    <row r="5671" spans="78:79" s="1" customFormat="1" ht="15">
      <c r="BZ5671" t="s">
        <v>9074</v>
      </c>
      <c r="CA5671" s="13" t="s">
        <v>14658</v>
      </c>
    </row>
    <row r="5672" spans="78:79" s="1" customFormat="1" ht="15">
      <c r="BZ5672" t="s">
        <v>9074</v>
      </c>
      <c r="CA5672" s="13" t="s">
        <v>14659</v>
      </c>
    </row>
    <row r="5673" spans="78:79" s="1" customFormat="1" ht="15">
      <c r="BZ5673" t="s">
        <v>5737</v>
      </c>
      <c r="CA5673" s="13" t="s">
        <v>14660</v>
      </c>
    </row>
    <row r="5674" spans="78:79" s="1" customFormat="1" ht="15">
      <c r="BZ5674" t="s">
        <v>5737</v>
      </c>
      <c r="CA5674" s="13" t="s">
        <v>14661</v>
      </c>
    </row>
    <row r="5675" spans="78:79" s="1" customFormat="1" ht="15">
      <c r="BZ5675" t="s">
        <v>5737</v>
      </c>
      <c r="CA5675" s="13" t="s">
        <v>14662</v>
      </c>
    </row>
    <row r="5676" spans="78:79" s="1" customFormat="1" ht="15">
      <c r="BZ5676" t="s">
        <v>5737</v>
      </c>
      <c r="CA5676" s="13" t="s">
        <v>14663</v>
      </c>
    </row>
    <row r="5677" spans="78:79" s="1" customFormat="1" ht="15">
      <c r="BZ5677" t="s">
        <v>5737</v>
      </c>
      <c r="CA5677" s="13" t="s">
        <v>14664</v>
      </c>
    </row>
    <row r="5678" spans="78:79" s="1" customFormat="1" ht="15">
      <c r="BZ5678" t="s">
        <v>5737</v>
      </c>
      <c r="CA5678" s="13" t="s">
        <v>14665</v>
      </c>
    </row>
    <row r="5679" spans="78:79" s="1" customFormat="1" ht="15">
      <c r="BZ5679" t="s">
        <v>5737</v>
      </c>
      <c r="CA5679" s="13" t="s">
        <v>14666</v>
      </c>
    </row>
    <row r="5680" spans="78:79" s="1" customFormat="1" ht="15">
      <c r="BZ5680" t="s">
        <v>5737</v>
      </c>
      <c r="CA5680" s="13" t="s">
        <v>14667</v>
      </c>
    </row>
    <row r="5681" spans="78:79" s="1" customFormat="1" ht="15">
      <c r="BZ5681" t="s">
        <v>5737</v>
      </c>
      <c r="CA5681" s="13" t="s">
        <v>14668</v>
      </c>
    </row>
    <row r="5682" spans="78:79" s="1" customFormat="1" ht="15">
      <c r="BZ5682" t="s">
        <v>5737</v>
      </c>
      <c r="CA5682" s="13" t="s">
        <v>14669</v>
      </c>
    </row>
    <row r="5683" spans="78:79" s="1" customFormat="1" ht="15">
      <c r="BZ5683" t="s">
        <v>5737</v>
      </c>
      <c r="CA5683" s="13" t="s">
        <v>14670</v>
      </c>
    </row>
    <row r="5684" spans="78:79" s="1" customFormat="1" ht="15">
      <c r="BZ5684" t="s">
        <v>5737</v>
      </c>
      <c r="CA5684" s="13" t="s">
        <v>14671</v>
      </c>
    </row>
    <row r="5685" spans="78:79" s="1" customFormat="1" ht="15">
      <c r="BZ5685" t="s">
        <v>5746</v>
      </c>
      <c r="CA5685" s="13" t="s">
        <v>14672</v>
      </c>
    </row>
    <row r="5686" spans="78:79" s="1" customFormat="1" ht="15">
      <c r="BZ5686" t="s">
        <v>5746</v>
      </c>
      <c r="CA5686" s="13" t="s">
        <v>14673</v>
      </c>
    </row>
    <row r="5687" spans="78:79" s="1" customFormat="1" ht="15">
      <c r="BZ5687" t="s">
        <v>5767</v>
      </c>
      <c r="CA5687" s="13" t="s">
        <v>14674</v>
      </c>
    </row>
    <row r="5688" spans="78:79" s="1" customFormat="1" ht="15">
      <c r="BZ5688" t="s">
        <v>5767</v>
      </c>
      <c r="CA5688" s="13" t="s">
        <v>14675</v>
      </c>
    </row>
    <row r="5689" spans="78:79" s="1" customFormat="1" ht="15">
      <c r="BZ5689" t="s">
        <v>5767</v>
      </c>
      <c r="CA5689" s="13" t="s">
        <v>14676</v>
      </c>
    </row>
    <row r="5690" spans="78:79" s="1" customFormat="1" ht="15">
      <c r="BZ5690" t="s">
        <v>5767</v>
      </c>
      <c r="CA5690" s="13" t="s">
        <v>14677</v>
      </c>
    </row>
    <row r="5691" spans="78:79" s="1" customFormat="1" ht="15">
      <c r="BZ5691" t="s">
        <v>5767</v>
      </c>
      <c r="CA5691" s="13" t="s">
        <v>14678</v>
      </c>
    </row>
    <row r="5692" spans="78:79" s="1" customFormat="1" ht="15">
      <c r="BZ5692" t="s">
        <v>5767</v>
      </c>
      <c r="CA5692" s="13" t="s">
        <v>14679</v>
      </c>
    </row>
    <row r="5693" spans="78:79" s="1" customFormat="1" ht="15">
      <c r="BZ5693" t="s">
        <v>5767</v>
      </c>
      <c r="CA5693" s="13" t="s">
        <v>14680</v>
      </c>
    </row>
    <row r="5694" spans="78:79" s="1" customFormat="1" ht="15">
      <c r="BZ5694" t="s">
        <v>5767</v>
      </c>
      <c r="CA5694" s="13" t="s">
        <v>14681</v>
      </c>
    </row>
    <row r="5695" spans="78:79" s="1" customFormat="1" ht="15">
      <c r="BZ5695" t="s">
        <v>5767</v>
      </c>
      <c r="CA5695" s="13" t="s">
        <v>14682</v>
      </c>
    </row>
    <row r="5696" spans="78:79" s="1" customFormat="1" ht="15">
      <c r="BZ5696" t="s">
        <v>5767</v>
      </c>
      <c r="CA5696" s="13" t="s">
        <v>14683</v>
      </c>
    </row>
    <row r="5697" spans="78:79" s="1" customFormat="1" ht="15">
      <c r="BZ5697" t="s">
        <v>5767</v>
      </c>
      <c r="CA5697" s="13" t="s">
        <v>14684</v>
      </c>
    </row>
    <row r="5698" spans="78:79" s="1" customFormat="1" ht="15">
      <c r="BZ5698" t="s">
        <v>5767</v>
      </c>
      <c r="CA5698" s="13" t="s">
        <v>14685</v>
      </c>
    </row>
    <row r="5699" spans="78:79" s="1" customFormat="1" ht="15">
      <c r="BZ5699" t="s">
        <v>5767</v>
      </c>
      <c r="CA5699" s="13" t="s">
        <v>14686</v>
      </c>
    </row>
    <row r="5700" spans="78:79" s="1" customFormat="1" ht="15">
      <c r="BZ5700" t="s">
        <v>5767</v>
      </c>
      <c r="CA5700" s="13" t="s">
        <v>14687</v>
      </c>
    </row>
    <row r="5701" spans="78:79" s="1" customFormat="1" ht="15">
      <c r="BZ5701" t="s">
        <v>5767</v>
      </c>
      <c r="CA5701" s="13" t="s">
        <v>14688</v>
      </c>
    </row>
    <row r="5702" spans="78:79" s="1" customFormat="1" ht="15">
      <c r="BZ5702" t="s">
        <v>5767</v>
      </c>
      <c r="CA5702" s="13" t="s">
        <v>14689</v>
      </c>
    </row>
    <row r="5703" spans="78:79" s="1" customFormat="1" ht="15">
      <c r="BZ5703" t="s">
        <v>5767</v>
      </c>
      <c r="CA5703" s="13" t="s">
        <v>14690</v>
      </c>
    </row>
    <row r="5704" spans="78:79" s="1" customFormat="1" ht="15">
      <c r="BZ5704" t="s">
        <v>5767</v>
      </c>
      <c r="CA5704" s="13" t="s">
        <v>14691</v>
      </c>
    </row>
    <row r="5705" spans="78:79" s="1" customFormat="1" ht="15">
      <c r="BZ5705" t="s">
        <v>5767</v>
      </c>
      <c r="CA5705" s="13" t="s">
        <v>14692</v>
      </c>
    </row>
    <row r="5706" spans="78:79" s="1" customFormat="1" ht="15">
      <c r="BZ5706" t="s">
        <v>5767</v>
      </c>
      <c r="CA5706" s="13" t="s">
        <v>14693</v>
      </c>
    </row>
    <row r="5707" spans="78:79" s="1" customFormat="1" ht="15">
      <c r="BZ5707" t="s">
        <v>5767</v>
      </c>
      <c r="CA5707" s="13" t="s">
        <v>14694</v>
      </c>
    </row>
    <row r="5708" spans="78:79" s="1" customFormat="1" ht="15">
      <c r="BZ5708" t="s">
        <v>5767</v>
      </c>
      <c r="CA5708" s="13" t="s">
        <v>14695</v>
      </c>
    </row>
    <row r="5709" spans="78:79" s="1" customFormat="1" ht="15">
      <c r="BZ5709" t="s">
        <v>5767</v>
      </c>
      <c r="CA5709" s="13" t="s">
        <v>14696</v>
      </c>
    </row>
    <row r="5710" spans="78:79" s="1" customFormat="1" ht="15">
      <c r="BZ5710" t="s">
        <v>5767</v>
      </c>
      <c r="CA5710" s="13" t="s">
        <v>14697</v>
      </c>
    </row>
    <row r="5711" spans="78:79" s="1" customFormat="1" ht="15">
      <c r="BZ5711" t="s">
        <v>5767</v>
      </c>
      <c r="CA5711" s="13" t="s">
        <v>14698</v>
      </c>
    </row>
    <row r="5712" spans="78:79" s="1" customFormat="1" ht="15">
      <c r="BZ5712" t="s">
        <v>5770</v>
      </c>
      <c r="CA5712" s="13" t="s">
        <v>14699</v>
      </c>
    </row>
    <row r="5713" spans="78:79" s="1" customFormat="1" ht="15">
      <c r="BZ5713" t="s">
        <v>5770</v>
      </c>
      <c r="CA5713" s="13" t="s">
        <v>14700</v>
      </c>
    </row>
    <row r="5714" spans="78:79" s="1" customFormat="1" ht="15">
      <c r="BZ5714" t="s">
        <v>5770</v>
      </c>
      <c r="CA5714" s="13" t="s">
        <v>14701</v>
      </c>
    </row>
    <row r="5715" spans="78:79" s="1" customFormat="1" ht="15">
      <c r="BZ5715" t="s">
        <v>5770</v>
      </c>
      <c r="CA5715" s="13" t="s">
        <v>14702</v>
      </c>
    </row>
    <row r="5716" spans="78:79" s="1" customFormat="1" ht="15">
      <c r="BZ5716" t="s">
        <v>5770</v>
      </c>
      <c r="CA5716" s="13" t="s">
        <v>14703</v>
      </c>
    </row>
    <row r="5717" spans="78:79" s="1" customFormat="1" ht="15">
      <c r="BZ5717" t="s">
        <v>860</v>
      </c>
      <c r="CA5717" s="13" t="s">
        <v>14704</v>
      </c>
    </row>
    <row r="5718" spans="78:79" s="1" customFormat="1" ht="15">
      <c r="BZ5718" t="s">
        <v>860</v>
      </c>
      <c r="CA5718" s="13" t="s">
        <v>14705</v>
      </c>
    </row>
    <row r="5719" spans="78:79" s="1" customFormat="1" ht="15">
      <c r="BZ5719" t="s">
        <v>860</v>
      </c>
      <c r="CA5719" s="13" t="s">
        <v>14706</v>
      </c>
    </row>
    <row r="5720" spans="78:79" s="1" customFormat="1" ht="15">
      <c r="BZ5720" t="s">
        <v>865</v>
      </c>
      <c r="CA5720" s="13" t="s">
        <v>14707</v>
      </c>
    </row>
    <row r="5721" spans="78:79" s="1" customFormat="1" ht="15">
      <c r="BZ5721" t="s">
        <v>865</v>
      </c>
      <c r="CA5721" s="13" t="s">
        <v>14708</v>
      </c>
    </row>
    <row r="5722" spans="78:79" s="1" customFormat="1" ht="15">
      <c r="BZ5722" t="s">
        <v>865</v>
      </c>
      <c r="CA5722" s="13" t="s">
        <v>14709</v>
      </c>
    </row>
    <row r="5723" spans="78:79" s="1" customFormat="1" ht="15">
      <c r="BZ5723" t="s">
        <v>865</v>
      </c>
      <c r="CA5723" s="13" t="s">
        <v>14710</v>
      </c>
    </row>
    <row r="5724" spans="78:79" s="1" customFormat="1" ht="15">
      <c r="BZ5724" t="s">
        <v>865</v>
      </c>
      <c r="CA5724" s="13" t="s">
        <v>14711</v>
      </c>
    </row>
    <row r="5725" spans="78:79" s="1" customFormat="1" ht="15">
      <c r="BZ5725" t="s">
        <v>865</v>
      </c>
      <c r="CA5725" s="13" t="s">
        <v>14712</v>
      </c>
    </row>
    <row r="5726" spans="78:79" s="1" customFormat="1" ht="15">
      <c r="BZ5726" t="s">
        <v>865</v>
      </c>
      <c r="CA5726" s="13" t="s">
        <v>14713</v>
      </c>
    </row>
    <row r="5727" spans="78:79" s="1" customFormat="1" ht="15">
      <c r="BZ5727" t="s">
        <v>865</v>
      </c>
      <c r="CA5727" s="13" t="s">
        <v>14714</v>
      </c>
    </row>
    <row r="5728" spans="78:79" s="1" customFormat="1" ht="15">
      <c r="BZ5728" t="s">
        <v>865</v>
      </c>
      <c r="CA5728" s="13" t="s">
        <v>14715</v>
      </c>
    </row>
    <row r="5729" spans="78:79" s="1" customFormat="1" ht="15">
      <c r="BZ5729" t="s">
        <v>865</v>
      </c>
      <c r="CA5729" s="13" t="s">
        <v>14716</v>
      </c>
    </row>
    <row r="5730" spans="78:79" s="1" customFormat="1" ht="15">
      <c r="BZ5730" t="s">
        <v>865</v>
      </c>
      <c r="CA5730" s="13" t="s">
        <v>14717</v>
      </c>
    </row>
    <row r="5731" spans="78:79" s="1" customFormat="1" ht="15">
      <c r="BZ5731" t="s">
        <v>865</v>
      </c>
      <c r="CA5731" s="13" t="s">
        <v>14718</v>
      </c>
    </row>
    <row r="5732" spans="78:79" s="1" customFormat="1" ht="15">
      <c r="BZ5732" t="s">
        <v>865</v>
      </c>
      <c r="CA5732" s="13" t="s">
        <v>14719</v>
      </c>
    </row>
    <row r="5733" spans="78:79" s="1" customFormat="1" ht="15">
      <c r="BZ5733" t="s">
        <v>865</v>
      </c>
      <c r="CA5733" s="13" t="s">
        <v>14720</v>
      </c>
    </row>
    <row r="5734" spans="78:79" s="1" customFormat="1" ht="15">
      <c r="BZ5734" t="s">
        <v>865</v>
      </c>
      <c r="CA5734" s="13" t="s">
        <v>14721</v>
      </c>
    </row>
    <row r="5735" spans="78:79" s="1" customFormat="1" ht="15">
      <c r="BZ5735" t="s">
        <v>865</v>
      </c>
      <c r="CA5735" s="13" t="s">
        <v>14722</v>
      </c>
    </row>
    <row r="5736" spans="78:79" s="1" customFormat="1" ht="15">
      <c r="BZ5736" t="s">
        <v>865</v>
      </c>
      <c r="CA5736" s="13" t="s">
        <v>14723</v>
      </c>
    </row>
    <row r="5737" spans="78:79" s="1" customFormat="1" ht="15">
      <c r="BZ5737" t="s">
        <v>865</v>
      </c>
      <c r="CA5737" s="13" t="s">
        <v>14724</v>
      </c>
    </row>
    <row r="5738" spans="78:79" s="1" customFormat="1" ht="15">
      <c r="BZ5738" t="s">
        <v>865</v>
      </c>
      <c r="CA5738" s="13" t="s">
        <v>14725</v>
      </c>
    </row>
    <row r="5739" spans="78:79" s="1" customFormat="1" ht="15">
      <c r="BZ5739" t="s">
        <v>865</v>
      </c>
      <c r="CA5739" s="13" t="s">
        <v>14726</v>
      </c>
    </row>
    <row r="5740" spans="78:79" s="1" customFormat="1" ht="15">
      <c r="BZ5740" t="s">
        <v>865</v>
      </c>
      <c r="CA5740" s="13" t="s">
        <v>14727</v>
      </c>
    </row>
    <row r="5741" spans="78:79" s="1" customFormat="1" ht="15">
      <c r="BZ5741" t="s">
        <v>865</v>
      </c>
      <c r="CA5741" s="13" t="s">
        <v>14728</v>
      </c>
    </row>
    <row r="5742" spans="78:79" s="1" customFormat="1" ht="15">
      <c r="BZ5742" t="s">
        <v>865</v>
      </c>
      <c r="CA5742" s="13" t="s">
        <v>14729</v>
      </c>
    </row>
    <row r="5743" spans="78:79" s="1" customFormat="1" ht="15">
      <c r="BZ5743" t="s">
        <v>865</v>
      </c>
      <c r="CA5743" s="13" t="s">
        <v>14730</v>
      </c>
    </row>
    <row r="5744" spans="78:79" s="1" customFormat="1" ht="15">
      <c r="BZ5744" t="s">
        <v>865</v>
      </c>
      <c r="CA5744" s="13" t="s">
        <v>14731</v>
      </c>
    </row>
    <row r="5745" spans="78:79" s="1" customFormat="1" ht="15">
      <c r="BZ5745" t="s">
        <v>865</v>
      </c>
      <c r="CA5745" s="13" t="s">
        <v>14732</v>
      </c>
    </row>
    <row r="5746" spans="78:79" s="1" customFormat="1" ht="15">
      <c r="BZ5746" t="s">
        <v>865</v>
      </c>
      <c r="CA5746" s="13" t="s">
        <v>14733</v>
      </c>
    </row>
    <row r="5747" spans="78:79" s="1" customFormat="1" ht="15">
      <c r="BZ5747" t="s">
        <v>865</v>
      </c>
      <c r="CA5747" s="13" t="s">
        <v>14734</v>
      </c>
    </row>
    <row r="5748" spans="78:79" s="1" customFormat="1" ht="15">
      <c r="BZ5748" t="s">
        <v>865</v>
      </c>
      <c r="CA5748" s="13" t="s">
        <v>14735</v>
      </c>
    </row>
    <row r="5749" spans="78:79" s="1" customFormat="1" ht="15">
      <c r="BZ5749" t="s">
        <v>865</v>
      </c>
      <c r="CA5749" s="13" t="s">
        <v>14736</v>
      </c>
    </row>
    <row r="5750" spans="78:79" s="1" customFormat="1" ht="15">
      <c r="BZ5750" t="s">
        <v>865</v>
      </c>
      <c r="CA5750" s="13" t="s">
        <v>14737</v>
      </c>
    </row>
    <row r="5751" spans="78:79" s="1" customFormat="1" ht="15">
      <c r="BZ5751" t="s">
        <v>865</v>
      </c>
      <c r="CA5751" s="13" t="s">
        <v>14738</v>
      </c>
    </row>
    <row r="5752" spans="78:79" s="1" customFormat="1" ht="15">
      <c r="BZ5752" t="s">
        <v>865</v>
      </c>
      <c r="CA5752" s="13" t="s">
        <v>14739</v>
      </c>
    </row>
    <row r="5753" spans="78:79" s="1" customFormat="1" ht="15">
      <c r="BZ5753" t="s">
        <v>865</v>
      </c>
      <c r="CA5753" s="13" t="s">
        <v>14740</v>
      </c>
    </row>
    <row r="5754" spans="78:79" s="1" customFormat="1" ht="15">
      <c r="BZ5754" t="s">
        <v>865</v>
      </c>
      <c r="CA5754" s="13" t="s">
        <v>14741</v>
      </c>
    </row>
    <row r="5755" spans="78:79" s="1" customFormat="1" ht="15">
      <c r="BZ5755" t="s">
        <v>865</v>
      </c>
      <c r="CA5755" s="13" t="s">
        <v>14742</v>
      </c>
    </row>
    <row r="5756" spans="78:79" s="1" customFormat="1" ht="15">
      <c r="BZ5756" t="s">
        <v>865</v>
      </c>
      <c r="CA5756" s="13" t="s">
        <v>14743</v>
      </c>
    </row>
    <row r="5757" spans="78:79" s="1" customFormat="1" ht="15">
      <c r="BZ5757" t="s">
        <v>865</v>
      </c>
      <c r="CA5757" s="13" t="s">
        <v>14744</v>
      </c>
    </row>
    <row r="5758" spans="78:79" s="1" customFormat="1" ht="15">
      <c r="BZ5758" t="s">
        <v>865</v>
      </c>
      <c r="CA5758" s="13" t="s">
        <v>14745</v>
      </c>
    </row>
    <row r="5759" spans="78:79" s="1" customFormat="1" ht="15">
      <c r="BZ5759" t="s">
        <v>865</v>
      </c>
      <c r="CA5759" s="13" t="s">
        <v>14746</v>
      </c>
    </row>
    <row r="5760" spans="78:79" s="1" customFormat="1" ht="15">
      <c r="BZ5760" t="s">
        <v>865</v>
      </c>
      <c r="CA5760" s="13" t="s">
        <v>14747</v>
      </c>
    </row>
    <row r="5761" spans="78:79" s="1" customFormat="1" ht="15">
      <c r="BZ5761" t="s">
        <v>865</v>
      </c>
      <c r="CA5761" s="13" t="s">
        <v>14748</v>
      </c>
    </row>
    <row r="5762" spans="78:79" s="1" customFormat="1" ht="15">
      <c r="BZ5762" t="s">
        <v>865</v>
      </c>
      <c r="CA5762" s="13" t="s">
        <v>14749</v>
      </c>
    </row>
    <row r="5763" spans="78:79" s="1" customFormat="1" ht="15">
      <c r="BZ5763" t="s">
        <v>865</v>
      </c>
      <c r="CA5763" s="13" t="s">
        <v>14750</v>
      </c>
    </row>
    <row r="5764" spans="78:79" s="1" customFormat="1" ht="15">
      <c r="BZ5764" t="s">
        <v>865</v>
      </c>
      <c r="CA5764" s="13" t="s">
        <v>14751</v>
      </c>
    </row>
    <row r="5765" spans="78:79" s="1" customFormat="1" ht="15">
      <c r="BZ5765" t="s">
        <v>865</v>
      </c>
      <c r="CA5765" s="13" t="s">
        <v>14752</v>
      </c>
    </row>
    <row r="5766" spans="78:79" s="1" customFormat="1" ht="15">
      <c r="BZ5766" t="s">
        <v>865</v>
      </c>
      <c r="CA5766" s="13" t="s">
        <v>14753</v>
      </c>
    </row>
    <row r="5767" spans="78:79" s="1" customFormat="1" ht="15">
      <c r="BZ5767" t="s">
        <v>865</v>
      </c>
      <c r="CA5767" s="13" t="s">
        <v>14754</v>
      </c>
    </row>
    <row r="5768" spans="78:79" s="1" customFormat="1" ht="15">
      <c r="BZ5768" t="s">
        <v>865</v>
      </c>
      <c r="CA5768" s="13" t="s">
        <v>14755</v>
      </c>
    </row>
    <row r="5769" spans="78:79" s="1" customFormat="1" ht="15">
      <c r="BZ5769" t="s">
        <v>865</v>
      </c>
      <c r="CA5769" s="13" t="s">
        <v>14756</v>
      </c>
    </row>
    <row r="5770" spans="78:79" s="1" customFormat="1" ht="15">
      <c r="BZ5770" t="s">
        <v>865</v>
      </c>
      <c r="CA5770" s="13" t="s">
        <v>14757</v>
      </c>
    </row>
    <row r="5771" spans="78:79" s="1" customFormat="1" ht="15">
      <c r="BZ5771" t="s">
        <v>865</v>
      </c>
      <c r="CA5771" s="13" t="s">
        <v>14758</v>
      </c>
    </row>
    <row r="5772" spans="78:79" s="1" customFormat="1" ht="15">
      <c r="BZ5772" t="s">
        <v>865</v>
      </c>
      <c r="CA5772" s="13" t="s">
        <v>14759</v>
      </c>
    </row>
    <row r="5773" spans="78:79" s="1" customFormat="1" ht="15">
      <c r="BZ5773" t="s">
        <v>865</v>
      </c>
      <c r="CA5773" s="13" t="s">
        <v>14760</v>
      </c>
    </row>
    <row r="5774" spans="78:79" s="1" customFormat="1" ht="15">
      <c r="BZ5774" t="s">
        <v>865</v>
      </c>
      <c r="CA5774" s="13" t="s">
        <v>14761</v>
      </c>
    </row>
    <row r="5775" spans="78:79" s="1" customFormat="1" ht="15">
      <c r="BZ5775" t="s">
        <v>865</v>
      </c>
      <c r="CA5775" s="13" t="s">
        <v>14762</v>
      </c>
    </row>
    <row r="5776" spans="78:79" s="1" customFormat="1" ht="15">
      <c r="BZ5776" t="s">
        <v>865</v>
      </c>
      <c r="CA5776" s="13" t="s">
        <v>14763</v>
      </c>
    </row>
    <row r="5777" spans="78:79" s="1" customFormat="1" ht="15">
      <c r="BZ5777" t="s">
        <v>865</v>
      </c>
      <c r="CA5777" s="13" t="s">
        <v>14764</v>
      </c>
    </row>
    <row r="5778" spans="78:79" s="1" customFormat="1" ht="15">
      <c r="BZ5778" t="s">
        <v>865</v>
      </c>
      <c r="CA5778" s="13" t="s">
        <v>14765</v>
      </c>
    </row>
    <row r="5779" spans="78:79" s="1" customFormat="1" ht="15">
      <c r="BZ5779" t="s">
        <v>865</v>
      </c>
      <c r="CA5779" s="13" t="s">
        <v>14766</v>
      </c>
    </row>
    <row r="5780" spans="78:79" s="1" customFormat="1" ht="15">
      <c r="BZ5780" t="s">
        <v>5129</v>
      </c>
      <c r="CA5780" s="13" t="s">
        <v>14767</v>
      </c>
    </row>
    <row r="5781" spans="78:79" s="1" customFormat="1" ht="15">
      <c r="BZ5781" t="s">
        <v>5129</v>
      </c>
      <c r="CA5781" s="13" t="s">
        <v>14768</v>
      </c>
    </row>
    <row r="5782" spans="78:79" s="1" customFormat="1" ht="15">
      <c r="BZ5782" t="s">
        <v>5129</v>
      </c>
      <c r="CA5782" s="13" t="s">
        <v>14769</v>
      </c>
    </row>
    <row r="5783" spans="78:79" s="1" customFormat="1" ht="15">
      <c r="BZ5783" t="s">
        <v>5129</v>
      </c>
      <c r="CA5783" s="13" t="s">
        <v>14770</v>
      </c>
    </row>
    <row r="5784" spans="78:79" s="1" customFormat="1" ht="15">
      <c r="BZ5784" t="s">
        <v>5129</v>
      </c>
      <c r="CA5784" s="13" t="s">
        <v>14771</v>
      </c>
    </row>
    <row r="5785" spans="78:79" s="1" customFormat="1" ht="15">
      <c r="BZ5785" t="s">
        <v>5129</v>
      </c>
      <c r="CA5785" s="13" t="s">
        <v>14772</v>
      </c>
    </row>
    <row r="5786" spans="78:79" s="1" customFormat="1" ht="15">
      <c r="BZ5786" t="s">
        <v>5129</v>
      </c>
      <c r="CA5786" s="13" t="s">
        <v>14773</v>
      </c>
    </row>
    <row r="5787" spans="78:79" s="1" customFormat="1" ht="15">
      <c r="BZ5787" t="s">
        <v>5129</v>
      </c>
      <c r="CA5787" s="13" t="s">
        <v>14774</v>
      </c>
    </row>
    <row r="5788" spans="78:79" s="1" customFormat="1" ht="15">
      <c r="BZ5788" t="s">
        <v>5129</v>
      </c>
      <c r="CA5788" s="13" t="s">
        <v>14775</v>
      </c>
    </row>
    <row r="5789" spans="78:79" s="1" customFormat="1" ht="15">
      <c r="BZ5789" t="s">
        <v>5129</v>
      </c>
      <c r="CA5789" s="13" t="s">
        <v>14776</v>
      </c>
    </row>
    <row r="5790" spans="78:79" s="1" customFormat="1" ht="15">
      <c r="BZ5790" t="s">
        <v>5129</v>
      </c>
      <c r="CA5790" s="13" t="s">
        <v>14777</v>
      </c>
    </row>
    <row r="5791" spans="78:79" s="1" customFormat="1" ht="15">
      <c r="BZ5791" t="s">
        <v>5129</v>
      </c>
      <c r="CA5791" s="13" t="s">
        <v>14778</v>
      </c>
    </row>
    <row r="5792" spans="78:79" s="1" customFormat="1" ht="15">
      <c r="BZ5792" t="s">
        <v>5129</v>
      </c>
      <c r="CA5792" s="13" t="s">
        <v>14779</v>
      </c>
    </row>
    <row r="5793" spans="78:79" s="1" customFormat="1" ht="15">
      <c r="BZ5793" t="s">
        <v>5129</v>
      </c>
      <c r="CA5793" s="13" t="s">
        <v>14780</v>
      </c>
    </row>
    <row r="5794" spans="78:79" s="1" customFormat="1" ht="15">
      <c r="BZ5794" t="s">
        <v>5129</v>
      </c>
      <c r="CA5794" s="13" t="s">
        <v>14781</v>
      </c>
    </row>
    <row r="5795" spans="78:79" s="1" customFormat="1" ht="15">
      <c r="BZ5795" t="s">
        <v>5129</v>
      </c>
      <c r="CA5795" s="13" t="s">
        <v>14782</v>
      </c>
    </row>
    <row r="5796" spans="78:79" s="1" customFormat="1" ht="15">
      <c r="BZ5796" t="s">
        <v>5129</v>
      </c>
      <c r="CA5796" s="13" t="s">
        <v>14783</v>
      </c>
    </row>
    <row r="5797" spans="78:79" s="1" customFormat="1" ht="15">
      <c r="BZ5797" t="s">
        <v>5129</v>
      </c>
      <c r="CA5797" s="13" t="s">
        <v>14784</v>
      </c>
    </row>
    <row r="5798" spans="78:79" s="1" customFormat="1" ht="15">
      <c r="BZ5798" t="s">
        <v>5129</v>
      </c>
      <c r="CA5798" s="13" t="s">
        <v>14785</v>
      </c>
    </row>
    <row r="5799" spans="78:79" s="1" customFormat="1" ht="15">
      <c r="BZ5799" t="s">
        <v>5129</v>
      </c>
      <c r="CA5799" s="13" t="s">
        <v>14786</v>
      </c>
    </row>
    <row r="5800" spans="78:79" s="1" customFormat="1" ht="15">
      <c r="BZ5800" t="s">
        <v>5129</v>
      </c>
      <c r="CA5800" s="13" t="s">
        <v>14787</v>
      </c>
    </row>
    <row r="5801" spans="78:79" s="1" customFormat="1" ht="15">
      <c r="BZ5801" t="s">
        <v>5129</v>
      </c>
      <c r="CA5801" s="13" t="s">
        <v>14788</v>
      </c>
    </row>
    <row r="5802" spans="78:79" s="1" customFormat="1" ht="15">
      <c r="BZ5802" t="s">
        <v>5658</v>
      </c>
      <c r="CA5802" s="13" t="s">
        <v>14789</v>
      </c>
    </row>
    <row r="5803" spans="78:79" s="1" customFormat="1" ht="15">
      <c r="BZ5803" t="s">
        <v>5658</v>
      </c>
      <c r="CA5803" s="13" t="s">
        <v>14790</v>
      </c>
    </row>
    <row r="5804" spans="78:79" s="1" customFormat="1" ht="15">
      <c r="BZ5804" t="s">
        <v>5658</v>
      </c>
      <c r="CA5804" s="13" t="s">
        <v>14791</v>
      </c>
    </row>
    <row r="5805" spans="78:79" s="1" customFormat="1" ht="15">
      <c r="BZ5805" t="s">
        <v>5658</v>
      </c>
      <c r="CA5805" s="13" t="s">
        <v>14792</v>
      </c>
    </row>
    <row r="5806" spans="78:79" s="1" customFormat="1" ht="15">
      <c r="BZ5806" t="s">
        <v>5658</v>
      </c>
      <c r="CA5806" s="13" t="s">
        <v>14793</v>
      </c>
    </row>
    <row r="5807" spans="78:79" s="1" customFormat="1" ht="15">
      <c r="BZ5807" t="s">
        <v>5658</v>
      </c>
      <c r="CA5807" s="13" t="s">
        <v>14794</v>
      </c>
    </row>
    <row r="5808" spans="78:79" s="1" customFormat="1" ht="15">
      <c r="BZ5808" t="s">
        <v>5658</v>
      </c>
      <c r="CA5808" s="13" t="s">
        <v>14795</v>
      </c>
    </row>
    <row r="5809" spans="78:79" s="1" customFormat="1" ht="15">
      <c r="BZ5809" t="s">
        <v>5658</v>
      </c>
      <c r="CA5809" s="13" t="s">
        <v>14796</v>
      </c>
    </row>
    <row r="5810" spans="78:79" s="1" customFormat="1" ht="15">
      <c r="BZ5810" t="s">
        <v>5658</v>
      </c>
      <c r="CA5810" s="13" t="s">
        <v>14797</v>
      </c>
    </row>
    <row r="5811" spans="78:79" s="1" customFormat="1" ht="15">
      <c r="BZ5811" t="s">
        <v>5658</v>
      </c>
      <c r="CA5811" s="13" t="s">
        <v>14798</v>
      </c>
    </row>
    <row r="5812" spans="78:79" s="1" customFormat="1" ht="15">
      <c r="BZ5812" t="s">
        <v>5658</v>
      </c>
      <c r="CA5812" s="13" t="s">
        <v>14799</v>
      </c>
    </row>
    <row r="5813" spans="78:79" s="1" customFormat="1" ht="15">
      <c r="BZ5813" t="s">
        <v>5658</v>
      </c>
      <c r="CA5813" s="13" t="s">
        <v>14800</v>
      </c>
    </row>
    <row r="5814" spans="78:79" s="1" customFormat="1" ht="15">
      <c r="BZ5814" t="s">
        <v>5658</v>
      </c>
      <c r="CA5814" s="13" t="s">
        <v>14801</v>
      </c>
    </row>
    <row r="5815" spans="78:79" s="1" customFormat="1" ht="15">
      <c r="BZ5815" t="s">
        <v>5658</v>
      </c>
      <c r="CA5815" s="13" t="s">
        <v>14802</v>
      </c>
    </row>
    <row r="5816" spans="78:79" s="1" customFormat="1" ht="15">
      <c r="BZ5816" t="s">
        <v>5658</v>
      </c>
      <c r="CA5816" s="13" t="s">
        <v>14803</v>
      </c>
    </row>
    <row r="5817" spans="78:79" s="1" customFormat="1" ht="15">
      <c r="BZ5817" t="s">
        <v>5658</v>
      </c>
      <c r="CA5817" s="13" t="s">
        <v>14804</v>
      </c>
    </row>
    <row r="5818" spans="78:79" s="1" customFormat="1" ht="15">
      <c r="BZ5818" t="s">
        <v>5658</v>
      </c>
      <c r="CA5818" s="13" t="s">
        <v>14805</v>
      </c>
    </row>
    <row r="5819" spans="78:79" s="1" customFormat="1" ht="15">
      <c r="BZ5819" t="s">
        <v>5658</v>
      </c>
      <c r="CA5819" s="13" t="s">
        <v>14806</v>
      </c>
    </row>
    <row r="5820" spans="78:79" s="1" customFormat="1" ht="15">
      <c r="BZ5820" t="s">
        <v>5658</v>
      </c>
      <c r="CA5820" s="13" t="s">
        <v>14807</v>
      </c>
    </row>
    <row r="5821" spans="78:79" s="1" customFormat="1" ht="15">
      <c r="BZ5821" t="s">
        <v>5658</v>
      </c>
      <c r="CA5821" s="13" t="s">
        <v>14808</v>
      </c>
    </row>
    <row r="5822" spans="78:79" s="1" customFormat="1" ht="15">
      <c r="BZ5822" t="s">
        <v>5658</v>
      </c>
      <c r="CA5822" s="13" t="s">
        <v>14809</v>
      </c>
    </row>
    <row r="5823" spans="78:79" s="1" customFormat="1" ht="15">
      <c r="BZ5823" t="s">
        <v>5658</v>
      </c>
      <c r="CA5823" s="13" t="s">
        <v>14810</v>
      </c>
    </row>
    <row r="5824" spans="78:79" s="1" customFormat="1" ht="15">
      <c r="BZ5824" t="s">
        <v>5658</v>
      </c>
      <c r="CA5824" s="13" t="s">
        <v>14811</v>
      </c>
    </row>
    <row r="5825" spans="78:79" s="1" customFormat="1" ht="15">
      <c r="BZ5825" t="s">
        <v>5658</v>
      </c>
      <c r="CA5825" s="13" t="s">
        <v>14812</v>
      </c>
    </row>
    <row r="5826" spans="78:79" s="1" customFormat="1" ht="15">
      <c r="BZ5826" t="s">
        <v>5658</v>
      </c>
      <c r="CA5826" s="13" t="s">
        <v>14813</v>
      </c>
    </row>
    <row r="5827" spans="78:79" s="1" customFormat="1" ht="15">
      <c r="BZ5827" t="s">
        <v>5658</v>
      </c>
      <c r="CA5827" s="13" t="s">
        <v>14814</v>
      </c>
    </row>
    <row r="5828" spans="78:79" s="1" customFormat="1" ht="15">
      <c r="BZ5828" t="s">
        <v>5658</v>
      </c>
      <c r="CA5828" s="13" t="s">
        <v>14815</v>
      </c>
    </row>
    <row r="5829" spans="78:79" s="1" customFormat="1" ht="15">
      <c r="BZ5829" t="s">
        <v>5658</v>
      </c>
      <c r="CA5829" s="13" t="s">
        <v>14816</v>
      </c>
    </row>
    <row r="5830" spans="78:79" s="1" customFormat="1" ht="15">
      <c r="BZ5830" t="s">
        <v>5658</v>
      </c>
      <c r="CA5830" s="13" t="s">
        <v>14817</v>
      </c>
    </row>
    <row r="5831" spans="78:79" s="1" customFormat="1" ht="15">
      <c r="BZ5831" t="s">
        <v>5662</v>
      </c>
      <c r="CA5831" s="13" t="s">
        <v>14818</v>
      </c>
    </row>
    <row r="5832" spans="78:79" s="1" customFormat="1" ht="15">
      <c r="BZ5832" t="s">
        <v>5662</v>
      </c>
      <c r="CA5832" s="13" t="s">
        <v>14819</v>
      </c>
    </row>
    <row r="5833" spans="78:79" s="1" customFormat="1" ht="15">
      <c r="BZ5833" t="s">
        <v>5662</v>
      </c>
      <c r="CA5833" s="13" t="s">
        <v>14820</v>
      </c>
    </row>
    <row r="5834" spans="78:79" s="1" customFormat="1" ht="15">
      <c r="BZ5834" t="s">
        <v>5662</v>
      </c>
      <c r="CA5834" s="13" t="s">
        <v>14821</v>
      </c>
    </row>
    <row r="5835" spans="78:79" s="1" customFormat="1" ht="15">
      <c r="BZ5835" t="s">
        <v>5662</v>
      </c>
      <c r="CA5835" s="13" t="s">
        <v>14822</v>
      </c>
    </row>
    <row r="5836" spans="78:79" s="1" customFormat="1" ht="15">
      <c r="BZ5836" t="s">
        <v>5662</v>
      </c>
      <c r="CA5836" s="13" t="s">
        <v>14823</v>
      </c>
    </row>
    <row r="5837" spans="78:79" s="1" customFormat="1" ht="15">
      <c r="BZ5837" t="s">
        <v>5662</v>
      </c>
      <c r="CA5837" s="13" t="s">
        <v>14824</v>
      </c>
    </row>
    <row r="5838" spans="78:79" s="1" customFormat="1" ht="15">
      <c r="BZ5838" t="s">
        <v>5662</v>
      </c>
      <c r="CA5838" s="13" t="s">
        <v>14825</v>
      </c>
    </row>
    <row r="5839" spans="78:79" s="1" customFormat="1" ht="15">
      <c r="BZ5839" t="s">
        <v>5662</v>
      </c>
      <c r="CA5839" s="13" t="s">
        <v>14826</v>
      </c>
    </row>
    <row r="5840" spans="78:79" s="1" customFormat="1" ht="15">
      <c r="BZ5840" t="s">
        <v>5662</v>
      </c>
      <c r="CA5840" s="13" t="s">
        <v>14827</v>
      </c>
    </row>
    <row r="5841" spans="78:79" s="1" customFormat="1" ht="15">
      <c r="BZ5841" t="s">
        <v>5662</v>
      </c>
      <c r="CA5841" s="13" t="s">
        <v>14828</v>
      </c>
    </row>
    <row r="5842" spans="78:79" s="1" customFormat="1" ht="15">
      <c r="BZ5842" t="s">
        <v>5662</v>
      </c>
      <c r="CA5842" s="13" t="s">
        <v>14829</v>
      </c>
    </row>
    <row r="5843" spans="78:79" s="1" customFormat="1" ht="15">
      <c r="BZ5843" t="s">
        <v>5662</v>
      </c>
      <c r="CA5843" s="13" t="s">
        <v>14830</v>
      </c>
    </row>
    <row r="5844" spans="78:79" s="1" customFormat="1" ht="15">
      <c r="BZ5844" t="s">
        <v>5662</v>
      </c>
      <c r="CA5844" s="13" t="s">
        <v>14831</v>
      </c>
    </row>
    <row r="5845" spans="78:79" s="1" customFormat="1" ht="15">
      <c r="BZ5845" t="s">
        <v>5662</v>
      </c>
      <c r="CA5845" s="13" t="s">
        <v>14832</v>
      </c>
    </row>
    <row r="5846" spans="78:79" s="1" customFormat="1" ht="15">
      <c r="BZ5846" t="s">
        <v>5662</v>
      </c>
      <c r="CA5846" s="13" t="s">
        <v>14833</v>
      </c>
    </row>
    <row r="5847" spans="78:79" s="1" customFormat="1" ht="15">
      <c r="BZ5847" t="s">
        <v>5662</v>
      </c>
      <c r="CA5847" s="13" t="s">
        <v>14834</v>
      </c>
    </row>
    <row r="5848" spans="78:79" s="1" customFormat="1" ht="15">
      <c r="BZ5848" t="s">
        <v>5662</v>
      </c>
      <c r="CA5848" s="13" t="s">
        <v>14835</v>
      </c>
    </row>
    <row r="5849" spans="78:79" s="1" customFormat="1" ht="15">
      <c r="BZ5849" t="s">
        <v>5662</v>
      </c>
      <c r="CA5849" s="13" t="s">
        <v>14836</v>
      </c>
    </row>
    <row r="5850" spans="78:79" s="1" customFormat="1" ht="15">
      <c r="BZ5850" t="s">
        <v>5662</v>
      </c>
      <c r="CA5850" s="13" t="s">
        <v>14837</v>
      </c>
    </row>
    <row r="5851" spans="78:79" s="1" customFormat="1" ht="15">
      <c r="BZ5851" t="s">
        <v>5662</v>
      </c>
      <c r="CA5851" s="13" t="s">
        <v>14838</v>
      </c>
    </row>
    <row r="5852" spans="78:79" s="1" customFormat="1" ht="15">
      <c r="BZ5852" t="s">
        <v>5662</v>
      </c>
      <c r="CA5852" s="13" t="s">
        <v>14839</v>
      </c>
    </row>
    <row r="5853" spans="78:79" s="1" customFormat="1" ht="15">
      <c r="BZ5853" t="s">
        <v>5662</v>
      </c>
      <c r="CA5853" s="13" t="s">
        <v>14840</v>
      </c>
    </row>
    <row r="5854" spans="78:79" s="1" customFormat="1" ht="15">
      <c r="BZ5854" t="s">
        <v>5662</v>
      </c>
      <c r="CA5854" s="13" t="s">
        <v>14841</v>
      </c>
    </row>
    <row r="5855" spans="78:79" s="1" customFormat="1" ht="15">
      <c r="BZ5855" t="s">
        <v>5662</v>
      </c>
      <c r="CA5855" s="13" t="s">
        <v>14842</v>
      </c>
    </row>
    <row r="5856" spans="78:79" s="1" customFormat="1" ht="15">
      <c r="BZ5856" t="s">
        <v>5662</v>
      </c>
      <c r="CA5856" s="13" t="s">
        <v>14843</v>
      </c>
    </row>
    <row r="5857" spans="78:79" s="1" customFormat="1" ht="15">
      <c r="BZ5857" t="s">
        <v>5662</v>
      </c>
      <c r="CA5857" s="13" t="s">
        <v>14844</v>
      </c>
    </row>
    <row r="5858" spans="78:79" s="1" customFormat="1" ht="15">
      <c r="BZ5858" t="s">
        <v>5662</v>
      </c>
      <c r="CA5858" s="13" t="s">
        <v>14845</v>
      </c>
    </row>
    <row r="5859" spans="78:79" s="1" customFormat="1" ht="15">
      <c r="BZ5859" t="s">
        <v>5662</v>
      </c>
      <c r="CA5859" s="13" t="s">
        <v>14846</v>
      </c>
    </row>
    <row r="5860" spans="78:79" s="1" customFormat="1" ht="15">
      <c r="BZ5860" t="s">
        <v>5662</v>
      </c>
      <c r="CA5860" s="13" t="s">
        <v>14847</v>
      </c>
    </row>
    <row r="5861" spans="78:79" s="1" customFormat="1" ht="15">
      <c r="BZ5861" t="s">
        <v>5662</v>
      </c>
      <c r="CA5861" s="13" t="s">
        <v>14848</v>
      </c>
    </row>
    <row r="5862" spans="78:79" s="1" customFormat="1" ht="15">
      <c r="BZ5862" t="s">
        <v>5662</v>
      </c>
      <c r="CA5862" s="13" t="s">
        <v>14849</v>
      </c>
    </row>
    <row r="5863" spans="78:79" s="1" customFormat="1" ht="15">
      <c r="BZ5863" t="s">
        <v>5662</v>
      </c>
      <c r="CA5863" s="13" t="s">
        <v>14850</v>
      </c>
    </row>
    <row r="5864" spans="78:79" s="1" customFormat="1" ht="15">
      <c r="BZ5864" t="s">
        <v>5662</v>
      </c>
      <c r="CA5864" s="13" t="s">
        <v>14851</v>
      </c>
    </row>
    <row r="5865" spans="78:79" s="1" customFormat="1" ht="15">
      <c r="BZ5865" t="s">
        <v>5662</v>
      </c>
      <c r="CA5865" s="13" t="s">
        <v>14852</v>
      </c>
    </row>
    <row r="5866" spans="78:79" s="1" customFormat="1" ht="15">
      <c r="BZ5866" t="s">
        <v>5662</v>
      </c>
      <c r="CA5866" s="13" t="s">
        <v>14853</v>
      </c>
    </row>
    <row r="5867" spans="78:79" s="1" customFormat="1" ht="15">
      <c r="BZ5867" t="s">
        <v>5671</v>
      </c>
      <c r="CA5867" s="13" t="s">
        <v>14854</v>
      </c>
    </row>
    <row r="5868" spans="78:79" s="1" customFormat="1" ht="15">
      <c r="BZ5868" t="s">
        <v>5671</v>
      </c>
      <c r="CA5868" s="13" t="s">
        <v>14855</v>
      </c>
    </row>
    <row r="5869" spans="78:79" s="1" customFormat="1" ht="15">
      <c r="BZ5869" t="s">
        <v>5671</v>
      </c>
      <c r="CA5869" s="13" t="s">
        <v>14856</v>
      </c>
    </row>
    <row r="5870" spans="78:79" s="1" customFormat="1" ht="15">
      <c r="BZ5870" t="s">
        <v>5671</v>
      </c>
      <c r="CA5870" s="13" t="s">
        <v>14857</v>
      </c>
    </row>
    <row r="5871" spans="78:79" s="1" customFormat="1" ht="15">
      <c r="BZ5871" t="s">
        <v>5671</v>
      </c>
      <c r="CA5871" s="13" t="s">
        <v>14858</v>
      </c>
    </row>
    <row r="5872" spans="78:79" s="1" customFormat="1" ht="15">
      <c r="BZ5872" t="s">
        <v>5671</v>
      </c>
      <c r="CA5872" s="13" t="s">
        <v>14859</v>
      </c>
    </row>
    <row r="5873" spans="78:79" s="1" customFormat="1" ht="15">
      <c r="BZ5873" t="s">
        <v>5671</v>
      </c>
      <c r="CA5873" s="13" t="s">
        <v>14860</v>
      </c>
    </row>
    <row r="5874" spans="78:79" s="1" customFormat="1" ht="15">
      <c r="BZ5874" t="s">
        <v>5671</v>
      </c>
      <c r="CA5874" s="13" t="s">
        <v>14861</v>
      </c>
    </row>
    <row r="5875" spans="78:79" s="1" customFormat="1" ht="15">
      <c r="BZ5875" t="s">
        <v>5671</v>
      </c>
      <c r="CA5875" s="13" t="s">
        <v>14862</v>
      </c>
    </row>
    <row r="5876" spans="78:79" s="1" customFormat="1" ht="15">
      <c r="BZ5876" t="s">
        <v>14863</v>
      </c>
      <c r="CA5876" s="13" t="s">
        <v>14864</v>
      </c>
    </row>
    <row r="5877" spans="78:79" s="1" customFormat="1" ht="15">
      <c r="BZ5877" t="s">
        <v>14865</v>
      </c>
      <c r="CA5877" s="13" t="s">
        <v>14866</v>
      </c>
    </row>
    <row r="5878" spans="78:79" s="1" customFormat="1" ht="15">
      <c r="BZ5878" t="s">
        <v>14865</v>
      </c>
      <c r="CA5878" s="13" t="s">
        <v>14867</v>
      </c>
    </row>
    <row r="5879" spans="78:79" s="1" customFormat="1" ht="15">
      <c r="BZ5879" t="s">
        <v>14868</v>
      </c>
      <c r="CA5879" s="13" t="s">
        <v>14869</v>
      </c>
    </row>
    <row r="5880" spans="78:79" s="1" customFormat="1" ht="15">
      <c r="BZ5880" t="s">
        <v>14868</v>
      </c>
      <c r="CA5880" s="13" t="s">
        <v>14870</v>
      </c>
    </row>
    <row r="5881" spans="78:79" s="1" customFormat="1" ht="15">
      <c r="BZ5881" t="s">
        <v>14868</v>
      </c>
      <c r="CA5881" s="13" t="s">
        <v>14871</v>
      </c>
    </row>
    <row r="5882" spans="78:79" s="1" customFormat="1" ht="15">
      <c r="BZ5882" t="s">
        <v>14868</v>
      </c>
      <c r="CA5882" s="13" t="s">
        <v>14872</v>
      </c>
    </row>
    <row r="5883" spans="78:79" s="1" customFormat="1" ht="15">
      <c r="BZ5883" t="s">
        <v>14868</v>
      </c>
      <c r="CA5883" s="13" t="s">
        <v>14873</v>
      </c>
    </row>
    <row r="5884" spans="78:79" s="1" customFormat="1" ht="15">
      <c r="BZ5884" t="s">
        <v>14868</v>
      </c>
      <c r="CA5884" s="13" t="s">
        <v>14874</v>
      </c>
    </row>
    <row r="5885" spans="78:79" s="1" customFormat="1" ht="15">
      <c r="BZ5885" t="s">
        <v>14868</v>
      </c>
      <c r="CA5885" s="13" t="s">
        <v>14875</v>
      </c>
    </row>
    <row r="5886" spans="78:79" s="1" customFormat="1" ht="15">
      <c r="BZ5886" t="s">
        <v>14868</v>
      </c>
      <c r="CA5886" s="13" t="s">
        <v>14876</v>
      </c>
    </row>
    <row r="5887" spans="78:79" s="1" customFormat="1" ht="15">
      <c r="BZ5887" t="s">
        <v>14868</v>
      </c>
      <c r="CA5887" s="13" t="s">
        <v>14877</v>
      </c>
    </row>
    <row r="5888" spans="78:79" s="1" customFormat="1" ht="15">
      <c r="BZ5888" t="s">
        <v>14868</v>
      </c>
      <c r="CA5888" s="13" t="s">
        <v>14878</v>
      </c>
    </row>
    <row r="5889" spans="78:79" s="1" customFormat="1" ht="15">
      <c r="BZ5889" t="s">
        <v>14868</v>
      </c>
      <c r="CA5889" s="13" t="s">
        <v>14879</v>
      </c>
    </row>
    <row r="5890" spans="78:79" s="1" customFormat="1" ht="15">
      <c r="BZ5890" t="s">
        <v>14880</v>
      </c>
      <c r="CA5890" s="13" t="s">
        <v>14881</v>
      </c>
    </row>
    <row r="5891" spans="78:79" s="1" customFormat="1" ht="15">
      <c r="BZ5891" t="s">
        <v>14880</v>
      </c>
      <c r="CA5891" s="13" t="s">
        <v>14882</v>
      </c>
    </row>
    <row r="5892" spans="78:79" s="1" customFormat="1" ht="15">
      <c r="BZ5892" t="s">
        <v>14880</v>
      </c>
      <c r="CA5892" s="13" t="s">
        <v>14883</v>
      </c>
    </row>
    <row r="5893" spans="78:79" s="1" customFormat="1" ht="15">
      <c r="BZ5893" t="s">
        <v>14880</v>
      </c>
      <c r="CA5893" s="13" t="s">
        <v>14884</v>
      </c>
    </row>
    <row r="5894" spans="78:79" s="1" customFormat="1" ht="15">
      <c r="BZ5894" t="s">
        <v>14880</v>
      </c>
      <c r="CA5894" s="13" t="s">
        <v>14885</v>
      </c>
    </row>
    <row r="5895" spans="78:79" s="1" customFormat="1" ht="15">
      <c r="BZ5895" t="s">
        <v>14880</v>
      </c>
      <c r="CA5895" s="13" t="s">
        <v>14886</v>
      </c>
    </row>
    <row r="5896" spans="78:79" s="1" customFormat="1" ht="15">
      <c r="BZ5896" t="s">
        <v>14880</v>
      </c>
      <c r="CA5896" s="13" t="s">
        <v>14887</v>
      </c>
    </row>
    <row r="5897" spans="78:79" s="1" customFormat="1" ht="15">
      <c r="BZ5897" t="s">
        <v>14880</v>
      </c>
      <c r="CA5897" s="13" t="s">
        <v>14888</v>
      </c>
    </row>
    <row r="5898" spans="78:79" s="1" customFormat="1" ht="15">
      <c r="BZ5898" t="s">
        <v>14880</v>
      </c>
      <c r="CA5898" s="13" t="s">
        <v>14889</v>
      </c>
    </row>
    <row r="5899" spans="78:79" s="1" customFormat="1" ht="15">
      <c r="BZ5899" t="s">
        <v>14880</v>
      </c>
      <c r="CA5899" s="13" t="s">
        <v>14890</v>
      </c>
    </row>
    <row r="5900" spans="78:79" s="1" customFormat="1" ht="15">
      <c r="BZ5900" t="s">
        <v>14880</v>
      </c>
      <c r="CA5900" s="13" t="s">
        <v>14891</v>
      </c>
    </row>
    <row r="5901" spans="78:79" s="1" customFormat="1" ht="15">
      <c r="BZ5901" t="s">
        <v>14880</v>
      </c>
      <c r="CA5901" s="13" t="s">
        <v>14892</v>
      </c>
    </row>
    <row r="5902" spans="78:79" s="1" customFormat="1" ht="15">
      <c r="BZ5902" t="s">
        <v>14880</v>
      </c>
      <c r="CA5902" s="13" t="s">
        <v>14893</v>
      </c>
    </row>
    <row r="5903" spans="78:79" s="1" customFormat="1" ht="15">
      <c r="BZ5903" t="s">
        <v>14880</v>
      </c>
      <c r="CA5903" s="13" t="s">
        <v>14894</v>
      </c>
    </row>
    <row r="5904" spans="78:79" s="1" customFormat="1" ht="15">
      <c r="BZ5904" t="s">
        <v>14880</v>
      </c>
      <c r="CA5904" s="13" t="s">
        <v>14895</v>
      </c>
    </row>
    <row r="5905" spans="78:79" s="1" customFormat="1" ht="15">
      <c r="BZ5905" t="s">
        <v>14880</v>
      </c>
      <c r="CA5905" s="13" t="s">
        <v>14896</v>
      </c>
    </row>
    <row r="5906" spans="78:79" s="1" customFormat="1" ht="15">
      <c r="BZ5906" t="s">
        <v>14880</v>
      </c>
      <c r="CA5906" s="13" t="s">
        <v>14897</v>
      </c>
    </row>
    <row r="5907" spans="78:79" s="1" customFormat="1" ht="15">
      <c r="BZ5907" t="s">
        <v>14880</v>
      </c>
      <c r="CA5907" s="13" t="s">
        <v>14898</v>
      </c>
    </row>
    <row r="5908" spans="78:79" s="1" customFormat="1" ht="15">
      <c r="BZ5908" t="s">
        <v>14880</v>
      </c>
      <c r="CA5908" s="13" t="s">
        <v>14899</v>
      </c>
    </row>
    <row r="5909" spans="78:79" s="1" customFormat="1" ht="15">
      <c r="BZ5909" t="s">
        <v>14880</v>
      </c>
      <c r="CA5909" s="13" t="s">
        <v>14900</v>
      </c>
    </row>
    <row r="5910" spans="78:79" s="1" customFormat="1" ht="15">
      <c r="BZ5910" t="s">
        <v>14880</v>
      </c>
      <c r="CA5910" s="13" t="s">
        <v>14901</v>
      </c>
    </row>
    <row r="5911" spans="78:79" s="1" customFormat="1" ht="15">
      <c r="BZ5911" t="s">
        <v>14880</v>
      </c>
      <c r="CA5911" s="13" t="s">
        <v>14902</v>
      </c>
    </row>
    <row r="5912" spans="78:79" s="1" customFormat="1" ht="15">
      <c r="BZ5912" t="s">
        <v>14903</v>
      </c>
      <c r="CA5912" s="13" t="s">
        <v>14904</v>
      </c>
    </row>
    <row r="5913" spans="78:79" s="1" customFormat="1" ht="15">
      <c r="BZ5913" t="s">
        <v>14903</v>
      </c>
      <c r="CA5913" s="13" t="s">
        <v>14905</v>
      </c>
    </row>
    <row r="5914" spans="78:79" s="1" customFormat="1" ht="15">
      <c r="BZ5914" t="s">
        <v>14903</v>
      </c>
      <c r="CA5914" s="13" t="s">
        <v>14906</v>
      </c>
    </row>
    <row r="5915" spans="78:79" s="1" customFormat="1" ht="15">
      <c r="BZ5915" t="s">
        <v>14903</v>
      </c>
      <c r="CA5915" s="13" t="s">
        <v>14907</v>
      </c>
    </row>
    <row r="5916" spans="78:79" s="1" customFormat="1" ht="15">
      <c r="BZ5916" t="s">
        <v>14903</v>
      </c>
      <c r="CA5916" s="13" t="s">
        <v>14908</v>
      </c>
    </row>
    <row r="5917" spans="78:79" s="1" customFormat="1" ht="15">
      <c r="BZ5917" t="s">
        <v>14903</v>
      </c>
      <c r="CA5917" s="13" t="s">
        <v>8241</v>
      </c>
    </row>
    <row r="5918" spans="78:79" s="1" customFormat="1" ht="15">
      <c r="BZ5918" t="s">
        <v>3868</v>
      </c>
      <c r="CA5918" s="13" t="s">
        <v>14909</v>
      </c>
    </row>
    <row r="5919" spans="78:79" s="1" customFormat="1" ht="15">
      <c r="BZ5919" t="s">
        <v>3868</v>
      </c>
      <c r="CA5919" s="13" t="s">
        <v>14910</v>
      </c>
    </row>
    <row r="5920" spans="78:79" s="1" customFormat="1" ht="15">
      <c r="BZ5920" t="s">
        <v>3868</v>
      </c>
      <c r="CA5920" s="13" t="s">
        <v>14911</v>
      </c>
    </row>
    <row r="5921" spans="78:79" s="1" customFormat="1" ht="15">
      <c r="BZ5921" t="s">
        <v>3868</v>
      </c>
      <c r="CA5921" s="13" t="s">
        <v>14912</v>
      </c>
    </row>
    <row r="5922" spans="78:79" s="1" customFormat="1" ht="15">
      <c r="BZ5922" t="s">
        <v>3871</v>
      </c>
      <c r="CA5922" s="13" t="s">
        <v>14913</v>
      </c>
    </row>
    <row r="5923" spans="78:79" s="1" customFormat="1" ht="15">
      <c r="BZ5923" t="s">
        <v>3871</v>
      </c>
      <c r="CA5923" s="13" t="s">
        <v>14914</v>
      </c>
    </row>
    <row r="5924" spans="78:79" s="1" customFormat="1" ht="15">
      <c r="BZ5924" t="s">
        <v>3871</v>
      </c>
      <c r="CA5924" s="13" t="s">
        <v>14915</v>
      </c>
    </row>
    <row r="5925" spans="78:79" s="1" customFormat="1" ht="15">
      <c r="BZ5925" t="s">
        <v>3871</v>
      </c>
      <c r="CA5925" s="13" t="s">
        <v>14916</v>
      </c>
    </row>
    <row r="5926" spans="78:79" s="1" customFormat="1" ht="15">
      <c r="BZ5926" t="s">
        <v>3871</v>
      </c>
      <c r="CA5926" s="13" t="s">
        <v>1184</v>
      </c>
    </row>
    <row r="5927" spans="78:79" s="1" customFormat="1" ht="15">
      <c r="BZ5927" t="s">
        <v>3871</v>
      </c>
      <c r="CA5927" s="13" t="s">
        <v>3734</v>
      </c>
    </row>
    <row r="5928" spans="78:79" s="1" customFormat="1" ht="15">
      <c r="BZ5928" t="s">
        <v>3871</v>
      </c>
      <c r="CA5928" s="13" t="s">
        <v>1862</v>
      </c>
    </row>
    <row r="5929" spans="78:79" s="1" customFormat="1" ht="15">
      <c r="BZ5929" t="s">
        <v>3871</v>
      </c>
      <c r="CA5929" s="13" t="s">
        <v>14917</v>
      </c>
    </row>
    <row r="5930" spans="78:79" s="1" customFormat="1" ht="15">
      <c r="BZ5930" t="s">
        <v>3871</v>
      </c>
      <c r="CA5930" s="13" t="s">
        <v>14918</v>
      </c>
    </row>
    <row r="5931" spans="78:79" s="1" customFormat="1" ht="15">
      <c r="BZ5931" t="s">
        <v>3871</v>
      </c>
      <c r="CA5931" s="13" t="s">
        <v>14919</v>
      </c>
    </row>
    <row r="5932" spans="78:79" s="1" customFormat="1" ht="15">
      <c r="BZ5932" t="s">
        <v>3871</v>
      </c>
      <c r="CA5932" s="13" t="s">
        <v>1546</v>
      </c>
    </row>
    <row r="5933" spans="78:79" s="1" customFormat="1" ht="15">
      <c r="BZ5933" t="s">
        <v>3871</v>
      </c>
      <c r="CA5933" s="13" t="s">
        <v>183</v>
      </c>
    </row>
    <row r="5934" spans="78:79" s="1" customFormat="1" ht="15">
      <c r="BZ5934" t="s">
        <v>3871</v>
      </c>
      <c r="CA5934" s="13" t="s">
        <v>190</v>
      </c>
    </row>
    <row r="5935" spans="78:79" s="1" customFormat="1" ht="15">
      <c r="BZ5935" t="s">
        <v>3871</v>
      </c>
      <c r="CA5935" s="13" t="s">
        <v>14920</v>
      </c>
    </row>
    <row r="5936" spans="78:79" s="1" customFormat="1" ht="15">
      <c r="BZ5936" t="s">
        <v>3871</v>
      </c>
      <c r="CA5936" s="13" t="s">
        <v>339</v>
      </c>
    </row>
    <row r="5937" spans="78:79" s="1" customFormat="1" ht="15">
      <c r="BZ5937" t="s">
        <v>3871</v>
      </c>
      <c r="CA5937" s="13" t="s">
        <v>196</v>
      </c>
    </row>
    <row r="5938" spans="78:79" s="1" customFormat="1" ht="15">
      <c r="BZ5938" t="s">
        <v>3871</v>
      </c>
      <c r="CA5938" s="13" t="s">
        <v>201</v>
      </c>
    </row>
    <row r="5939" spans="78:79" s="1" customFormat="1" ht="15">
      <c r="BZ5939" t="s">
        <v>3871</v>
      </c>
      <c r="CA5939" s="13" t="s">
        <v>213</v>
      </c>
    </row>
    <row r="5940" spans="78:79" s="1" customFormat="1" ht="15">
      <c r="BZ5940" t="s">
        <v>3871</v>
      </c>
      <c r="CA5940" s="13" t="s">
        <v>14921</v>
      </c>
    </row>
    <row r="5941" spans="78:79" s="1" customFormat="1" ht="15">
      <c r="BZ5941" t="s">
        <v>3871</v>
      </c>
      <c r="CA5941" s="13" t="s">
        <v>14922</v>
      </c>
    </row>
    <row r="5942" spans="78:79" s="1" customFormat="1" ht="15">
      <c r="BZ5942" t="s">
        <v>3871</v>
      </c>
      <c r="CA5942" s="13" t="s">
        <v>14923</v>
      </c>
    </row>
    <row r="5943" spans="78:79" s="1" customFormat="1" ht="15">
      <c r="BZ5943" t="s">
        <v>3871</v>
      </c>
      <c r="CA5943" s="13" t="s">
        <v>14924</v>
      </c>
    </row>
    <row r="5944" spans="78:79" s="1" customFormat="1" ht="15">
      <c r="BZ5944" t="s">
        <v>3871</v>
      </c>
      <c r="CA5944" s="13" t="s">
        <v>14925</v>
      </c>
    </row>
    <row r="5945" spans="78:79" s="1" customFormat="1" ht="15">
      <c r="BZ5945" t="s">
        <v>3871</v>
      </c>
      <c r="CA5945" s="13" t="s">
        <v>227</v>
      </c>
    </row>
    <row r="5946" spans="78:79" s="1" customFormat="1" ht="15">
      <c r="BZ5946" t="s">
        <v>3871</v>
      </c>
      <c r="CA5946" s="13" t="s">
        <v>232</v>
      </c>
    </row>
    <row r="5947" spans="78:79" s="1" customFormat="1" ht="15">
      <c r="BZ5947" t="s">
        <v>3871</v>
      </c>
      <c r="CA5947" s="13" t="s">
        <v>239</v>
      </c>
    </row>
    <row r="5948" spans="78:79" s="1" customFormat="1" ht="15">
      <c r="BZ5948" t="s">
        <v>3871</v>
      </c>
      <c r="CA5948" s="13" t="s">
        <v>259</v>
      </c>
    </row>
    <row r="5949" spans="78:79" s="1" customFormat="1" ht="15">
      <c r="BZ5949" t="s">
        <v>3871</v>
      </c>
      <c r="CA5949" s="13" t="s">
        <v>1919</v>
      </c>
    </row>
    <row r="5950" spans="78:79" s="1" customFormat="1" ht="15">
      <c r="BZ5950" t="s">
        <v>3871</v>
      </c>
      <c r="CA5950" s="13" t="s">
        <v>265</v>
      </c>
    </row>
    <row r="5951" spans="78:79" s="1" customFormat="1" ht="15">
      <c r="BZ5951" t="s">
        <v>3871</v>
      </c>
      <c r="CA5951" s="13" t="s">
        <v>270</v>
      </c>
    </row>
    <row r="5952" spans="78:79" s="1" customFormat="1" ht="15">
      <c r="BZ5952" t="s">
        <v>3871</v>
      </c>
      <c r="CA5952" s="13" t="s">
        <v>14926</v>
      </c>
    </row>
    <row r="5953" spans="78:79" s="1" customFormat="1" ht="15">
      <c r="BZ5953" t="s">
        <v>3871</v>
      </c>
      <c r="CA5953" s="13" t="s">
        <v>14927</v>
      </c>
    </row>
    <row r="5954" spans="78:79" s="1" customFormat="1" ht="15">
      <c r="BZ5954" t="s">
        <v>3871</v>
      </c>
      <c r="CA5954" s="13" t="s">
        <v>275</v>
      </c>
    </row>
    <row r="5955" spans="78:79" s="1" customFormat="1" ht="15">
      <c r="BZ5955" t="s">
        <v>3871</v>
      </c>
      <c r="CA5955" s="13" t="s">
        <v>1703</v>
      </c>
    </row>
    <row r="5956" spans="78:79" s="1" customFormat="1" ht="15">
      <c r="BZ5956" t="s">
        <v>3871</v>
      </c>
      <c r="CA5956" s="13" t="s">
        <v>14928</v>
      </c>
    </row>
    <row r="5957" spans="78:79" s="1" customFormat="1" ht="15">
      <c r="BZ5957" t="s">
        <v>3871</v>
      </c>
      <c r="CA5957" s="13" t="s">
        <v>3063</v>
      </c>
    </row>
    <row r="5958" spans="78:79" s="1" customFormat="1" ht="15">
      <c r="BZ5958" t="s">
        <v>3871</v>
      </c>
      <c r="CA5958" s="13" t="s">
        <v>13064</v>
      </c>
    </row>
    <row r="5959" spans="78:79" s="1" customFormat="1" ht="15">
      <c r="BZ5959" t="s">
        <v>3871</v>
      </c>
      <c r="CA5959" s="13" t="s">
        <v>13067</v>
      </c>
    </row>
    <row r="5960" spans="78:79" s="1" customFormat="1" ht="15">
      <c r="BZ5960" t="s">
        <v>3871</v>
      </c>
      <c r="CA5960" s="13" t="s">
        <v>14929</v>
      </c>
    </row>
    <row r="5961" spans="78:79" s="1" customFormat="1" ht="15">
      <c r="BZ5961" t="s">
        <v>3871</v>
      </c>
      <c r="CA5961" s="13" t="s">
        <v>3090</v>
      </c>
    </row>
    <row r="5962" spans="78:79" s="1" customFormat="1" ht="15">
      <c r="BZ5962" t="s">
        <v>3871</v>
      </c>
      <c r="CA5962" s="13" t="s">
        <v>3093</v>
      </c>
    </row>
    <row r="5963" spans="78:79" s="1" customFormat="1" ht="15">
      <c r="BZ5963" t="s">
        <v>6923</v>
      </c>
      <c r="CA5963" s="13" t="s">
        <v>14930</v>
      </c>
    </row>
    <row r="5964" spans="78:79" s="1" customFormat="1" ht="15">
      <c r="BZ5964" t="s">
        <v>6923</v>
      </c>
      <c r="CA5964" s="13" t="s">
        <v>14931</v>
      </c>
    </row>
    <row r="5965" spans="78:79" s="1" customFormat="1" ht="15">
      <c r="BZ5965" t="s">
        <v>6923</v>
      </c>
      <c r="CA5965" s="13" t="s">
        <v>1184</v>
      </c>
    </row>
    <row r="5966" spans="78:79" s="1" customFormat="1" ht="15">
      <c r="BZ5966" t="s">
        <v>6923</v>
      </c>
      <c r="CA5966" s="13" t="s">
        <v>1758</v>
      </c>
    </row>
    <row r="5967" spans="78:79" s="1" customFormat="1" ht="15">
      <c r="BZ5967" t="s">
        <v>6923</v>
      </c>
      <c r="CA5967" s="13" t="s">
        <v>14932</v>
      </c>
    </row>
    <row r="5968" spans="78:79" s="1" customFormat="1" ht="15">
      <c r="BZ5968" t="s">
        <v>6923</v>
      </c>
      <c r="CA5968" s="13" t="s">
        <v>303</v>
      </c>
    </row>
    <row r="5969" spans="78:79" s="1" customFormat="1" ht="15">
      <c r="BZ5969" t="s">
        <v>6923</v>
      </c>
      <c r="CA5969" s="13" t="s">
        <v>339</v>
      </c>
    </row>
    <row r="5970" spans="78:79" s="1" customFormat="1" ht="15">
      <c r="BZ5970" t="s">
        <v>6923</v>
      </c>
      <c r="CA5970" s="13" t="s">
        <v>196</v>
      </c>
    </row>
    <row r="5971" spans="78:79" s="1" customFormat="1" ht="15">
      <c r="BZ5971" t="s">
        <v>6923</v>
      </c>
      <c r="CA5971" s="13" t="s">
        <v>201</v>
      </c>
    </row>
    <row r="5972" spans="78:79" s="1" customFormat="1" ht="15">
      <c r="BZ5972" t="s">
        <v>6923</v>
      </c>
      <c r="CA5972" s="13" t="s">
        <v>355</v>
      </c>
    </row>
    <row r="5973" spans="78:79" s="1" customFormat="1" ht="15">
      <c r="BZ5973" t="s">
        <v>6923</v>
      </c>
      <c r="CA5973" s="13" t="s">
        <v>213</v>
      </c>
    </row>
    <row r="5974" spans="78:79" s="1" customFormat="1" ht="15">
      <c r="BZ5974" t="s">
        <v>6923</v>
      </c>
      <c r="CA5974" s="13" t="s">
        <v>14933</v>
      </c>
    </row>
    <row r="5975" spans="78:79" s="1" customFormat="1" ht="15">
      <c r="BZ5975" t="s">
        <v>6923</v>
      </c>
      <c r="CA5975" s="13" t="s">
        <v>259</v>
      </c>
    </row>
    <row r="5976" spans="78:79" s="1" customFormat="1" ht="15">
      <c r="BZ5976" t="s">
        <v>6923</v>
      </c>
      <c r="CA5976" s="13" t="s">
        <v>280</v>
      </c>
    </row>
    <row r="5977" spans="78:79" s="1" customFormat="1" ht="15">
      <c r="BZ5977" t="s">
        <v>6923</v>
      </c>
      <c r="CA5977" s="13" t="s">
        <v>1565</v>
      </c>
    </row>
    <row r="5978" spans="78:79" s="1" customFormat="1" ht="15">
      <c r="BZ5978" t="s">
        <v>6923</v>
      </c>
      <c r="CA5978" s="13" t="s">
        <v>1716</v>
      </c>
    </row>
    <row r="5979" spans="78:79" s="1" customFormat="1" ht="15">
      <c r="BZ5979" t="s">
        <v>6923</v>
      </c>
      <c r="CA5979" s="13" t="s">
        <v>1719</v>
      </c>
    </row>
    <row r="5980" spans="78:79" s="1" customFormat="1" ht="15">
      <c r="BZ5980" t="s">
        <v>6923</v>
      </c>
      <c r="CA5980" s="13" t="s">
        <v>290</v>
      </c>
    </row>
    <row r="5981" spans="78:79" s="1" customFormat="1" ht="15">
      <c r="BZ5981" t="s">
        <v>6930</v>
      </c>
      <c r="CA5981" s="13" t="s">
        <v>14934</v>
      </c>
    </row>
    <row r="5982" spans="78:79" s="1" customFormat="1" ht="15">
      <c r="BZ5982" t="s">
        <v>6930</v>
      </c>
      <c r="CA5982" s="13" t="s">
        <v>14935</v>
      </c>
    </row>
    <row r="5983" spans="78:79" s="1" customFormat="1" ht="15">
      <c r="BZ5983" t="s">
        <v>6930</v>
      </c>
      <c r="CA5983" s="13" t="s">
        <v>1492</v>
      </c>
    </row>
    <row r="5984" spans="78:79" s="1" customFormat="1" ht="15">
      <c r="BZ5984" t="s">
        <v>6930</v>
      </c>
      <c r="CA5984" s="13" t="s">
        <v>1494</v>
      </c>
    </row>
    <row r="5985" spans="78:79" s="1" customFormat="1" ht="15">
      <c r="BZ5985" t="s">
        <v>6933</v>
      </c>
      <c r="CA5985" s="13" t="s">
        <v>14936</v>
      </c>
    </row>
    <row r="5986" spans="78:79" s="1" customFormat="1" ht="15">
      <c r="BZ5986" t="s">
        <v>6933</v>
      </c>
      <c r="CA5986" s="13" t="s">
        <v>14937</v>
      </c>
    </row>
    <row r="5987" spans="78:79" s="1" customFormat="1" ht="15">
      <c r="BZ5987" t="s">
        <v>6933</v>
      </c>
      <c r="CA5987" s="13" t="s">
        <v>14938</v>
      </c>
    </row>
    <row r="5988" spans="78:79" s="1" customFormat="1" ht="15">
      <c r="BZ5988" t="s">
        <v>6933</v>
      </c>
      <c r="CA5988" s="13" t="s">
        <v>14939</v>
      </c>
    </row>
    <row r="5989" spans="78:79" s="1" customFormat="1" ht="15">
      <c r="BZ5989" t="s">
        <v>6933</v>
      </c>
      <c r="CA5989" s="13" t="s">
        <v>14940</v>
      </c>
    </row>
    <row r="5990" spans="78:79" s="1" customFormat="1" ht="15">
      <c r="BZ5990" t="s">
        <v>6933</v>
      </c>
      <c r="CA5990" s="13" t="s">
        <v>14941</v>
      </c>
    </row>
    <row r="5991" spans="78:79" s="1" customFormat="1" ht="15">
      <c r="BZ5991" t="s">
        <v>6933</v>
      </c>
      <c r="CA5991" s="13" t="s">
        <v>14942</v>
      </c>
    </row>
    <row r="5992" spans="78:79" s="1" customFormat="1" ht="15">
      <c r="BZ5992" t="s">
        <v>6933</v>
      </c>
      <c r="CA5992" s="13" t="s">
        <v>14943</v>
      </c>
    </row>
    <row r="5993" spans="78:79" s="1" customFormat="1" ht="15">
      <c r="BZ5993" t="s">
        <v>6933</v>
      </c>
      <c r="CA5993" s="13" t="s">
        <v>14944</v>
      </c>
    </row>
    <row r="5994" spans="78:79" s="1" customFormat="1" ht="15">
      <c r="BZ5994" t="s">
        <v>6933</v>
      </c>
      <c r="CA5994" s="13" t="s">
        <v>14945</v>
      </c>
    </row>
    <row r="5995" spans="78:79" s="1" customFormat="1" ht="15">
      <c r="BZ5995" t="s">
        <v>6933</v>
      </c>
      <c r="CA5995" s="13" t="s">
        <v>14946</v>
      </c>
    </row>
    <row r="5996" spans="78:79" s="1" customFormat="1" ht="15">
      <c r="BZ5996" t="s">
        <v>6933</v>
      </c>
      <c r="CA5996" s="13" t="s">
        <v>14947</v>
      </c>
    </row>
    <row r="5997" spans="78:79" s="1" customFormat="1" ht="15">
      <c r="BZ5997" t="s">
        <v>6933</v>
      </c>
      <c r="CA5997" s="13" t="s">
        <v>14948</v>
      </c>
    </row>
    <row r="5998" spans="78:79" s="1" customFormat="1" ht="15">
      <c r="BZ5998" t="s">
        <v>6933</v>
      </c>
      <c r="CA5998" s="13" t="s">
        <v>14949</v>
      </c>
    </row>
    <row r="5999" spans="78:79" s="1" customFormat="1" ht="15">
      <c r="BZ5999" t="s">
        <v>6933</v>
      </c>
      <c r="CA5999" s="13" t="s">
        <v>14950</v>
      </c>
    </row>
    <row r="6000" spans="78:79" s="1" customFormat="1" ht="15">
      <c r="BZ6000" t="s">
        <v>6933</v>
      </c>
      <c r="CA6000" s="13" t="s">
        <v>14951</v>
      </c>
    </row>
    <row r="6001" spans="78:79" s="1" customFormat="1" ht="15">
      <c r="BZ6001" t="s">
        <v>6933</v>
      </c>
      <c r="CA6001" s="13" t="s">
        <v>14952</v>
      </c>
    </row>
    <row r="6002" spans="78:79" s="1" customFormat="1" ht="15">
      <c r="BZ6002" t="s">
        <v>6933</v>
      </c>
      <c r="CA6002" s="13" t="s">
        <v>14953</v>
      </c>
    </row>
    <row r="6003" spans="78:79" s="1" customFormat="1" ht="15">
      <c r="BZ6003" t="s">
        <v>6933</v>
      </c>
      <c r="CA6003" s="13" t="s">
        <v>14954</v>
      </c>
    </row>
    <row r="6004" spans="78:79" s="1" customFormat="1" ht="15">
      <c r="BZ6004" t="s">
        <v>6933</v>
      </c>
      <c r="CA6004" s="13" t="s">
        <v>14955</v>
      </c>
    </row>
    <row r="6005" spans="78:79" s="1" customFormat="1" ht="15">
      <c r="BZ6005" t="s">
        <v>6933</v>
      </c>
      <c r="CA6005" s="13" t="s">
        <v>14956</v>
      </c>
    </row>
    <row r="6006" spans="78:79" s="1" customFormat="1" ht="15">
      <c r="BZ6006" t="s">
        <v>6933</v>
      </c>
      <c r="CA6006" s="13" t="s">
        <v>14957</v>
      </c>
    </row>
    <row r="6007" spans="78:79" s="1" customFormat="1" ht="15">
      <c r="BZ6007" t="s">
        <v>6933</v>
      </c>
      <c r="CA6007" s="13" t="s">
        <v>14958</v>
      </c>
    </row>
    <row r="6008" spans="78:79" s="1" customFormat="1" ht="15">
      <c r="BZ6008" t="s">
        <v>6933</v>
      </c>
      <c r="CA6008" s="13" t="s">
        <v>14959</v>
      </c>
    </row>
    <row r="6009" spans="78:79" s="1" customFormat="1" ht="15">
      <c r="BZ6009" t="s">
        <v>6933</v>
      </c>
      <c r="CA6009" s="13" t="s">
        <v>14960</v>
      </c>
    </row>
    <row r="6010" spans="78:79" s="1" customFormat="1" ht="15">
      <c r="BZ6010" t="s">
        <v>6933</v>
      </c>
      <c r="CA6010" s="13" t="s">
        <v>14961</v>
      </c>
    </row>
    <row r="6011" spans="78:79" s="1" customFormat="1" ht="15">
      <c r="BZ6011" t="s">
        <v>6933</v>
      </c>
      <c r="CA6011" s="13" t="s">
        <v>14962</v>
      </c>
    </row>
    <row r="6012" spans="78:79" s="1" customFormat="1" ht="15">
      <c r="BZ6012" t="s">
        <v>6933</v>
      </c>
      <c r="CA6012" s="13" t="s">
        <v>14963</v>
      </c>
    </row>
    <row r="6013" spans="78:79" s="1" customFormat="1" ht="15">
      <c r="BZ6013" t="s">
        <v>6933</v>
      </c>
      <c r="CA6013" s="13" t="s">
        <v>14964</v>
      </c>
    </row>
    <row r="6014" spans="78:79" s="1" customFormat="1" ht="15">
      <c r="BZ6014" t="s">
        <v>6933</v>
      </c>
      <c r="CA6014" s="13" t="s">
        <v>14965</v>
      </c>
    </row>
    <row r="6015" spans="78:79" s="1" customFormat="1" ht="15">
      <c r="BZ6015" t="s">
        <v>6933</v>
      </c>
      <c r="CA6015" s="13" t="s">
        <v>14966</v>
      </c>
    </row>
    <row r="6016" spans="78:79" s="1" customFormat="1" ht="15">
      <c r="BZ6016" t="s">
        <v>6933</v>
      </c>
      <c r="CA6016" s="13" t="s">
        <v>14967</v>
      </c>
    </row>
    <row r="6017" spans="78:79" s="1" customFormat="1" ht="15">
      <c r="BZ6017" t="s">
        <v>6933</v>
      </c>
      <c r="CA6017" s="13" t="s">
        <v>14968</v>
      </c>
    </row>
    <row r="6018" spans="78:79" s="1" customFormat="1" ht="15">
      <c r="BZ6018" t="s">
        <v>6933</v>
      </c>
      <c r="CA6018" s="13" t="s">
        <v>14969</v>
      </c>
    </row>
    <row r="6019" spans="78:79" s="1" customFormat="1" ht="15">
      <c r="BZ6019" t="s">
        <v>6933</v>
      </c>
      <c r="CA6019" s="13" t="s">
        <v>688</v>
      </c>
    </row>
    <row r="6020" spans="78:79" s="1" customFormat="1" ht="15">
      <c r="BZ6020" t="s">
        <v>6933</v>
      </c>
      <c r="CA6020" s="13" t="s">
        <v>14970</v>
      </c>
    </row>
    <row r="6021" spans="78:79" s="1" customFormat="1" ht="15">
      <c r="BZ6021" t="s">
        <v>6933</v>
      </c>
      <c r="CA6021" s="13" t="s">
        <v>14971</v>
      </c>
    </row>
    <row r="6022" spans="78:79" s="1" customFormat="1" ht="15">
      <c r="BZ6022" t="s">
        <v>6933</v>
      </c>
      <c r="CA6022" s="13" t="s">
        <v>1859</v>
      </c>
    </row>
    <row r="6023" spans="78:79" s="1" customFormat="1" ht="15">
      <c r="BZ6023" t="s">
        <v>6933</v>
      </c>
      <c r="CA6023" s="13" t="s">
        <v>14972</v>
      </c>
    </row>
    <row r="6024" spans="78:79" s="1" customFormat="1" ht="15">
      <c r="BZ6024" t="s">
        <v>6933</v>
      </c>
      <c r="CA6024" s="13" t="s">
        <v>2825</v>
      </c>
    </row>
    <row r="6025" spans="78:79" s="1" customFormat="1" ht="15">
      <c r="BZ6025" t="s">
        <v>6933</v>
      </c>
      <c r="CA6025" s="13" t="s">
        <v>490</v>
      </c>
    </row>
    <row r="6026" spans="78:79" s="1" customFormat="1" ht="15">
      <c r="BZ6026" t="s">
        <v>6933</v>
      </c>
      <c r="CA6026" s="13" t="s">
        <v>14973</v>
      </c>
    </row>
    <row r="6027" spans="78:79" s="1" customFormat="1" ht="15">
      <c r="BZ6027" t="s">
        <v>6933</v>
      </c>
      <c r="CA6027" s="13" t="s">
        <v>14974</v>
      </c>
    </row>
    <row r="6028" spans="78:79" s="1" customFormat="1" ht="15">
      <c r="BZ6028" t="s">
        <v>6933</v>
      </c>
      <c r="CA6028" s="13" t="s">
        <v>493</v>
      </c>
    </row>
    <row r="6029" spans="78:79" s="1" customFormat="1" ht="15">
      <c r="BZ6029" t="s">
        <v>6933</v>
      </c>
      <c r="CA6029" s="13" t="s">
        <v>14975</v>
      </c>
    </row>
    <row r="6030" spans="78:79" s="1" customFormat="1" ht="15">
      <c r="BZ6030" t="s">
        <v>6936</v>
      </c>
      <c r="CA6030" s="13" t="s">
        <v>14976</v>
      </c>
    </row>
    <row r="6031" spans="78:79" s="1" customFormat="1" ht="15">
      <c r="BZ6031" t="s">
        <v>6936</v>
      </c>
      <c r="CA6031" s="13" t="s">
        <v>14977</v>
      </c>
    </row>
    <row r="6032" spans="78:79" s="1" customFormat="1" ht="15">
      <c r="BZ6032" t="s">
        <v>6936</v>
      </c>
      <c r="CA6032" s="13" t="s">
        <v>2777</v>
      </c>
    </row>
    <row r="6033" spans="78:79" s="1" customFormat="1" ht="15">
      <c r="BZ6033" t="s">
        <v>6939</v>
      </c>
      <c r="CA6033" s="13" t="s">
        <v>14978</v>
      </c>
    </row>
    <row r="6034" spans="78:79" s="1" customFormat="1" ht="15">
      <c r="BZ6034" t="s">
        <v>9088</v>
      </c>
      <c r="CA6034" s="13" t="s">
        <v>14979</v>
      </c>
    </row>
    <row r="6035" spans="78:79" s="1" customFormat="1" ht="15">
      <c r="BZ6035" t="s">
        <v>9088</v>
      </c>
      <c r="CA6035" s="13" t="s">
        <v>14980</v>
      </c>
    </row>
    <row r="6036" spans="78:79" s="1" customFormat="1" ht="15">
      <c r="BZ6036" t="s">
        <v>9088</v>
      </c>
      <c r="CA6036" s="13" t="s">
        <v>14981</v>
      </c>
    </row>
    <row r="6037" spans="78:79" s="1" customFormat="1" ht="15">
      <c r="BZ6037" t="s">
        <v>9088</v>
      </c>
      <c r="CA6037" s="13" t="s">
        <v>14982</v>
      </c>
    </row>
    <row r="6038" spans="78:79" s="1" customFormat="1" ht="15">
      <c r="BZ6038" t="s">
        <v>9088</v>
      </c>
      <c r="CA6038" s="13" t="s">
        <v>14983</v>
      </c>
    </row>
    <row r="6039" spans="78:79" s="1" customFormat="1" ht="15">
      <c r="BZ6039" t="s">
        <v>9088</v>
      </c>
      <c r="CA6039" s="13" t="s">
        <v>14984</v>
      </c>
    </row>
    <row r="6040" spans="78:79" s="1" customFormat="1" ht="15">
      <c r="BZ6040" t="s">
        <v>9088</v>
      </c>
      <c r="CA6040" s="13" t="s">
        <v>14985</v>
      </c>
    </row>
    <row r="6041" spans="78:79" s="1" customFormat="1" ht="15">
      <c r="BZ6041" t="s">
        <v>9088</v>
      </c>
      <c r="CA6041" s="13" t="s">
        <v>14986</v>
      </c>
    </row>
    <row r="6042" spans="78:79" s="1" customFormat="1" ht="15">
      <c r="BZ6042" t="s">
        <v>9088</v>
      </c>
      <c r="CA6042" s="13" t="s">
        <v>14987</v>
      </c>
    </row>
    <row r="6043" spans="78:79" s="1" customFormat="1" ht="15">
      <c r="BZ6043" t="s">
        <v>9088</v>
      </c>
      <c r="CA6043" s="13" t="s">
        <v>14988</v>
      </c>
    </row>
    <row r="6044" spans="78:79" s="1" customFormat="1" ht="15">
      <c r="BZ6044" t="s">
        <v>9088</v>
      </c>
      <c r="CA6044" s="13" t="s">
        <v>14989</v>
      </c>
    </row>
    <row r="6045" spans="78:79" s="1" customFormat="1" ht="15">
      <c r="BZ6045" t="s">
        <v>9088</v>
      </c>
      <c r="CA6045" s="13" t="s">
        <v>14990</v>
      </c>
    </row>
    <row r="6046" spans="78:79" s="1" customFormat="1" ht="15">
      <c r="BZ6046" t="s">
        <v>9088</v>
      </c>
      <c r="CA6046" s="13" t="s">
        <v>14991</v>
      </c>
    </row>
    <row r="6047" spans="78:79" s="1" customFormat="1" ht="15">
      <c r="BZ6047" t="s">
        <v>9088</v>
      </c>
      <c r="CA6047" s="13" t="s">
        <v>14992</v>
      </c>
    </row>
    <row r="6048" spans="78:79" s="1" customFormat="1" ht="15">
      <c r="BZ6048" t="s">
        <v>9088</v>
      </c>
      <c r="CA6048" s="13" t="s">
        <v>14993</v>
      </c>
    </row>
    <row r="6049" spans="78:79" s="1" customFormat="1" ht="15">
      <c r="BZ6049" t="s">
        <v>9088</v>
      </c>
      <c r="CA6049" s="13" t="s">
        <v>14994</v>
      </c>
    </row>
    <row r="6050" spans="78:79" s="1" customFormat="1" ht="15">
      <c r="BZ6050" t="s">
        <v>9092</v>
      </c>
      <c r="CA6050" s="13" t="s">
        <v>14995</v>
      </c>
    </row>
    <row r="6051" spans="78:79" s="1" customFormat="1" ht="15">
      <c r="BZ6051" t="s">
        <v>9092</v>
      </c>
      <c r="CA6051" s="13" t="s">
        <v>14996</v>
      </c>
    </row>
    <row r="6052" spans="78:79" s="1" customFormat="1" ht="15">
      <c r="BZ6052" t="s">
        <v>9092</v>
      </c>
      <c r="CA6052" s="13" t="s">
        <v>14997</v>
      </c>
    </row>
    <row r="6053" spans="78:79" s="1" customFormat="1" ht="15">
      <c r="BZ6053" t="s">
        <v>9092</v>
      </c>
      <c r="CA6053" s="13" t="s">
        <v>14998</v>
      </c>
    </row>
    <row r="6054" spans="78:79" s="1" customFormat="1" ht="15">
      <c r="BZ6054" t="s">
        <v>9092</v>
      </c>
      <c r="CA6054" s="13" t="s">
        <v>14999</v>
      </c>
    </row>
    <row r="6055" spans="78:79" s="1" customFormat="1" ht="15">
      <c r="BZ6055" t="s">
        <v>9092</v>
      </c>
      <c r="CA6055" s="13" t="s">
        <v>15000</v>
      </c>
    </row>
    <row r="6056" spans="78:79" s="1" customFormat="1" ht="15">
      <c r="BZ6056" t="s">
        <v>9092</v>
      </c>
      <c r="CA6056" s="13" t="s">
        <v>15001</v>
      </c>
    </row>
    <row r="6057" spans="78:79" s="1" customFormat="1" ht="15">
      <c r="BZ6057" t="s">
        <v>9092</v>
      </c>
      <c r="CA6057" s="13" t="s">
        <v>15002</v>
      </c>
    </row>
    <row r="6058" spans="78:79" s="1" customFormat="1" ht="15">
      <c r="BZ6058" t="s">
        <v>9092</v>
      </c>
      <c r="CA6058" s="13" t="s">
        <v>15003</v>
      </c>
    </row>
    <row r="6059" spans="78:79" s="1" customFormat="1" ht="15">
      <c r="BZ6059" t="s">
        <v>9092</v>
      </c>
      <c r="CA6059" s="13" t="s">
        <v>15004</v>
      </c>
    </row>
    <row r="6060" spans="78:79" s="1" customFormat="1" ht="15">
      <c r="BZ6060" t="s">
        <v>9092</v>
      </c>
      <c r="CA6060" s="13" t="s">
        <v>15005</v>
      </c>
    </row>
    <row r="6061" spans="78:79" s="1" customFormat="1" ht="15">
      <c r="BZ6061" t="s">
        <v>9092</v>
      </c>
      <c r="CA6061" s="13" t="s">
        <v>15006</v>
      </c>
    </row>
    <row r="6062" spans="78:79" s="1" customFormat="1" ht="15">
      <c r="BZ6062" t="s">
        <v>9092</v>
      </c>
      <c r="CA6062" s="13" t="s">
        <v>15007</v>
      </c>
    </row>
    <row r="6063" spans="78:79" s="1" customFormat="1" ht="15">
      <c r="BZ6063" t="s">
        <v>9092</v>
      </c>
      <c r="CA6063" s="13" t="s">
        <v>15008</v>
      </c>
    </row>
    <row r="6064" spans="78:79" s="1" customFormat="1" ht="15">
      <c r="BZ6064" t="s">
        <v>9092</v>
      </c>
      <c r="CA6064" s="13" t="s">
        <v>15009</v>
      </c>
    </row>
    <row r="6065" spans="78:79" s="1" customFormat="1" ht="15">
      <c r="BZ6065" t="s">
        <v>9092</v>
      </c>
      <c r="CA6065" s="13" t="s">
        <v>15010</v>
      </c>
    </row>
    <row r="6066" spans="78:79" s="1" customFormat="1" ht="15">
      <c r="BZ6066" t="s">
        <v>9092</v>
      </c>
      <c r="CA6066" s="13" t="s">
        <v>15011</v>
      </c>
    </row>
    <row r="6067" spans="78:79" s="1" customFormat="1" ht="15">
      <c r="BZ6067" t="s">
        <v>9092</v>
      </c>
      <c r="CA6067" s="13" t="s">
        <v>15012</v>
      </c>
    </row>
    <row r="6068" spans="78:79" s="1" customFormat="1" ht="15">
      <c r="BZ6068" t="s">
        <v>9095</v>
      </c>
      <c r="CA6068" s="13" t="s">
        <v>15013</v>
      </c>
    </row>
    <row r="6069" spans="78:79" s="1" customFormat="1" ht="15">
      <c r="BZ6069" t="s">
        <v>9095</v>
      </c>
      <c r="CA6069" s="13" t="s">
        <v>15014</v>
      </c>
    </row>
    <row r="6070" spans="78:79" s="1" customFormat="1" ht="15">
      <c r="BZ6070" t="s">
        <v>9095</v>
      </c>
      <c r="CA6070" s="13" t="s">
        <v>15015</v>
      </c>
    </row>
    <row r="6071" spans="78:79" s="1" customFormat="1" ht="15">
      <c r="BZ6071" t="s">
        <v>9095</v>
      </c>
      <c r="CA6071" s="13" t="s">
        <v>15016</v>
      </c>
    </row>
    <row r="6072" spans="78:79" s="1" customFormat="1" ht="15">
      <c r="BZ6072" t="s">
        <v>9095</v>
      </c>
      <c r="CA6072" s="13" t="s">
        <v>15017</v>
      </c>
    </row>
    <row r="6073" spans="78:79" s="1" customFormat="1" ht="15">
      <c r="BZ6073" t="s">
        <v>9095</v>
      </c>
      <c r="CA6073" s="13" t="s">
        <v>15018</v>
      </c>
    </row>
    <row r="6074" spans="78:79" s="1" customFormat="1" ht="15">
      <c r="BZ6074" t="s">
        <v>9095</v>
      </c>
      <c r="CA6074" s="13" t="s">
        <v>15019</v>
      </c>
    </row>
    <row r="6075" spans="78:79" s="1" customFormat="1" ht="15">
      <c r="BZ6075" t="s">
        <v>9095</v>
      </c>
      <c r="CA6075" s="13" t="s">
        <v>15020</v>
      </c>
    </row>
    <row r="6076" spans="78:79" s="1" customFormat="1" ht="15">
      <c r="BZ6076" t="s">
        <v>9095</v>
      </c>
      <c r="CA6076" s="13" t="s">
        <v>15021</v>
      </c>
    </row>
    <row r="6077" spans="78:79" s="1" customFormat="1" ht="15">
      <c r="BZ6077" t="s">
        <v>9095</v>
      </c>
      <c r="CA6077" s="13" t="s">
        <v>15022</v>
      </c>
    </row>
    <row r="6078" spans="78:79" s="1" customFormat="1" ht="15">
      <c r="BZ6078" t="s">
        <v>9095</v>
      </c>
      <c r="CA6078" s="13" t="s">
        <v>15023</v>
      </c>
    </row>
    <row r="6079" spans="78:79" s="1" customFormat="1" ht="15">
      <c r="BZ6079" t="s">
        <v>9095</v>
      </c>
      <c r="CA6079" s="13" t="s">
        <v>15024</v>
      </c>
    </row>
    <row r="6080" spans="78:79" s="1" customFormat="1" ht="15">
      <c r="BZ6080" t="s">
        <v>9095</v>
      </c>
      <c r="CA6080" s="13" t="s">
        <v>15025</v>
      </c>
    </row>
    <row r="6081" spans="78:79" s="1" customFormat="1" ht="15">
      <c r="BZ6081" t="s">
        <v>9095</v>
      </c>
      <c r="CA6081" s="13" t="s">
        <v>15026</v>
      </c>
    </row>
    <row r="6082" spans="78:79" s="1" customFormat="1" ht="15">
      <c r="BZ6082" t="s">
        <v>9095</v>
      </c>
      <c r="CA6082" s="13" t="s">
        <v>15027</v>
      </c>
    </row>
    <row r="6083" spans="78:79" s="1" customFormat="1" ht="15">
      <c r="BZ6083" t="s">
        <v>9095</v>
      </c>
      <c r="CA6083" s="13" t="s">
        <v>15028</v>
      </c>
    </row>
    <row r="6084" spans="78:79" s="1" customFormat="1" ht="15">
      <c r="BZ6084" t="s">
        <v>9095</v>
      </c>
      <c r="CA6084" s="13" t="s">
        <v>15029</v>
      </c>
    </row>
    <row r="6085" spans="78:79" s="1" customFormat="1" ht="15">
      <c r="BZ6085" t="s">
        <v>9095</v>
      </c>
      <c r="CA6085" s="13" t="s">
        <v>15030</v>
      </c>
    </row>
    <row r="6086" spans="78:79" s="1" customFormat="1" ht="15">
      <c r="BZ6086" t="s">
        <v>9095</v>
      </c>
      <c r="CA6086" s="13" t="s">
        <v>15031</v>
      </c>
    </row>
    <row r="6087" spans="78:79" s="1" customFormat="1" ht="15">
      <c r="BZ6087" t="s">
        <v>9095</v>
      </c>
      <c r="CA6087" s="13" t="s">
        <v>15032</v>
      </c>
    </row>
    <row r="6088" spans="78:79" s="1" customFormat="1" ht="15">
      <c r="BZ6088" t="s">
        <v>9095</v>
      </c>
      <c r="CA6088" s="13" t="s">
        <v>15033</v>
      </c>
    </row>
    <row r="6089" spans="78:79" s="1" customFormat="1" ht="15">
      <c r="BZ6089" t="s">
        <v>9095</v>
      </c>
      <c r="CA6089" s="13" t="s">
        <v>15034</v>
      </c>
    </row>
    <row r="6090" spans="78:79" s="1" customFormat="1" ht="15">
      <c r="BZ6090" t="s">
        <v>9095</v>
      </c>
      <c r="CA6090" s="13" t="s">
        <v>15035</v>
      </c>
    </row>
    <row r="6091" spans="78:79" s="1" customFormat="1" ht="15">
      <c r="BZ6091" t="s">
        <v>9095</v>
      </c>
      <c r="CA6091" s="13" t="s">
        <v>15036</v>
      </c>
    </row>
    <row r="6092" spans="78:79" s="1" customFormat="1" ht="15">
      <c r="BZ6092" t="s">
        <v>9095</v>
      </c>
      <c r="CA6092" s="13" t="s">
        <v>15037</v>
      </c>
    </row>
    <row r="6093" spans="78:79" s="1" customFormat="1" ht="15">
      <c r="BZ6093" t="s">
        <v>9095</v>
      </c>
      <c r="CA6093" s="13" t="s">
        <v>15038</v>
      </c>
    </row>
    <row r="6094" spans="78:79" s="1" customFormat="1" ht="15">
      <c r="BZ6094" t="s">
        <v>9095</v>
      </c>
      <c r="CA6094" s="13" t="s">
        <v>15039</v>
      </c>
    </row>
    <row r="6095" spans="78:79" s="1" customFormat="1" ht="15">
      <c r="BZ6095" t="s">
        <v>9095</v>
      </c>
      <c r="CA6095" s="13" t="s">
        <v>15040</v>
      </c>
    </row>
    <row r="6096" spans="78:79" s="1" customFormat="1" ht="15">
      <c r="BZ6096" t="s">
        <v>9095</v>
      </c>
      <c r="CA6096" s="13" t="s">
        <v>15041</v>
      </c>
    </row>
    <row r="6097" spans="78:79" s="1" customFormat="1" ht="15">
      <c r="BZ6097" t="s">
        <v>9095</v>
      </c>
      <c r="CA6097" s="13" t="s">
        <v>15042</v>
      </c>
    </row>
    <row r="6098" spans="78:79" s="1" customFormat="1" ht="15">
      <c r="BZ6098" t="s">
        <v>9095</v>
      </c>
      <c r="CA6098" s="13" t="s">
        <v>15043</v>
      </c>
    </row>
    <row r="6099" spans="78:79" s="1" customFormat="1" ht="15">
      <c r="BZ6099" t="s">
        <v>9095</v>
      </c>
      <c r="CA6099" s="13" t="s">
        <v>15044</v>
      </c>
    </row>
    <row r="6100" spans="78:79" s="1" customFormat="1" ht="15">
      <c r="BZ6100" t="s">
        <v>9095</v>
      </c>
      <c r="CA6100" s="13" t="s">
        <v>15045</v>
      </c>
    </row>
    <row r="6101" spans="78:79" s="1" customFormat="1" ht="15">
      <c r="BZ6101" t="s">
        <v>9095</v>
      </c>
      <c r="CA6101" s="13" t="s">
        <v>15046</v>
      </c>
    </row>
    <row r="6102" spans="78:79" s="1" customFormat="1" ht="15">
      <c r="BZ6102" t="s">
        <v>7427</v>
      </c>
      <c r="CA6102" s="13" t="s">
        <v>5259</v>
      </c>
    </row>
    <row r="6103" spans="78:79" s="1" customFormat="1" ht="15">
      <c r="BZ6103" t="s">
        <v>7427</v>
      </c>
      <c r="CA6103" s="13" t="s">
        <v>15047</v>
      </c>
    </row>
    <row r="6104" spans="78:79" s="1" customFormat="1" ht="15">
      <c r="BZ6104" t="s">
        <v>7427</v>
      </c>
      <c r="CA6104" s="13" t="s">
        <v>15048</v>
      </c>
    </row>
    <row r="6105" spans="78:79" s="1" customFormat="1" ht="15">
      <c r="BZ6105" t="s">
        <v>7427</v>
      </c>
      <c r="CA6105" s="13" t="s">
        <v>15049</v>
      </c>
    </row>
    <row r="6106" spans="78:79" s="1" customFormat="1" ht="15">
      <c r="BZ6106" t="s">
        <v>7427</v>
      </c>
      <c r="CA6106" s="13" t="s">
        <v>15050</v>
      </c>
    </row>
    <row r="6107" spans="78:79" s="1" customFormat="1" ht="15">
      <c r="BZ6107" t="s">
        <v>7427</v>
      </c>
      <c r="CA6107" s="13" t="s">
        <v>15051</v>
      </c>
    </row>
    <row r="6108" spans="78:79" s="1" customFormat="1" ht="15">
      <c r="BZ6108" t="s">
        <v>7427</v>
      </c>
      <c r="CA6108" s="13" t="s">
        <v>15052</v>
      </c>
    </row>
    <row r="6109" spans="78:79" s="1" customFormat="1" ht="15">
      <c r="BZ6109" t="s">
        <v>7427</v>
      </c>
      <c r="CA6109" s="13" t="s">
        <v>15053</v>
      </c>
    </row>
    <row r="6110" spans="78:79" s="1" customFormat="1" ht="15">
      <c r="BZ6110" t="s">
        <v>7427</v>
      </c>
      <c r="CA6110" s="13" t="s">
        <v>15054</v>
      </c>
    </row>
    <row r="6111" spans="78:79" s="1" customFormat="1" ht="15">
      <c r="BZ6111" t="s">
        <v>7427</v>
      </c>
      <c r="CA6111" s="13" t="s">
        <v>15055</v>
      </c>
    </row>
    <row r="6112" spans="78:79" s="1" customFormat="1" ht="15">
      <c r="BZ6112" t="s">
        <v>7427</v>
      </c>
      <c r="CA6112" s="13" t="s">
        <v>15056</v>
      </c>
    </row>
    <row r="6113" spans="78:79" s="1" customFormat="1" ht="15">
      <c r="BZ6113" t="s">
        <v>7427</v>
      </c>
      <c r="CA6113" s="13" t="s">
        <v>15057</v>
      </c>
    </row>
    <row r="6114" spans="78:79" s="1" customFormat="1" ht="15">
      <c r="BZ6114" t="s">
        <v>7427</v>
      </c>
      <c r="CA6114" s="13" t="s">
        <v>15058</v>
      </c>
    </row>
    <row r="6115" spans="78:79" s="1" customFormat="1" ht="15">
      <c r="BZ6115" t="s">
        <v>7427</v>
      </c>
      <c r="CA6115" s="13" t="s">
        <v>15059</v>
      </c>
    </row>
    <row r="6116" spans="78:79" s="1" customFormat="1" ht="15">
      <c r="BZ6116" t="s">
        <v>7427</v>
      </c>
      <c r="CA6116" s="13" t="s">
        <v>15060</v>
      </c>
    </row>
    <row r="6117" spans="78:79" s="1" customFormat="1" ht="15">
      <c r="BZ6117" t="s">
        <v>7427</v>
      </c>
      <c r="CA6117" s="13" t="s">
        <v>15061</v>
      </c>
    </row>
    <row r="6118" spans="78:79" s="1" customFormat="1" ht="15">
      <c r="BZ6118" t="s">
        <v>7427</v>
      </c>
      <c r="CA6118" s="13" t="s">
        <v>15062</v>
      </c>
    </row>
    <row r="6119" spans="78:79" s="1" customFormat="1" ht="15">
      <c r="BZ6119" t="s">
        <v>4419</v>
      </c>
      <c r="CA6119" s="13" t="s">
        <v>15063</v>
      </c>
    </row>
    <row r="6120" spans="78:79" s="1" customFormat="1" ht="15">
      <c r="BZ6120" t="s">
        <v>7436</v>
      </c>
      <c r="CA6120" s="13" t="s">
        <v>15064</v>
      </c>
    </row>
    <row r="6121" spans="78:79" s="1" customFormat="1" ht="15">
      <c r="BZ6121" t="s">
        <v>7436</v>
      </c>
      <c r="CA6121" s="13" t="s">
        <v>15065</v>
      </c>
    </row>
    <row r="6122" spans="78:79" s="1" customFormat="1" ht="15">
      <c r="BZ6122" t="s">
        <v>7436</v>
      </c>
      <c r="CA6122" s="13" t="s">
        <v>15066</v>
      </c>
    </row>
    <row r="6123" spans="78:79" s="1" customFormat="1" ht="15">
      <c r="BZ6123" t="s">
        <v>7436</v>
      </c>
      <c r="CA6123" s="13" t="s">
        <v>15067</v>
      </c>
    </row>
    <row r="6124" spans="78:79" s="1" customFormat="1" ht="15">
      <c r="BZ6124" t="s">
        <v>7436</v>
      </c>
      <c r="CA6124" s="13" t="s">
        <v>15068</v>
      </c>
    </row>
    <row r="6125" spans="78:79" s="1" customFormat="1" ht="15">
      <c r="BZ6125" t="s">
        <v>7436</v>
      </c>
      <c r="CA6125" s="13" t="s">
        <v>15069</v>
      </c>
    </row>
    <row r="6126" spans="78:79" s="1" customFormat="1" ht="15">
      <c r="BZ6126" t="s">
        <v>7436</v>
      </c>
      <c r="CA6126" s="13" t="s">
        <v>15070</v>
      </c>
    </row>
    <row r="6127" spans="78:79" s="1" customFormat="1" ht="15">
      <c r="BZ6127" t="s">
        <v>7436</v>
      </c>
      <c r="CA6127" s="13" t="s">
        <v>15071</v>
      </c>
    </row>
    <row r="6128" spans="78:79" s="1" customFormat="1" ht="15">
      <c r="BZ6128" t="s">
        <v>7436</v>
      </c>
      <c r="CA6128" s="13" t="s">
        <v>15072</v>
      </c>
    </row>
    <row r="6129" spans="78:79" s="1" customFormat="1" ht="15">
      <c r="BZ6129" t="s">
        <v>7436</v>
      </c>
      <c r="CA6129" s="13" t="s">
        <v>15073</v>
      </c>
    </row>
    <row r="6130" spans="78:79" s="1" customFormat="1" ht="15">
      <c r="BZ6130" t="s">
        <v>7436</v>
      </c>
      <c r="CA6130" s="13" t="s">
        <v>15074</v>
      </c>
    </row>
    <row r="6131" spans="78:79" s="1" customFormat="1" ht="15">
      <c r="BZ6131" t="s">
        <v>7436</v>
      </c>
      <c r="CA6131" s="13" t="s">
        <v>15075</v>
      </c>
    </row>
    <row r="6132" spans="78:79" s="1" customFormat="1" ht="15">
      <c r="BZ6132" t="s">
        <v>7436</v>
      </c>
      <c r="CA6132" s="13" t="s">
        <v>15076</v>
      </c>
    </row>
    <row r="6133" spans="78:79" s="1" customFormat="1" ht="15">
      <c r="BZ6133" t="s">
        <v>7436</v>
      </c>
      <c r="CA6133" s="13" t="s">
        <v>15077</v>
      </c>
    </row>
    <row r="6134" spans="78:79" s="1" customFormat="1" ht="15">
      <c r="BZ6134" t="s">
        <v>7436</v>
      </c>
      <c r="CA6134" s="13" t="s">
        <v>15078</v>
      </c>
    </row>
    <row r="6135" spans="78:79" s="1" customFormat="1" ht="15">
      <c r="BZ6135" t="s">
        <v>7436</v>
      </c>
      <c r="CA6135" s="13" t="s">
        <v>15079</v>
      </c>
    </row>
    <row r="6136" spans="78:79" s="1" customFormat="1" ht="15">
      <c r="BZ6136" t="s">
        <v>7436</v>
      </c>
      <c r="CA6136" s="13" t="s">
        <v>15080</v>
      </c>
    </row>
    <row r="6137" spans="78:79" s="1" customFormat="1" ht="15">
      <c r="BZ6137" t="s">
        <v>7436</v>
      </c>
      <c r="CA6137" s="13" t="s">
        <v>15081</v>
      </c>
    </row>
    <row r="6138" spans="78:79" s="1" customFormat="1" ht="15">
      <c r="BZ6138" t="s">
        <v>7436</v>
      </c>
      <c r="CA6138" s="13" t="s">
        <v>15082</v>
      </c>
    </row>
    <row r="6139" spans="78:79" s="1" customFormat="1" ht="15">
      <c r="BZ6139" t="s">
        <v>4467</v>
      </c>
      <c r="CA6139" s="13" t="s">
        <v>15083</v>
      </c>
    </row>
    <row r="6140" spans="78:79" s="1" customFormat="1" ht="15">
      <c r="BZ6140" t="s">
        <v>4467</v>
      </c>
      <c r="CA6140" s="13" t="s">
        <v>15084</v>
      </c>
    </row>
    <row r="6141" spans="78:79" s="1" customFormat="1" ht="15">
      <c r="BZ6141" t="s">
        <v>4467</v>
      </c>
      <c r="CA6141" s="13" t="s">
        <v>15085</v>
      </c>
    </row>
    <row r="6142" spans="78:79" s="1" customFormat="1" ht="15">
      <c r="BZ6142" t="s">
        <v>4467</v>
      </c>
      <c r="CA6142" s="13" t="s">
        <v>15086</v>
      </c>
    </row>
    <row r="6143" spans="78:79" s="1" customFormat="1" ht="15">
      <c r="BZ6143" t="s">
        <v>3733</v>
      </c>
      <c r="CA6143" s="13" t="s">
        <v>15087</v>
      </c>
    </row>
    <row r="6144" spans="78:79" s="1" customFormat="1" ht="15">
      <c r="BZ6144" t="s">
        <v>3733</v>
      </c>
      <c r="CA6144" s="13" t="s">
        <v>15088</v>
      </c>
    </row>
    <row r="6145" spans="78:79" s="1" customFormat="1" ht="15">
      <c r="BZ6145" t="s">
        <v>3733</v>
      </c>
      <c r="CA6145" s="13" t="s">
        <v>15089</v>
      </c>
    </row>
    <row r="6146" spans="78:79" s="1" customFormat="1" ht="15">
      <c r="BZ6146" t="s">
        <v>3733</v>
      </c>
      <c r="CA6146" s="13" t="s">
        <v>1553</v>
      </c>
    </row>
    <row r="6147" spans="78:79" s="1" customFormat="1" ht="15">
      <c r="BZ6147" t="s">
        <v>3733</v>
      </c>
      <c r="CA6147" s="13" t="s">
        <v>339</v>
      </c>
    </row>
    <row r="6148" spans="78:79" s="1" customFormat="1" ht="15">
      <c r="BZ6148" t="s">
        <v>3733</v>
      </c>
      <c r="CA6148" s="13" t="s">
        <v>196</v>
      </c>
    </row>
    <row r="6149" spans="78:79" s="1" customFormat="1" ht="15">
      <c r="BZ6149" t="s">
        <v>3733</v>
      </c>
      <c r="CA6149" s="13" t="s">
        <v>1719</v>
      </c>
    </row>
    <row r="6150" spans="78:79" s="1" customFormat="1" ht="15">
      <c r="BZ6150" t="s">
        <v>3733</v>
      </c>
      <c r="CA6150" s="13" t="s">
        <v>290</v>
      </c>
    </row>
    <row r="6151" spans="78:79" s="1" customFormat="1" ht="15">
      <c r="BZ6151" t="s">
        <v>3739</v>
      </c>
      <c r="CA6151" s="13" t="s">
        <v>15090</v>
      </c>
    </row>
    <row r="6152" spans="78:79" s="1" customFormat="1" ht="15">
      <c r="BZ6152" t="s">
        <v>3739</v>
      </c>
      <c r="CA6152" s="13" t="s">
        <v>15091</v>
      </c>
    </row>
    <row r="6153" spans="78:79" s="1" customFormat="1" ht="15">
      <c r="BZ6153" t="s">
        <v>3739</v>
      </c>
      <c r="CA6153" s="13" t="s">
        <v>3734</v>
      </c>
    </row>
    <row r="6154" spans="78:79" s="1" customFormat="1" ht="15">
      <c r="BZ6154" t="s">
        <v>3739</v>
      </c>
      <c r="CA6154" s="13" t="s">
        <v>15092</v>
      </c>
    </row>
    <row r="6155" spans="78:79" s="1" customFormat="1" ht="15">
      <c r="BZ6155" t="s">
        <v>3739</v>
      </c>
      <c r="CA6155" s="13" t="s">
        <v>490</v>
      </c>
    </row>
    <row r="6156" spans="78:79" s="1" customFormat="1" ht="15">
      <c r="BZ6156" t="s">
        <v>3739</v>
      </c>
      <c r="CA6156" s="13" t="s">
        <v>15093</v>
      </c>
    </row>
    <row r="6157" spans="78:79" s="1" customFormat="1" ht="15">
      <c r="BZ6157" t="s">
        <v>3739</v>
      </c>
      <c r="CA6157" s="13" t="s">
        <v>15094</v>
      </c>
    </row>
    <row r="6158" spans="78:79" s="1" customFormat="1" ht="15">
      <c r="BZ6158" t="s">
        <v>3739</v>
      </c>
      <c r="CA6158" s="13" t="s">
        <v>15095</v>
      </c>
    </row>
    <row r="6159" spans="78:79" s="1" customFormat="1" ht="15">
      <c r="BZ6159" t="s">
        <v>3739</v>
      </c>
      <c r="CA6159" s="13" t="s">
        <v>15096</v>
      </c>
    </row>
    <row r="6160" spans="78:79" s="1" customFormat="1" ht="15">
      <c r="BZ6160" t="s">
        <v>3739</v>
      </c>
      <c r="CA6160" s="13" t="s">
        <v>15097</v>
      </c>
    </row>
    <row r="6161" spans="78:79" s="1" customFormat="1" ht="15">
      <c r="BZ6161" t="s">
        <v>3739</v>
      </c>
      <c r="CA6161" s="13" t="s">
        <v>15098</v>
      </c>
    </row>
    <row r="6162" spans="78:79" s="1" customFormat="1" ht="15">
      <c r="BZ6162" t="s">
        <v>3739</v>
      </c>
      <c r="CA6162" s="13" t="s">
        <v>15099</v>
      </c>
    </row>
    <row r="6163" spans="78:79" s="1" customFormat="1" ht="15">
      <c r="BZ6163" t="s">
        <v>3739</v>
      </c>
      <c r="CA6163" s="13" t="s">
        <v>15100</v>
      </c>
    </row>
    <row r="6164" spans="78:79" s="1" customFormat="1" ht="15">
      <c r="BZ6164" t="s">
        <v>3739</v>
      </c>
      <c r="CA6164" s="13" t="s">
        <v>15101</v>
      </c>
    </row>
    <row r="6165" spans="78:79" s="1" customFormat="1" ht="15">
      <c r="BZ6165" t="s">
        <v>3739</v>
      </c>
      <c r="CA6165" s="13" t="s">
        <v>15102</v>
      </c>
    </row>
    <row r="6166" spans="78:79" s="1" customFormat="1" ht="15">
      <c r="BZ6166" t="s">
        <v>3739</v>
      </c>
      <c r="CA6166" s="13" t="s">
        <v>15103</v>
      </c>
    </row>
    <row r="6167" spans="78:79" s="1" customFormat="1" ht="15">
      <c r="BZ6167" t="s">
        <v>3739</v>
      </c>
      <c r="CA6167" s="13" t="s">
        <v>15104</v>
      </c>
    </row>
    <row r="6168" spans="78:79" s="1" customFormat="1" ht="15">
      <c r="BZ6168" t="s">
        <v>3739</v>
      </c>
      <c r="CA6168" s="13" t="s">
        <v>15105</v>
      </c>
    </row>
    <row r="6169" spans="78:79" s="1" customFormat="1" ht="15">
      <c r="BZ6169" t="s">
        <v>3739</v>
      </c>
      <c r="CA6169" s="13" t="s">
        <v>15106</v>
      </c>
    </row>
    <row r="6170" spans="78:79" s="1" customFormat="1" ht="15">
      <c r="BZ6170" t="s">
        <v>3739</v>
      </c>
      <c r="CA6170" s="13" t="s">
        <v>15107</v>
      </c>
    </row>
    <row r="6171" spans="78:79" s="1" customFormat="1" ht="15">
      <c r="BZ6171" t="s">
        <v>3739</v>
      </c>
      <c r="CA6171" s="13" t="s">
        <v>15108</v>
      </c>
    </row>
    <row r="6172" spans="78:79" s="1" customFormat="1" ht="15">
      <c r="BZ6172" t="s">
        <v>3739</v>
      </c>
      <c r="CA6172" s="13" t="s">
        <v>15109</v>
      </c>
    </row>
    <row r="6173" spans="78:79" s="1" customFormat="1" ht="15">
      <c r="BZ6173" t="s">
        <v>3739</v>
      </c>
      <c r="CA6173" s="13" t="s">
        <v>15110</v>
      </c>
    </row>
    <row r="6174" spans="78:79" s="1" customFormat="1" ht="15">
      <c r="BZ6174" t="s">
        <v>3739</v>
      </c>
      <c r="CA6174" s="13" t="s">
        <v>15111</v>
      </c>
    </row>
    <row r="6175" spans="78:79" s="1" customFormat="1" ht="15">
      <c r="BZ6175" t="s">
        <v>3739</v>
      </c>
      <c r="CA6175" s="13" t="s">
        <v>15112</v>
      </c>
    </row>
    <row r="6176" spans="78:79" s="1" customFormat="1" ht="15">
      <c r="BZ6176" t="s">
        <v>3739</v>
      </c>
      <c r="CA6176" s="13" t="s">
        <v>15113</v>
      </c>
    </row>
    <row r="6177" spans="78:79" s="1" customFormat="1" ht="15">
      <c r="BZ6177" t="s">
        <v>3739</v>
      </c>
      <c r="CA6177" s="13" t="s">
        <v>15114</v>
      </c>
    </row>
    <row r="6178" spans="78:79" s="1" customFormat="1" ht="15">
      <c r="BZ6178" t="s">
        <v>3739</v>
      </c>
      <c r="CA6178" s="13" t="s">
        <v>15115</v>
      </c>
    </row>
    <row r="6179" spans="78:79" s="1" customFormat="1" ht="15">
      <c r="BZ6179" t="s">
        <v>3739</v>
      </c>
      <c r="CA6179" s="13" t="s">
        <v>15116</v>
      </c>
    </row>
    <row r="6180" spans="78:79" s="1" customFormat="1" ht="15">
      <c r="BZ6180" t="s">
        <v>3739</v>
      </c>
      <c r="CA6180" s="13" t="s">
        <v>15117</v>
      </c>
    </row>
    <row r="6181" spans="78:79" s="1" customFormat="1" ht="15">
      <c r="BZ6181" t="s">
        <v>3739</v>
      </c>
      <c r="CA6181" s="13" t="s">
        <v>15118</v>
      </c>
    </row>
    <row r="6182" spans="78:79" s="1" customFormat="1" ht="15">
      <c r="BZ6182" t="s">
        <v>3739</v>
      </c>
      <c r="CA6182" s="13" t="s">
        <v>15119</v>
      </c>
    </row>
    <row r="6183" spans="78:79" s="1" customFormat="1" ht="15">
      <c r="BZ6183" t="s">
        <v>3739</v>
      </c>
      <c r="CA6183" s="13" t="s">
        <v>15120</v>
      </c>
    </row>
    <row r="6184" spans="78:79" s="1" customFormat="1" ht="15">
      <c r="BZ6184" t="s">
        <v>3739</v>
      </c>
      <c r="CA6184" s="13" t="s">
        <v>15121</v>
      </c>
    </row>
    <row r="6185" spans="78:79" s="1" customFormat="1" ht="15">
      <c r="BZ6185" t="s">
        <v>3739</v>
      </c>
      <c r="CA6185" s="13" t="s">
        <v>15122</v>
      </c>
    </row>
    <row r="6186" spans="78:79" s="1" customFormat="1" ht="15">
      <c r="BZ6186" t="s">
        <v>3739</v>
      </c>
      <c r="CA6186" s="13" t="s">
        <v>15123</v>
      </c>
    </row>
    <row r="6187" spans="78:79" s="1" customFormat="1" ht="15">
      <c r="BZ6187" t="s">
        <v>3739</v>
      </c>
      <c r="CA6187" s="13" t="s">
        <v>15124</v>
      </c>
    </row>
    <row r="6188" spans="78:79" s="1" customFormat="1" ht="15">
      <c r="BZ6188" t="s">
        <v>3739</v>
      </c>
      <c r="CA6188" s="13" t="s">
        <v>15125</v>
      </c>
    </row>
    <row r="6189" spans="78:79" s="1" customFormat="1" ht="15">
      <c r="BZ6189" t="s">
        <v>3739</v>
      </c>
      <c r="CA6189" s="13" t="s">
        <v>15126</v>
      </c>
    </row>
    <row r="6190" spans="78:79" s="1" customFormat="1" ht="15">
      <c r="BZ6190" t="s">
        <v>3739</v>
      </c>
      <c r="CA6190" s="13" t="s">
        <v>15127</v>
      </c>
    </row>
    <row r="6191" spans="78:79" s="1" customFormat="1" ht="15">
      <c r="BZ6191" t="s">
        <v>3739</v>
      </c>
      <c r="CA6191" s="13" t="s">
        <v>15128</v>
      </c>
    </row>
    <row r="6192" spans="78:79" s="1" customFormat="1" ht="15">
      <c r="BZ6192" t="s">
        <v>3739</v>
      </c>
      <c r="CA6192" s="13" t="s">
        <v>15129</v>
      </c>
    </row>
    <row r="6193" spans="78:79" s="1" customFormat="1" ht="15">
      <c r="BZ6193" t="s">
        <v>3739</v>
      </c>
      <c r="CA6193" s="13" t="s">
        <v>15130</v>
      </c>
    </row>
    <row r="6194" spans="78:79" s="1" customFormat="1" ht="15">
      <c r="BZ6194" t="s">
        <v>3739</v>
      </c>
      <c r="CA6194" s="13" t="s">
        <v>15131</v>
      </c>
    </row>
    <row r="6195" spans="78:79" s="1" customFormat="1" ht="15">
      <c r="BZ6195" t="s">
        <v>3739</v>
      </c>
      <c r="CA6195" s="13" t="s">
        <v>15132</v>
      </c>
    </row>
    <row r="6196" spans="78:79" s="1" customFormat="1" ht="15">
      <c r="BZ6196" t="s">
        <v>3848</v>
      </c>
      <c r="CA6196" s="13" t="s">
        <v>15133</v>
      </c>
    </row>
    <row r="6197" spans="78:79" s="1" customFormat="1" ht="15">
      <c r="BZ6197" t="s">
        <v>3848</v>
      </c>
      <c r="CA6197" s="13" t="s">
        <v>15134</v>
      </c>
    </row>
    <row r="6198" spans="78:79" s="1" customFormat="1" ht="15">
      <c r="BZ6198" t="s">
        <v>3848</v>
      </c>
      <c r="CA6198" s="13" t="s">
        <v>15135</v>
      </c>
    </row>
    <row r="6199" spans="78:79" s="1" customFormat="1" ht="15">
      <c r="BZ6199" t="s">
        <v>3848</v>
      </c>
      <c r="CA6199" s="13" t="s">
        <v>15136</v>
      </c>
    </row>
    <row r="6200" spans="78:79" s="1" customFormat="1" ht="15">
      <c r="BZ6200" t="s">
        <v>3848</v>
      </c>
      <c r="CA6200" s="13" t="s">
        <v>15137</v>
      </c>
    </row>
    <row r="6201" spans="78:79" s="1" customFormat="1" ht="15">
      <c r="BZ6201" t="s">
        <v>3848</v>
      </c>
      <c r="CA6201" s="13" t="s">
        <v>15138</v>
      </c>
    </row>
    <row r="6202" spans="78:79" s="1" customFormat="1" ht="15">
      <c r="BZ6202" t="s">
        <v>3848</v>
      </c>
      <c r="CA6202" s="13" t="s">
        <v>15139</v>
      </c>
    </row>
    <row r="6203" spans="78:79" s="1" customFormat="1" ht="15">
      <c r="BZ6203" t="s">
        <v>3848</v>
      </c>
      <c r="CA6203" s="13" t="s">
        <v>15140</v>
      </c>
    </row>
    <row r="6204" spans="78:79" s="1" customFormat="1" ht="15">
      <c r="BZ6204" t="s">
        <v>3848</v>
      </c>
      <c r="CA6204" s="13" t="s">
        <v>15141</v>
      </c>
    </row>
    <row r="6205" spans="78:79" s="1" customFormat="1" ht="15">
      <c r="BZ6205" t="s">
        <v>3848</v>
      </c>
      <c r="CA6205" s="13" t="s">
        <v>15142</v>
      </c>
    </row>
    <row r="6206" spans="78:79" s="1" customFormat="1" ht="15">
      <c r="BZ6206" t="s">
        <v>3848</v>
      </c>
      <c r="CA6206" s="13" t="s">
        <v>15143</v>
      </c>
    </row>
    <row r="6207" spans="78:79" s="1" customFormat="1" ht="15">
      <c r="BZ6207" t="s">
        <v>3848</v>
      </c>
      <c r="CA6207" s="13" t="s">
        <v>15144</v>
      </c>
    </row>
    <row r="6208" spans="78:79" s="1" customFormat="1" ht="15">
      <c r="BZ6208" t="s">
        <v>3848</v>
      </c>
      <c r="CA6208" s="13" t="s">
        <v>15145</v>
      </c>
    </row>
    <row r="6209" spans="78:79" s="1" customFormat="1" ht="15">
      <c r="BZ6209" t="s">
        <v>3848</v>
      </c>
      <c r="CA6209" s="13" t="s">
        <v>15146</v>
      </c>
    </row>
    <row r="6210" spans="78:79" s="1" customFormat="1" ht="15">
      <c r="BZ6210" t="s">
        <v>3848</v>
      </c>
      <c r="CA6210" s="13" t="s">
        <v>15147</v>
      </c>
    </row>
    <row r="6211" spans="78:79" s="1" customFormat="1" ht="15">
      <c r="BZ6211" t="s">
        <v>3848</v>
      </c>
      <c r="CA6211" s="13" t="s">
        <v>15148</v>
      </c>
    </row>
    <row r="6212" spans="78:79" s="1" customFormat="1" ht="15">
      <c r="BZ6212" t="s">
        <v>3848</v>
      </c>
      <c r="CA6212" s="13" t="s">
        <v>15149</v>
      </c>
    </row>
    <row r="6213" spans="78:79" s="1" customFormat="1" ht="15">
      <c r="BZ6213" t="s">
        <v>3848</v>
      </c>
      <c r="CA6213" s="13" t="s">
        <v>15150</v>
      </c>
    </row>
    <row r="6214" spans="78:79" s="1" customFormat="1" ht="15">
      <c r="BZ6214" t="s">
        <v>3848</v>
      </c>
      <c r="CA6214" s="13" t="s">
        <v>15151</v>
      </c>
    </row>
    <row r="6215" spans="78:79" s="1" customFormat="1" ht="15">
      <c r="BZ6215" t="s">
        <v>3848</v>
      </c>
      <c r="CA6215" s="13" t="s">
        <v>15152</v>
      </c>
    </row>
    <row r="6216" spans="78:79" s="1" customFormat="1" ht="15">
      <c r="BZ6216" t="s">
        <v>3848</v>
      </c>
      <c r="CA6216" s="13" t="s">
        <v>15153</v>
      </c>
    </row>
    <row r="6217" spans="78:79" s="1" customFormat="1" ht="15">
      <c r="BZ6217" t="s">
        <v>3848</v>
      </c>
      <c r="CA6217" s="13" t="s">
        <v>15154</v>
      </c>
    </row>
    <row r="6218" spans="78:79" s="1" customFormat="1" ht="15">
      <c r="BZ6218" t="s">
        <v>3848</v>
      </c>
      <c r="CA6218" s="13" t="s">
        <v>15155</v>
      </c>
    </row>
    <row r="6219" spans="78:79" s="1" customFormat="1" ht="15">
      <c r="BZ6219" t="s">
        <v>3848</v>
      </c>
      <c r="CA6219" s="13" t="s">
        <v>12969</v>
      </c>
    </row>
    <row r="6220" spans="78:79" s="1" customFormat="1" ht="15">
      <c r="BZ6220" t="s">
        <v>3848</v>
      </c>
      <c r="CA6220" s="13" t="s">
        <v>15156</v>
      </c>
    </row>
    <row r="6221" spans="78:79" s="1" customFormat="1" ht="15">
      <c r="BZ6221" t="s">
        <v>3848</v>
      </c>
      <c r="CA6221" s="13" t="s">
        <v>15157</v>
      </c>
    </row>
    <row r="6222" spans="78:79" s="1" customFormat="1" ht="15">
      <c r="BZ6222" t="s">
        <v>3848</v>
      </c>
      <c r="CA6222" s="13" t="s">
        <v>15158</v>
      </c>
    </row>
    <row r="6223" spans="78:79" s="1" customFormat="1" ht="15">
      <c r="BZ6223" t="s">
        <v>3848</v>
      </c>
      <c r="CA6223" s="13" t="s">
        <v>15159</v>
      </c>
    </row>
    <row r="6224" spans="78:79" s="1" customFormat="1" ht="15">
      <c r="BZ6224" t="s">
        <v>3848</v>
      </c>
      <c r="CA6224" s="13" t="s">
        <v>15160</v>
      </c>
    </row>
    <row r="6225" spans="78:79" s="1" customFormat="1" ht="15">
      <c r="BZ6225" t="s">
        <v>3848</v>
      </c>
      <c r="CA6225" s="13" t="s">
        <v>15161</v>
      </c>
    </row>
    <row r="6226" spans="78:79" s="1" customFormat="1" ht="15">
      <c r="BZ6226" t="s">
        <v>3848</v>
      </c>
      <c r="CA6226" s="13" t="s">
        <v>15162</v>
      </c>
    </row>
    <row r="6227" spans="78:79" s="1" customFormat="1" ht="15">
      <c r="BZ6227" t="s">
        <v>3848</v>
      </c>
      <c r="CA6227" s="13" t="s">
        <v>13176</v>
      </c>
    </row>
    <row r="6228" spans="78:79" s="1" customFormat="1" ht="15">
      <c r="BZ6228" t="s">
        <v>3848</v>
      </c>
      <c r="CA6228" s="13" t="s">
        <v>1664</v>
      </c>
    </row>
    <row r="6229" spans="78:79" s="1" customFormat="1" ht="15">
      <c r="BZ6229" t="s">
        <v>3848</v>
      </c>
      <c r="CA6229" s="13" t="s">
        <v>15163</v>
      </c>
    </row>
    <row r="6230" spans="78:79" s="1" customFormat="1" ht="15">
      <c r="BZ6230" t="s">
        <v>3848</v>
      </c>
      <c r="CA6230" s="13" t="s">
        <v>15164</v>
      </c>
    </row>
    <row r="6231" spans="78:79" s="1" customFormat="1" ht="15">
      <c r="BZ6231" t="s">
        <v>3848</v>
      </c>
      <c r="CA6231" s="13" t="s">
        <v>15165</v>
      </c>
    </row>
    <row r="6232" spans="78:79" s="1" customFormat="1" ht="15">
      <c r="BZ6232" t="s">
        <v>3848</v>
      </c>
      <c r="CA6232" s="13" t="s">
        <v>15166</v>
      </c>
    </row>
    <row r="6233" spans="78:79" s="1" customFormat="1" ht="15">
      <c r="BZ6233" t="s">
        <v>3848</v>
      </c>
      <c r="CA6233" s="13" t="s">
        <v>15167</v>
      </c>
    </row>
    <row r="6234" spans="78:79" s="1" customFormat="1" ht="15">
      <c r="BZ6234" t="s">
        <v>3848</v>
      </c>
      <c r="CA6234" s="13" t="s">
        <v>15168</v>
      </c>
    </row>
    <row r="6235" spans="78:79" s="1" customFormat="1" ht="15">
      <c r="BZ6235" t="s">
        <v>3848</v>
      </c>
      <c r="CA6235" s="13" t="s">
        <v>15169</v>
      </c>
    </row>
    <row r="6236" spans="78:79" s="1" customFormat="1" ht="15">
      <c r="BZ6236" t="s">
        <v>3848</v>
      </c>
      <c r="CA6236" s="13" t="s">
        <v>15170</v>
      </c>
    </row>
    <row r="6237" spans="78:79" s="1" customFormat="1" ht="15">
      <c r="BZ6237" t="s">
        <v>1636</v>
      </c>
      <c r="CA6237" s="13" t="s">
        <v>3309</v>
      </c>
    </row>
    <row r="6238" spans="78:79" s="1" customFormat="1" ht="15">
      <c r="BZ6238" t="s">
        <v>1636</v>
      </c>
      <c r="CA6238" s="13" t="s">
        <v>15171</v>
      </c>
    </row>
    <row r="6239" spans="78:79" s="1" customFormat="1" ht="15">
      <c r="BZ6239" t="s">
        <v>1636</v>
      </c>
      <c r="CA6239" s="13" t="s">
        <v>1758</v>
      </c>
    </row>
    <row r="6240" spans="78:79" s="1" customFormat="1" ht="15">
      <c r="BZ6240" t="s">
        <v>1636</v>
      </c>
      <c r="CA6240" s="13" t="s">
        <v>15172</v>
      </c>
    </row>
    <row r="6241" spans="78:79" s="1" customFormat="1" ht="15">
      <c r="BZ6241" t="s">
        <v>1636</v>
      </c>
      <c r="CA6241" s="13" t="s">
        <v>1664</v>
      </c>
    </row>
    <row r="6242" spans="78:79" s="1" customFormat="1" ht="15">
      <c r="BZ6242" t="s">
        <v>1636</v>
      </c>
      <c r="CA6242" s="13" t="s">
        <v>177</v>
      </c>
    </row>
    <row r="6243" spans="78:79" s="1" customFormat="1" ht="15">
      <c r="BZ6243" t="s">
        <v>1636</v>
      </c>
      <c r="CA6243" s="13" t="s">
        <v>308</v>
      </c>
    </row>
    <row r="6244" spans="78:79" s="1" customFormat="1" ht="15">
      <c r="BZ6244" t="s">
        <v>1636</v>
      </c>
      <c r="CA6244" s="13" t="s">
        <v>15173</v>
      </c>
    </row>
    <row r="6245" spans="78:79" s="1" customFormat="1" ht="15">
      <c r="BZ6245" t="s">
        <v>1636</v>
      </c>
      <c r="CA6245" s="13" t="s">
        <v>312</v>
      </c>
    </row>
    <row r="6246" spans="78:79" s="1" customFormat="1" ht="15">
      <c r="BZ6246" t="s">
        <v>1636</v>
      </c>
      <c r="CA6246" s="13" t="s">
        <v>323</v>
      </c>
    </row>
    <row r="6247" spans="78:79" s="1" customFormat="1" ht="15">
      <c r="BZ6247" t="s">
        <v>1636</v>
      </c>
      <c r="CA6247" s="13" t="s">
        <v>327</v>
      </c>
    </row>
    <row r="6248" spans="78:79" s="1" customFormat="1" ht="15">
      <c r="BZ6248" t="s">
        <v>1636</v>
      </c>
      <c r="CA6248" s="13" t="s">
        <v>339</v>
      </c>
    </row>
    <row r="6249" spans="78:79" s="1" customFormat="1" ht="15">
      <c r="BZ6249" t="s">
        <v>1636</v>
      </c>
      <c r="CA6249" s="13" t="s">
        <v>196</v>
      </c>
    </row>
    <row r="6250" spans="78:79" s="1" customFormat="1" ht="15">
      <c r="BZ6250" t="s">
        <v>1636</v>
      </c>
      <c r="CA6250" s="13" t="s">
        <v>201</v>
      </c>
    </row>
    <row r="6251" spans="78:79" s="1" customFormat="1" ht="15">
      <c r="BZ6251" t="s">
        <v>1636</v>
      </c>
      <c r="CA6251" s="13" t="s">
        <v>208</v>
      </c>
    </row>
    <row r="6252" spans="78:79" s="1" customFormat="1" ht="15">
      <c r="BZ6252" t="s">
        <v>1636</v>
      </c>
      <c r="CA6252" s="13" t="s">
        <v>15174</v>
      </c>
    </row>
    <row r="6253" spans="78:79" s="1" customFormat="1" ht="15">
      <c r="BZ6253" t="s">
        <v>1636</v>
      </c>
      <c r="CA6253" s="13" t="s">
        <v>15175</v>
      </c>
    </row>
    <row r="6254" spans="78:79" s="1" customFormat="1" ht="15">
      <c r="BZ6254" t="s">
        <v>1636</v>
      </c>
      <c r="CA6254" s="13" t="s">
        <v>218</v>
      </c>
    </row>
    <row r="6255" spans="78:79" s="1" customFormat="1" ht="15">
      <c r="BZ6255" t="s">
        <v>1636</v>
      </c>
      <c r="CA6255" s="13" t="s">
        <v>227</v>
      </c>
    </row>
    <row r="6256" spans="78:79" s="1" customFormat="1" ht="15">
      <c r="BZ6256" t="s">
        <v>1636</v>
      </c>
      <c r="CA6256" s="13" t="s">
        <v>244</v>
      </c>
    </row>
    <row r="6257" spans="78:79" s="1" customFormat="1" ht="15">
      <c r="BZ6257" t="s">
        <v>1636</v>
      </c>
      <c r="CA6257" s="13" t="s">
        <v>1913</v>
      </c>
    </row>
    <row r="6258" spans="78:79" s="1" customFormat="1" ht="15">
      <c r="BZ6258" t="s">
        <v>1636</v>
      </c>
      <c r="CA6258" s="13" t="s">
        <v>15176</v>
      </c>
    </row>
    <row r="6259" spans="78:79" s="1" customFormat="1" ht="15">
      <c r="BZ6259" t="s">
        <v>9828</v>
      </c>
      <c r="CA6259" s="13" t="s">
        <v>15177</v>
      </c>
    </row>
    <row r="6260" spans="78:79" s="1" customFormat="1" ht="15">
      <c r="BZ6260" t="s">
        <v>9828</v>
      </c>
      <c r="CA6260" s="13" t="s">
        <v>15178</v>
      </c>
    </row>
    <row r="6261" spans="78:79" s="1" customFormat="1" ht="15">
      <c r="BZ6261" t="s">
        <v>9838</v>
      </c>
      <c r="CA6261" s="13" t="s">
        <v>266</v>
      </c>
    </row>
    <row r="6262" spans="78:79" s="1" customFormat="1" ht="15">
      <c r="BZ6262" t="s">
        <v>9838</v>
      </c>
      <c r="CA6262" s="13" t="s">
        <v>493</v>
      </c>
    </row>
    <row r="6263" spans="78:79" s="1" customFormat="1" ht="15">
      <c r="BZ6263" t="s">
        <v>9838</v>
      </c>
      <c r="CA6263" s="13" t="s">
        <v>15179</v>
      </c>
    </row>
    <row r="6264" spans="78:79" s="1" customFormat="1" ht="15">
      <c r="BZ6264" t="s">
        <v>9838</v>
      </c>
      <c r="CA6264" s="13" t="s">
        <v>15180</v>
      </c>
    </row>
    <row r="6265" spans="78:79" s="1" customFormat="1" ht="15">
      <c r="BZ6265" t="s">
        <v>9838</v>
      </c>
      <c r="CA6265" s="13" t="s">
        <v>15181</v>
      </c>
    </row>
    <row r="6266" spans="78:79" s="1" customFormat="1" ht="15">
      <c r="BZ6266" t="s">
        <v>9838</v>
      </c>
      <c r="CA6266" s="13" t="s">
        <v>15182</v>
      </c>
    </row>
    <row r="6267" spans="78:79" s="1" customFormat="1" ht="15">
      <c r="BZ6267" t="s">
        <v>9838</v>
      </c>
      <c r="CA6267" s="13" t="s">
        <v>15183</v>
      </c>
    </row>
    <row r="6268" spans="78:79" s="1" customFormat="1" ht="15">
      <c r="BZ6268" t="s">
        <v>9838</v>
      </c>
      <c r="CA6268" s="13" t="s">
        <v>15184</v>
      </c>
    </row>
    <row r="6269" spans="78:79" s="1" customFormat="1" ht="15">
      <c r="BZ6269" t="s">
        <v>9838</v>
      </c>
      <c r="CA6269" s="13" t="s">
        <v>15185</v>
      </c>
    </row>
    <row r="6270" spans="78:79" s="1" customFormat="1" ht="15">
      <c r="BZ6270" t="s">
        <v>9838</v>
      </c>
      <c r="CA6270" s="13" t="s">
        <v>15186</v>
      </c>
    </row>
    <row r="6271" spans="78:79" s="1" customFormat="1" ht="15">
      <c r="BZ6271" t="s">
        <v>9838</v>
      </c>
      <c r="CA6271" s="13" t="s">
        <v>15187</v>
      </c>
    </row>
    <row r="6272" spans="78:79" s="1" customFormat="1" ht="15">
      <c r="BZ6272" t="s">
        <v>9838</v>
      </c>
      <c r="CA6272" s="13" t="s">
        <v>15188</v>
      </c>
    </row>
    <row r="6273" spans="78:79" s="1" customFormat="1" ht="15">
      <c r="BZ6273" t="s">
        <v>9838</v>
      </c>
      <c r="CA6273" s="13" t="s">
        <v>15189</v>
      </c>
    </row>
    <row r="6274" spans="78:79" s="1" customFormat="1" ht="15">
      <c r="BZ6274" t="s">
        <v>9838</v>
      </c>
      <c r="CA6274" s="13" t="s">
        <v>15190</v>
      </c>
    </row>
    <row r="6275" spans="78:79" s="1" customFormat="1" ht="15">
      <c r="BZ6275" t="s">
        <v>9838</v>
      </c>
      <c r="CA6275" s="13" t="s">
        <v>15191</v>
      </c>
    </row>
    <row r="6276" spans="78:79" s="1" customFormat="1" ht="15">
      <c r="BZ6276" t="s">
        <v>9838</v>
      </c>
      <c r="CA6276" s="13" t="s">
        <v>15192</v>
      </c>
    </row>
    <row r="6277" spans="78:79" s="1" customFormat="1" ht="15">
      <c r="BZ6277" t="s">
        <v>9838</v>
      </c>
      <c r="CA6277" s="13" t="s">
        <v>15193</v>
      </c>
    </row>
    <row r="6278" spans="78:79" s="1" customFormat="1" ht="15">
      <c r="BZ6278" t="s">
        <v>9838</v>
      </c>
      <c r="CA6278" s="13" t="s">
        <v>15194</v>
      </c>
    </row>
    <row r="6279" spans="78:79" s="1" customFormat="1" ht="15">
      <c r="BZ6279" t="s">
        <v>9838</v>
      </c>
      <c r="CA6279" s="13" t="s">
        <v>15195</v>
      </c>
    </row>
    <row r="6280" spans="78:79" s="1" customFormat="1" ht="15">
      <c r="BZ6280" t="s">
        <v>9838</v>
      </c>
      <c r="CA6280" s="13" t="s">
        <v>15196</v>
      </c>
    </row>
    <row r="6281" spans="78:79" s="1" customFormat="1" ht="15">
      <c r="BZ6281" t="s">
        <v>9838</v>
      </c>
      <c r="CA6281" s="13" t="s">
        <v>15197</v>
      </c>
    </row>
    <row r="6282" spans="78:79" s="1" customFormat="1" ht="15">
      <c r="BZ6282" t="s">
        <v>228</v>
      </c>
      <c r="CA6282" s="13" t="s">
        <v>229</v>
      </c>
    </row>
    <row r="6283" spans="78:79" s="1" customFormat="1" ht="15">
      <c r="BZ6283" t="s">
        <v>102</v>
      </c>
      <c r="CA6283" s="13" t="s">
        <v>136</v>
      </c>
    </row>
    <row r="6284" spans="78:79" s="1" customFormat="1" ht="15">
      <c r="BZ6284" t="s">
        <v>102</v>
      </c>
      <c r="CA6284" s="13" t="s">
        <v>103</v>
      </c>
    </row>
    <row r="6285" spans="78:79" s="1" customFormat="1" ht="15">
      <c r="BZ6285" t="s">
        <v>102</v>
      </c>
      <c r="CA6285" s="13" t="s">
        <v>119</v>
      </c>
    </row>
    <row r="6286" spans="78:79" s="1" customFormat="1" ht="15">
      <c r="BZ6286" t="s">
        <v>102</v>
      </c>
      <c r="CA6286" s="13" t="s">
        <v>129</v>
      </c>
    </row>
    <row r="6287" spans="78:79" s="1" customFormat="1" ht="15">
      <c r="BZ6287" t="s">
        <v>102</v>
      </c>
      <c r="CA6287" s="13" t="s">
        <v>142</v>
      </c>
    </row>
    <row r="6288" spans="78:79" s="1" customFormat="1" ht="15">
      <c r="BZ6288" t="s">
        <v>102</v>
      </c>
      <c r="CA6288" s="13" t="s">
        <v>124</v>
      </c>
    </row>
    <row r="6289" spans="78:79" s="1" customFormat="1" ht="15">
      <c r="BZ6289" t="s">
        <v>102</v>
      </c>
      <c r="CA6289" s="13" t="s">
        <v>260</v>
      </c>
    </row>
    <row r="6290" spans="78:79" s="1" customFormat="1" ht="15">
      <c r="BZ6290" t="s">
        <v>102</v>
      </c>
      <c r="CA6290" s="13" t="s">
        <v>148</v>
      </c>
    </row>
    <row r="6291" spans="78:79" s="1" customFormat="1" ht="15">
      <c r="BZ6291" t="s">
        <v>102</v>
      </c>
      <c r="CA6291" s="13" t="s">
        <v>155</v>
      </c>
    </row>
    <row r="6292" spans="78:79" s="1" customFormat="1" ht="15">
      <c r="BZ6292" t="s">
        <v>102</v>
      </c>
      <c r="CA6292" s="13" t="s">
        <v>161</v>
      </c>
    </row>
    <row r="6293" spans="78:79" s="1" customFormat="1" ht="15">
      <c r="BZ6293" t="s">
        <v>102</v>
      </c>
      <c r="CA6293" s="13" t="s">
        <v>166</v>
      </c>
    </row>
    <row r="6294" spans="78:79" s="1" customFormat="1" ht="15">
      <c r="BZ6294" t="s">
        <v>102</v>
      </c>
      <c r="CA6294" s="13" t="s">
        <v>172</v>
      </c>
    </row>
    <row r="6295" spans="78:79" s="1" customFormat="1" ht="15">
      <c r="BZ6295" t="s">
        <v>102</v>
      </c>
      <c r="CA6295" s="13" t="s">
        <v>224</v>
      </c>
    </row>
    <row r="6296" spans="78:79" s="1" customFormat="1" ht="15">
      <c r="BZ6296" t="s">
        <v>102</v>
      </c>
      <c r="CA6296" s="13" t="s">
        <v>219</v>
      </c>
    </row>
    <row r="6297" spans="78:79" s="1" customFormat="1" ht="15">
      <c r="BZ6297" t="s">
        <v>102</v>
      </c>
      <c r="CA6297" s="13" t="s">
        <v>178</v>
      </c>
    </row>
    <row r="6298" spans="78:79" s="1" customFormat="1" ht="15">
      <c r="BZ6298" t="s">
        <v>102</v>
      </c>
      <c r="CA6298" s="13" t="s">
        <v>266</v>
      </c>
    </row>
    <row r="6299" spans="78:79" s="1" customFormat="1" ht="15">
      <c r="BZ6299" t="s">
        <v>102</v>
      </c>
      <c r="CA6299" s="13" t="s">
        <v>234</v>
      </c>
    </row>
    <row r="6300" spans="78:79" s="1" customFormat="1" ht="15">
      <c r="BZ6300" t="s">
        <v>102</v>
      </c>
      <c r="CA6300" s="13" t="s">
        <v>240</v>
      </c>
    </row>
    <row r="6301" spans="78:79" s="1" customFormat="1" ht="15">
      <c r="BZ6301" t="s">
        <v>102</v>
      </c>
      <c r="CA6301" s="13" t="s">
        <v>184</v>
      </c>
    </row>
    <row r="6302" spans="78:79" s="1" customFormat="1" ht="15">
      <c r="BZ6302" t="s">
        <v>102</v>
      </c>
      <c r="CA6302" s="13" t="s">
        <v>271</v>
      </c>
    </row>
    <row r="6303" spans="78:79" s="1" customFormat="1" ht="15">
      <c r="BZ6303" t="s">
        <v>102</v>
      </c>
      <c r="CA6303" s="13" t="s">
        <v>245</v>
      </c>
    </row>
    <row r="6304" spans="78:79" s="1" customFormat="1" ht="15">
      <c r="BZ6304" t="s">
        <v>102</v>
      </c>
      <c r="CA6304" s="13" t="s">
        <v>250</v>
      </c>
    </row>
    <row r="6305" spans="78:79" s="1" customFormat="1" ht="15">
      <c r="BZ6305" t="s">
        <v>102</v>
      </c>
      <c r="CA6305" s="13" t="s">
        <v>191</v>
      </c>
    </row>
    <row r="6306" spans="78:79" s="1" customFormat="1" ht="15">
      <c r="BZ6306" t="s">
        <v>102</v>
      </c>
      <c r="CA6306" s="13" t="s">
        <v>255</v>
      </c>
    </row>
    <row r="6307" spans="78:79" s="1" customFormat="1" ht="15">
      <c r="BZ6307" t="s">
        <v>102</v>
      </c>
      <c r="CA6307" s="13" t="s">
        <v>197</v>
      </c>
    </row>
    <row r="6308" spans="78:79" s="1" customFormat="1" ht="15">
      <c r="BZ6308" t="s">
        <v>102</v>
      </c>
      <c r="CA6308" s="13" t="s">
        <v>281</v>
      </c>
    </row>
    <row r="6309" spans="78:79" s="1" customFormat="1" ht="15">
      <c r="BZ6309" t="s">
        <v>102</v>
      </c>
      <c r="CA6309" s="13" t="s">
        <v>286</v>
      </c>
    </row>
    <row r="6310" spans="78:79" s="1" customFormat="1" ht="15">
      <c r="BZ6310" t="s">
        <v>102</v>
      </c>
      <c r="CA6310" s="13" t="s">
        <v>209</v>
      </c>
    </row>
    <row r="6311" spans="78:79" s="1" customFormat="1" ht="15">
      <c r="BZ6311" t="s">
        <v>102</v>
      </c>
      <c r="CA6311" s="13" t="s">
        <v>276</v>
      </c>
    </row>
    <row r="6312" spans="78:79" s="1" customFormat="1" ht="15">
      <c r="BZ6312" t="s">
        <v>102</v>
      </c>
      <c r="CA6312" s="13" t="s">
        <v>214</v>
      </c>
    </row>
    <row r="6313" spans="78:79" s="1" customFormat="1" ht="15">
      <c r="BZ6313" t="s">
        <v>3898</v>
      </c>
      <c r="CA6313" s="13" t="s">
        <v>15198</v>
      </c>
    </row>
    <row r="6314" spans="78:79" s="1" customFormat="1" ht="15">
      <c r="BZ6314" t="s">
        <v>3898</v>
      </c>
      <c r="CA6314" s="13" t="s">
        <v>15199</v>
      </c>
    </row>
    <row r="6315" spans="78:79" s="1" customFormat="1" ht="15">
      <c r="BZ6315" t="s">
        <v>3898</v>
      </c>
      <c r="CA6315" s="13" t="s">
        <v>15200</v>
      </c>
    </row>
    <row r="6316" spans="78:79" s="1" customFormat="1" ht="15">
      <c r="BZ6316" t="s">
        <v>3898</v>
      </c>
      <c r="CA6316" s="13" t="s">
        <v>15201</v>
      </c>
    </row>
    <row r="6317" spans="78:79" s="1" customFormat="1" ht="15">
      <c r="BZ6317" t="s">
        <v>3898</v>
      </c>
      <c r="CA6317" s="13" t="s">
        <v>15202</v>
      </c>
    </row>
    <row r="6318" spans="78:79" s="1" customFormat="1" ht="15">
      <c r="BZ6318" t="s">
        <v>3898</v>
      </c>
      <c r="CA6318" s="13" t="s">
        <v>15203</v>
      </c>
    </row>
    <row r="6319" spans="78:79" s="1" customFormat="1" ht="15">
      <c r="BZ6319" t="s">
        <v>3898</v>
      </c>
      <c r="CA6319" s="13" t="s">
        <v>15204</v>
      </c>
    </row>
    <row r="6320" spans="78:79" s="1" customFormat="1" ht="15">
      <c r="BZ6320" t="s">
        <v>3898</v>
      </c>
      <c r="CA6320" s="13" t="s">
        <v>15205</v>
      </c>
    </row>
    <row r="6321" spans="78:79" s="1" customFormat="1" ht="15">
      <c r="BZ6321" t="s">
        <v>3898</v>
      </c>
      <c r="CA6321" s="13" t="s">
        <v>15206</v>
      </c>
    </row>
    <row r="6322" spans="78:79" s="1" customFormat="1" ht="15">
      <c r="BZ6322" t="s">
        <v>3898</v>
      </c>
      <c r="CA6322" s="13" t="s">
        <v>15207</v>
      </c>
    </row>
    <row r="6323" spans="78:79" s="1" customFormat="1" ht="15">
      <c r="BZ6323" t="s">
        <v>3898</v>
      </c>
      <c r="CA6323" s="13" t="s">
        <v>15208</v>
      </c>
    </row>
    <row r="6324" spans="78:79" s="1" customFormat="1" ht="15">
      <c r="BZ6324" t="s">
        <v>3898</v>
      </c>
      <c r="CA6324" s="13" t="s">
        <v>15209</v>
      </c>
    </row>
    <row r="6325" spans="78:79" s="1" customFormat="1" ht="15">
      <c r="BZ6325" t="s">
        <v>3898</v>
      </c>
      <c r="CA6325" s="13" t="s">
        <v>15210</v>
      </c>
    </row>
    <row r="6326" spans="78:79" s="1" customFormat="1" ht="15">
      <c r="BZ6326" t="s">
        <v>3898</v>
      </c>
      <c r="CA6326" s="13" t="s">
        <v>15211</v>
      </c>
    </row>
    <row r="6327" spans="78:79" s="1" customFormat="1" ht="15">
      <c r="BZ6327" t="s">
        <v>3898</v>
      </c>
      <c r="CA6327" s="13" t="s">
        <v>15212</v>
      </c>
    </row>
    <row r="6328" spans="78:79" s="1" customFormat="1" ht="15">
      <c r="BZ6328" t="s">
        <v>3901</v>
      </c>
      <c r="CA6328" s="13" t="s">
        <v>3901</v>
      </c>
    </row>
    <row r="6329" spans="78:79" s="1" customFormat="1" ht="15">
      <c r="BZ6329" t="s">
        <v>3908</v>
      </c>
      <c r="CA6329" s="13" t="s">
        <v>15213</v>
      </c>
    </row>
    <row r="6330" spans="78:79" s="1" customFormat="1" ht="15">
      <c r="BZ6330" t="s">
        <v>15214</v>
      </c>
      <c r="CA6330" s="13" t="s">
        <v>15215</v>
      </c>
    </row>
    <row r="6331" spans="78:79" s="1" customFormat="1" ht="15">
      <c r="BZ6331" t="s">
        <v>15214</v>
      </c>
      <c r="CA6331" s="13" t="s">
        <v>2940</v>
      </c>
    </row>
    <row r="6332" spans="78:79" s="1" customFormat="1" ht="15">
      <c r="BZ6332" t="s">
        <v>15214</v>
      </c>
      <c r="CA6332" s="13" t="s">
        <v>15216</v>
      </c>
    </row>
    <row r="6333" spans="78:79" s="1" customFormat="1" ht="15">
      <c r="BZ6333" t="s">
        <v>3944</v>
      </c>
      <c r="CA6333" s="13" t="s">
        <v>15217</v>
      </c>
    </row>
    <row r="6334" spans="78:79" s="1" customFormat="1" ht="15">
      <c r="BZ6334" t="s">
        <v>3944</v>
      </c>
      <c r="CA6334" s="13" t="s">
        <v>15218</v>
      </c>
    </row>
    <row r="6335" spans="78:79" s="1" customFormat="1" ht="15">
      <c r="BZ6335" t="s">
        <v>3944</v>
      </c>
      <c r="CA6335" s="13" t="s">
        <v>15219</v>
      </c>
    </row>
    <row r="6336" spans="78:79" s="1" customFormat="1" ht="15">
      <c r="BZ6336" t="s">
        <v>3944</v>
      </c>
      <c r="CA6336" s="13" t="s">
        <v>15220</v>
      </c>
    </row>
    <row r="6337" spans="78:79" s="1" customFormat="1" ht="15">
      <c r="BZ6337" t="s">
        <v>3944</v>
      </c>
      <c r="CA6337" s="13" t="s">
        <v>15221</v>
      </c>
    </row>
    <row r="6338" spans="78:79" s="1" customFormat="1" ht="15">
      <c r="BZ6338" t="s">
        <v>3958</v>
      </c>
      <c r="CA6338" s="13" t="s">
        <v>15222</v>
      </c>
    </row>
    <row r="6339" spans="78:79" s="1" customFormat="1" ht="15">
      <c r="BZ6339" t="s">
        <v>3958</v>
      </c>
      <c r="CA6339" s="13" t="s">
        <v>15223</v>
      </c>
    </row>
    <row r="6340" spans="78:79" s="1" customFormat="1" ht="15">
      <c r="BZ6340" t="s">
        <v>3958</v>
      </c>
      <c r="CA6340" s="13" t="s">
        <v>15224</v>
      </c>
    </row>
    <row r="6341" spans="78:79" s="1" customFormat="1" ht="15">
      <c r="BZ6341" t="s">
        <v>3958</v>
      </c>
      <c r="CA6341" s="13" t="s">
        <v>15225</v>
      </c>
    </row>
    <row r="6342" spans="78:79" s="1" customFormat="1" ht="15">
      <c r="BZ6342" t="s">
        <v>3958</v>
      </c>
      <c r="CA6342" s="13" t="s">
        <v>15226</v>
      </c>
    </row>
    <row r="6343" spans="78:79" s="1" customFormat="1" ht="15">
      <c r="BZ6343" t="s">
        <v>15227</v>
      </c>
      <c r="CA6343" s="13" t="s">
        <v>15228</v>
      </c>
    </row>
    <row r="6344" spans="78:79" s="1" customFormat="1" ht="15">
      <c r="BZ6344" t="s">
        <v>15227</v>
      </c>
      <c r="CA6344" s="13" t="s">
        <v>15229</v>
      </c>
    </row>
    <row r="6345" spans="78:79" s="1" customFormat="1" ht="15">
      <c r="BZ6345" t="s">
        <v>15227</v>
      </c>
      <c r="CA6345" s="13" t="s">
        <v>15230</v>
      </c>
    </row>
    <row r="6346" spans="78:79" s="1" customFormat="1" ht="15">
      <c r="BZ6346" t="s">
        <v>15227</v>
      </c>
      <c r="CA6346" s="13" t="s">
        <v>15231</v>
      </c>
    </row>
    <row r="6347" spans="78:79" s="1" customFormat="1" ht="15">
      <c r="BZ6347" t="s">
        <v>3974</v>
      </c>
      <c r="CA6347" s="13" t="s">
        <v>15232</v>
      </c>
    </row>
    <row r="6348" spans="78:79" s="1" customFormat="1" ht="15">
      <c r="BZ6348" t="s">
        <v>3974</v>
      </c>
      <c r="CA6348" s="13" t="s">
        <v>15233</v>
      </c>
    </row>
    <row r="6349" spans="78:79" s="1" customFormat="1" ht="15">
      <c r="BZ6349" t="s">
        <v>3974</v>
      </c>
      <c r="CA6349" s="13" t="s">
        <v>15234</v>
      </c>
    </row>
    <row r="6350" spans="78:79" s="1" customFormat="1" ht="15">
      <c r="BZ6350" t="s">
        <v>3989</v>
      </c>
      <c r="CA6350" s="13" t="s">
        <v>15235</v>
      </c>
    </row>
    <row r="6351" spans="78:79" s="1" customFormat="1" ht="15">
      <c r="BZ6351" t="s">
        <v>3989</v>
      </c>
      <c r="CA6351" s="13" t="s">
        <v>15236</v>
      </c>
    </row>
    <row r="6352" spans="78:79" s="1" customFormat="1" ht="15">
      <c r="BZ6352" t="s">
        <v>3989</v>
      </c>
      <c r="CA6352" s="13" t="s">
        <v>15237</v>
      </c>
    </row>
    <row r="6353" spans="78:79" s="1" customFormat="1" ht="15">
      <c r="BZ6353" t="s">
        <v>3989</v>
      </c>
      <c r="CA6353" s="13" t="s">
        <v>15238</v>
      </c>
    </row>
    <row r="6354" spans="78:79" s="1" customFormat="1" ht="15">
      <c r="BZ6354" t="s">
        <v>3993</v>
      </c>
      <c r="CA6354" s="13" t="s">
        <v>15239</v>
      </c>
    </row>
    <row r="6355" spans="78:79" s="1" customFormat="1" ht="15">
      <c r="BZ6355" t="s">
        <v>3993</v>
      </c>
      <c r="CA6355" s="13" t="s">
        <v>15240</v>
      </c>
    </row>
    <row r="6356" spans="78:79" s="1" customFormat="1" ht="15">
      <c r="BZ6356" t="s">
        <v>3993</v>
      </c>
      <c r="CA6356" s="13" t="s">
        <v>15241</v>
      </c>
    </row>
    <row r="6357" spans="78:79" s="1" customFormat="1" ht="15">
      <c r="BZ6357" t="s">
        <v>3993</v>
      </c>
      <c r="CA6357" s="13" t="s">
        <v>15242</v>
      </c>
    </row>
    <row r="6358" spans="78:79" s="1" customFormat="1" ht="15">
      <c r="BZ6358" t="s">
        <v>3993</v>
      </c>
      <c r="CA6358" s="13" t="s">
        <v>15243</v>
      </c>
    </row>
    <row r="6359" spans="78:79" s="1" customFormat="1" ht="15">
      <c r="BZ6359" t="s">
        <v>3995</v>
      </c>
      <c r="CA6359" s="13" t="s">
        <v>15244</v>
      </c>
    </row>
    <row r="6360" spans="78:79" s="1" customFormat="1" ht="15">
      <c r="BZ6360" t="s">
        <v>15245</v>
      </c>
      <c r="CA6360" s="13" t="s">
        <v>15246</v>
      </c>
    </row>
    <row r="6361" spans="78:79" s="1" customFormat="1" ht="15">
      <c r="BZ6361" t="s">
        <v>15245</v>
      </c>
      <c r="CA6361" s="13" t="s">
        <v>15247</v>
      </c>
    </row>
    <row r="6362" spans="78:79" s="1" customFormat="1" ht="15">
      <c r="BZ6362" t="s">
        <v>15245</v>
      </c>
      <c r="CA6362" s="13" t="s">
        <v>15248</v>
      </c>
    </row>
    <row r="6363" spans="78:79" s="1" customFormat="1" ht="15">
      <c r="BZ6363" t="s">
        <v>15245</v>
      </c>
      <c r="CA6363" s="13" t="s">
        <v>15249</v>
      </c>
    </row>
    <row r="6364" spans="78:79" s="1" customFormat="1" ht="15">
      <c r="BZ6364" t="s">
        <v>15245</v>
      </c>
      <c r="CA6364" s="13" t="s">
        <v>15250</v>
      </c>
    </row>
    <row r="6365" spans="78:79" s="1" customFormat="1" ht="15">
      <c r="BZ6365" t="s">
        <v>15245</v>
      </c>
      <c r="CA6365" s="13" t="s">
        <v>15251</v>
      </c>
    </row>
    <row r="6366" spans="78:79" s="1" customFormat="1" ht="15">
      <c r="BZ6366" t="s">
        <v>2869</v>
      </c>
      <c r="CA6366" s="13" t="s">
        <v>15252</v>
      </c>
    </row>
    <row r="6367" spans="78:79" s="1" customFormat="1" ht="15">
      <c r="BZ6367" t="s">
        <v>2869</v>
      </c>
      <c r="CA6367" s="13" t="s">
        <v>295</v>
      </c>
    </row>
    <row r="6368" spans="78:79" s="1" customFormat="1" ht="15">
      <c r="BZ6368" t="s">
        <v>2869</v>
      </c>
      <c r="CA6368" s="13" t="s">
        <v>15253</v>
      </c>
    </row>
    <row r="6369" spans="78:79" s="1" customFormat="1" ht="15">
      <c r="BZ6369" t="s">
        <v>2869</v>
      </c>
      <c r="CA6369" s="13" t="s">
        <v>3042</v>
      </c>
    </row>
    <row r="6370" spans="78:79" s="1" customFormat="1" ht="15">
      <c r="BZ6370" t="s">
        <v>2869</v>
      </c>
      <c r="CA6370" s="13" t="s">
        <v>4973</v>
      </c>
    </row>
    <row r="6371" spans="78:79" s="1" customFormat="1" ht="15">
      <c r="BZ6371" t="s">
        <v>2869</v>
      </c>
      <c r="CA6371" s="13" t="s">
        <v>4976</v>
      </c>
    </row>
    <row r="6372" spans="78:79" s="1" customFormat="1" ht="15">
      <c r="BZ6372" t="s">
        <v>2869</v>
      </c>
      <c r="CA6372" s="13" t="s">
        <v>15254</v>
      </c>
    </row>
    <row r="6373" spans="78:79" s="1" customFormat="1" ht="15">
      <c r="BZ6373" t="s">
        <v>2869</v>
      </c>
      <c r="CA6373" s="13" t="s">
        <v>8744</v>
      </c>
    </row>
    <row r="6374" spans="78:79" s="1" customFormat="1" ht="15">
      <c r="BZ6374" t="s">
        <v>2869</v>
      </c>
      <c r="CA6374" s="13" t="s">
        <v>4988</v>
      </c>
    </row>
    <row r="6375" spans="78:79" s="1" customFormat="1" ht="15">
      <c r="BZ6375" t="s">
        <v>2869</v>
      </c>
      <c r="CA6375" s="13" t="s">
        <v>2359</v>
      </c>
    </row>
    <row r="6376" spans="78:79" s="1" customFormat="1" ht="15">
      <c r="BZ6376" t="s">
        <v>2869</v>
      </c>
      <c r="CA6376" s="13" t="s">
        <v>1933</v>
      </c>
    </row>
    <row r="6377" spans="78:79" s="1" customFormat="1" ht="15">
      <c r="BZ6377" t="s">
        <v>2869</v>
      </c>
      <c r="CA6377" s="13" t="s">
        <v>1936</v>
      </c>
    </row>
    <row r="6378" spans="78:79" s="1" customFormat="1" ht="15">
      <c r="BZ6378" t="s">
        <v>2869</v>
      </c>
      <c r="CA6378" s="13" t="s">
        <v>4997</v>
      </c>
    </row>
    <row r="6379" spans="78:79" s="1" customFormat="1" ht="15">
      <c r="BZ6379" t="s">
        <v>2869</v>
      </c>
      <c r="CA6379" s="13" t="s">
        <v>5000</v>
      </c>
    </row>
    <row r="6380" spans="78:79" s="1" customFormat="1" ht="15">
      <c r="BZ6380" t="s">
        <v>2869</v>
      </c>
      <c r="CA6380" s="13" t="s">
        <v>5003</v>
      </c>
    </row>
    <row r="6381" spans="78:79" s="1" customFormat="1" ht="15">
      <c r="BZ6381" t="s">
        <v>2869</v>
      </c>
      <c r="CA6381" s="13" t="s">
        <v>5006</v>
      </c>
    </row>
    <row r="6382" spans="78:79" s="1" customFormat="1" ht="15">
      <c r="BZ6382" t="s">
        <v>2869</v>
      </c>
      <c r="CA6382" s="13" t="s">
        <v>2365</v>
      </c>
    </row>
    <row r="6383" spans="78:79" s="1" customFormat="1" ht="15">
      <c r="BZ6383" t="s">
        <v>2869</v>
      </c>
      <c r="CA6383" s="13" t="s">
        <v>2368</v>
      </c>
    </row>
    <row r="6384" spans="78:79" s="1" customFormat="1" ht="15">
      <c r="BZ6384" t="s">
        <v>2869</v>
      </c>
      <c r="CA6384" s="13" t="s">
        <v>2371</v>
      </c>
    </row>
    <row r="6385" spans="78:79" s="1" customFormat="1" ht="15">
      <c r="BZ6385" t="s">
        <v>2869</v>
      </c>
      <c r="CA6385" s="13" t="s">
        <v>15255</v>
      </c>
    </row>
    <row r="6386" spans="78:79" s="1" customFormat="1" ht="15">
      <c r="BZ6386" t="s">
        <v>2869</v>
      </c>
      <c r="CA6386" s="13" t="s">
        <v>15256</v>
      </c>
    </row>
    <row r="6387" spans="78:79" s="1" customFormat="1" ht="15">
      <c r="BZ6387" t="s">
        <v>2869</v>
      </c>
      <c r="CA6387" s="13" t="s">
        <v>303</v>
      </c>
    </row>
    <row r="6388" spans="78:79" s="1" customFormat="1" ht="15">
      <c r="BZ6388" t="s">
        <v>2869</v>
      </c>
      <c r="CA6388" s="13" t="s">
        <v>15257</v>
      </c>
    </row>
    <row r="6389" spans="78:79" s="1" customFormat="1" ht="15">
      <c r="BZ6389" t="s">
        <v>2869</v>
      </c>
      <c r="CA6389" s="13" t="s">
        <v>15258</v>
      </c>
    </row>
    <row r="6390" spans="78:79" s="1" customFormat="1" ht="15">
      <c r="BZ6390" t="s">
        <v>13665</v>
      </c>
      <c r="CA6390" s="13" t="s">
        <v>15259</v>
      </c>
    </row>
    <row r="6391" spans="78:79" s="1" customFormat="1" ht="15">
      <c r="BZ6391" t="s">
        <v>13665</v>
      </c>
      <c r="CA6391" s="13" t="s">
        <v>15260</v>
      </c>
    </row>
    <row r="6392" spans="78:79" s="1" customFormat="1" ht="15">
      <c r="BZ6392" t="s">
        <v>13665</v>
      </c>
      <c r="CA6392" s="13" t="s">
        <v>15261</v>
      </c>
    </row>
    <row r="6393" spans="78:79" s="1" customFormat="1" ht="15">
      <c r="BZ6393" t="s">
        <v>13665</v>
      </c>
      <c r="CA6393" s="13" t="s">
        <v>15262</v>
      </c>
    </row>
    <row r="6394" spans="78:79" s="1" customFormat="1" ht="15">
      <c r="BZ6394" t="s">
        <v>13665</v>
      </c>
      <c r="CA6394" s="13" t="s">
        <v>15263</v>
      </c>
    </row>
    <row r="6395" spans="78:79" s="1" customFormat="1" ht="15">
      <c r="BZ6395" t="s">
        <v>13665</v>
      </c>
      <c r="CA6395" s="13" t="s">
        <v>15264</v>
      </c>
    </row>
    <row r="6396" spans="78:79" s="1" customFormat="1" ht="15">
      <c r="BZ6396" t="s">
        <v>13665</v>
      </c>
      <c r="CA6396" s="13" t="s">
        <v>15265</v>
      </c>
    </row>
    <row r="6397" spans="78:79" s="1" customFormat="1" ht="15">
      <c r="BZ6397" t="s">
        <v>13665</v>
      </c>
      <c r="CA6397" s="13" t="s">
        <v>15266</v>
      </c>
    </row>
    <row r="6398" spans="78:79" s="1" customFormat="1" ht="15">
      <c r="BZ6398" t="s">
        <v>13665</v>
      </c>
      <c r="CA6398" s="13" t="s">
        <v>15267</v>
      </c>
    </row>
    <row r="6399" spans="78:79" s="1" customFormat="1" ht="15">
      <c r="BZ6399" t="s">
        <v>13665</v>
      </c>
      <c r="CA6399" s="13" t="s">
        <v>15268</v>
      </c>
    </row>
    <row r="6400" spans="78:79" s="1" customFormat="1" ht="15">
      <c r="BZ6400" t="s">
        <v>13665</v>
      </c>
      <c r="CA6400" s="13" t="s">
        <v>15269</v>
      </c>
    </row>
    <row r="6401" spans="78:79" s="1" customFormat="1" ht="15">
      <c r="BZ6401" t="s">
        <v>13665</v>
      </c>
      <c r="CA6401" s="13" t="s">
        <v>15270</v>
      </c>
    </row>
    <row r="6402" spans="78:79" s="1" customFormat="1" ht="15">
      <c r="BZ6402" t="s">
        <v>13665</v>
      </c>
      <c r="CA6402" s="13" t="s">
        <v>15271</v>
      </c>
    </row>
    <row r="6403" spans="78:79" s="1" customFormat="1" ht="15">
      <c r="BZ6403" t="s">
        <v>13665</v>
      </c>
      <c r="CA6403" s="13" t="s">
        <v>15272</v>
      </c>
    </row>
    <row r="6404" spans="78:79" s="1" customFormat="1" ht="15">
      <c r="BZ6404" t="s">
        <v>13665</v>
      </c>
      <c r="CA6404" s="13" t="s">
        <v>15273</v>
      </c>
    </row>
    <row r="6405" spans="78:79" s="1" customFormat="1" ht="15">
      <c r="BZ6405" t="s">
        <v>13665</v>
      </c>
      <c r="CA6405" s="13" t="s">
        <v>15274</v>
      </c>
    </row>
    <row r="6406" spans="78:79" s="1" customFormat="1" ht="15">
      <c r="BZ6406" t="s">
        <v>13665</v>
      </c>
      <c r="CA6406" s="13" t="s">
        <v>15275</v>
      </c>
    </row>
    <row r="6407" spans="78:79" s="1" customFormat="1" ht="15">
      <c r="BZ6407" t="s">
        <v>13665</v>
      </c>
      <c r="CA6407" s="13" t="s">
        <v>15276</v>
      </c>
    </row>
    <row r="6408" spans="78:79" s="1" customFormat="1" ht="15">
      <c r="BZ6408" t="s">
        <v>13665</v>
      </c>
      <c r="CA6408" s="13" t="s">
        <v>15277</v>
      </c>
    </row>
    <row r="6409" spans="78:79" s="1" customFormat="1" ht="15">
      <c r="BZ6409" t="s">
        <v>2120</v>
      </c>
      <c r="CA6409" s="13" t="s">
        <v>15278</v>
      </c>
    </row>
    <row r="6410" spans="78:79" s="1" customFormat="1" ht="15">
      <c r="BZ6410" t="s">
        <v>2120</v>
      </c>
      <c r="CA6410" s="13" t="s">
        <v>15279</v>
      </c>
    </row>
    <row r="6411" spans="78:79" s="1" customFormat="1" ht="15">
      <c r="BZ6411" t="s">
        <v>2120</v>
      </c>
      <c r="CA6411" s="13" t="s">
        <v>15280</v>
      </c>
    </row>
    <row r="6412" spans="78:79" s="1" customFormat="1" ht="15">
      <c r="BZ6412" t="s">
        <v>2120</v>
      </c>
      <c r="CA6412" s="13" t="s">
        <v>15281</v>
      </c>
    </row>
    <row r="6413" spans="78:79" s="1" customFormat="1" ht="15">
      <c r="BZ6413" t="s">
        <v>2120</v>
      </c>
      <c r="CA6413" s="13" t="s">
        <v>15282</v>
      </c>
    </row>
    <row r="6414" spans="78:79" s="1" customFormat="1" ht="15">
      <c r="BZ6414" t="s">
        <v>2120</v>
      </c>
      <c r="CA6414" s="13" t="s">
        <v>15283</v>
      </c>
    </row>
    <row r="6415" spans="78:79" s="1" customFormat="1" ht="15">
      <c r="BZ6415" t="s">
        <v>2120</v>
      </c>
      <c r="CA6415" s="13" t="s">
        <v>15284</v>
      </c>
    </row>
    <row r="6416" spans="78:79" s="1" customFormat="1" ht="15">
      <c r="BZ6416" t="s">
        <v>2120</v>
      </c>
      <c r="CA6416" s="13" t="s">
        <v>15285</v>
      </c>
    </row>
    <row r="6417" spans="78:79" s="1" customFormat="1" ht="15">
      <c r="BZ6417" t="s">
        <v>2120</v>
      </c>
      <c r="CA6417" s="13" t="s">
        <v>15286</v>
      </c>
    </row>
    <row r="6418" spans="78:79" s="1" customFormat="1" ht="15">
      <c r="BZ6418" t="s">
        <v>2120</v>
      </c>
      <c r="CA6418" s="13" t="s">
        <v>15287</v>
      </c>
    </row>
    <row r="6419" spans="78:79" s="1" customFormat="1" ht="15">
      <c r="BZ6419" t="s">
        <v>2120</v>
      </c>
      <c r="CA6419" s="13" t="s">
        <v>15288</v>
      </c>
    </row>
    <row r="6420" spans="78:79" s="1" customFormat="1" ht="15">
      <c r="BZ6420" t="s">
        <v>2120</v>
      </c>
      <c r="CA6420" s="13" t="s">
        <v>15289</v>
      </c>
    </row>
    <row r="6421" spans="78:79" s="1" customFormat="1" ht="15">
      <c r="BZ6421" t="s">
        <v>2120</v>
      </c>
      <c r="CA6421" s="13" t="s">
        <v>15290</v>
      </c>
    </row>
    <row r="6422" spans="78:79" s="1" customFormat="1" ht="15">
      <c r="BZ6422" t="s">
        <v>2120</v>
      </c>
      <c r="CA6422" s="13" t="s">
        <v>15291</v>
      </c>
    </row>
    <row r="6423" spans="78:79" s="1" customFormat="1" ht="15">
      <c r="BZ6423" t="s">
        <v>2120</v>
      </c>
      <c r="CA6423" s="13" t="s">
        <v>15292</v>
      </c>
    </row>
    <row r="6424" spans="78:79" s="1" customFormat="1" ht="15">
      <c r="BZ6424" t="s">
        <v>2120</v>
      </c>
      <c r="CA6424" s="13" t="s">
        <v>15293</v>
      </c>
    </row>
    <row r="6425" spans="78:79" s="1" customFormat="1" ht="15">
      <c r="BZ6425" t="s">
        <v>2120</v>
      </c>
      <c r="CA6425" s="13" t="s">
        <v>15294</v>
      </c>
    </row>
    <row r="6426" spans="78:79" s="1" customFormat="1" ht="15">
      <c r="BZ6426" t="s">
        <v>2120</v>
      </c>
      <c r="CA6426" s="13" t="s">
        <v>15295</v>
      </c>
    </row>
    <row r="6427" spans="78:79" s="1" customFormat="1" ht="15">
      <c r="BZ6427" t="s">
        <v>2120</v>
      </c>
      <c r="CA6427" s="13" t="s">
        <v>15296</v>
      </c>
    </row>
    <row r="6428" spans="78:79" s="1" customFormat="1" ht="15">
      <c r="BZ6428" t="s">
        <v>2120</v>
      </c>
      <c r="CA6428" s="13" t="s">
        <v>15297</v>
      </c>
    </row>
    <row r="6429" spans="78:79" s="1" customFormat="1" ht="15">
      <c r="BZ6429" t="s">
        <v>2120</v>
      </c>
      <c r="CA6429" s="13" t="s">
        <v>15298</v>
      </c>
    </row>
    <row r="6430" spans="78:79" s="1" customFormat="1" ht="15">
      <c r="BZ6430" t="s">
        <v>2120</v>
      </c>
      <c r="CA6430" s="13" t="s">
        <v>15299</v>
      </c>
    </row>
    <row r="6431" spans="78:79" s="1" customFormat="1" ht="15">
      <c r="BZ6431" t="s">
        <v>1280</v>
      </c>
      <c r="CA6431" s="13" t="s">
        <v>15300</v>
      </c>
    </row>
    <row r="6432" spans="78:79" s="1" customFormat="1" ht="15">
      <c r="BZ6432" t="s">
        <v>1280</v>
      </c>
      <c r="CA6432" s="13" t="s">
        <v>15301</v>
      </c>
    </row>
    <row r="6433" spans="78:79" s="1" customFormat="1" ht="15">
      <c r="BZ6433" t="s">
        <v>1280</v>
      </c>
      <c r="CA6433" s="13" t="s">
        <v>15302</v>
      </c>
    </row>
    <row r="6434" spans="78:79" s="1" customFormat="1" ht="15">
      <c r="BZ6434" t="s">
        <v>1280</v>
      </c>
      <c r="CA6434" s="13" t="s">
        <v>15303</v>
      </c>
    </row>
    <row r="6435" spans="78:79" s="1" customFormat="1" ht="15">
      <c r="BZ6435" t="s">
        <v>1280</v>
      </c>
      <c r="CA6435" s="13" t="s">
        <v>15304</v>
      </c>
    </row>
    <row r="6436" spans="78:79" s="1" customFormat="1" ht="15">
      <c r="BZ6436" t="s">
        <v>1280</v>
      </c>
      <c r="CA6436" s="13" t="s">
        <v>15305</v>
      </c>
    </row>
    <row r="6437" spans="78:79" s="1" customFormat="1" ht="15">
      <c r="BZ6437" t="s">
        <v>1280</v>
      </c>
      <c r="CA6437" s="13" t="s">
        <v>15306</v>
      </c>
    </row>
    <row r="6438" spans="78:79" s="1" customFormat="1" ht="15">
      <c r="BZ6438" t="s">
        <v>1280</v>
      </c>
      <c r="CA6438" s="13" t="s">
        <v>5949</v>
      </c>
    </row>
    <row r="6439" spans="78:79" s="1" customFormat="1" ht="15">
      <c r="BZ6439" t="s">
        <v>1280</v>
      </c>
      <c r="CA6439" s="13" t="s">
        <v>15307</v>
      </c>
    </row>
    <row r="6440" spans="78:79" s="1" customFormat="1" ht="15">
      <c r="BZ6440" t="s">
        <v>1280</v>
      </c>
      <c r="CA6440" s="13" t="s">
        <v>15308</v>
      </c>
    </row>
    <row r="6441" spans="78:79" s="1" customFormat="1" ht="15">
      <c r="BZ6441" t="s">
        <v>1280</v>
      </c>
      <c r="CA6441" s="13" t="s">
        <v>1661</v>
      </c>
    </row>
    <row r="6442" spans="78:79" s="1" customFormat="1" ht="15">
      <c r="BZ6442" t="s">
        <v>1280</v>
      </c>
      <c r="CA6442" s="13" t="s">
        <v>15309</v>
      </c>
    </row>
    <row r="6443" spans="78:79" s="1" customFormat="1" ht="15">
      <c r="BZ6443" t="s">
        <v>3877</v>
      </c>
      <c r="CA6443" s="13" t="s">
        <v>15310</v>
      </c>
    </row>
    <row r="6444" spans="78:79" s="1" customFormat="1" ht="15">
      <c r="BZ6444" t="s">
        <v>3877</v>
      </c>
      <c r="CA6444" s="13" t="s">
        <v>15311</v>
      </c>
    </row>
    <row r="6445" spans="78:79" s="1" customFormat="1" ht="15">
      <c r="BZ6445" t="s">
        <v>3877</v>
      </c>
      <c r="CA6445" s="13" t="s">
        <v>15312</v>
      </c>
    </row>
    <row r="6446" spans="78:79" s="1" customFormat="1" ht="15">
      <c r="BZ6446" t="s">
        <v>3877</v>
      </c>
      <c r="CA6446" s="13" t="s">
        <v>15313</v>
      </c>
    </row>
    <row r="6447" spans="78:79" s="1" customFormat="1" ht="15">
      <c r="BZ6447" t="s">
        <v>3877</v>
      </c>
      <c r="CA6447" s="13" t="s">
        <v>15314</v>
      </c>
    </row>
    <row r="6448" spans="78:79" s="1" customFormat="1" ht="15">
      <c r="BZ6448" t="s">
        <v>3877</v>
      </c>
      <c r="CA6448" s="13" t="s">
        <v>468</v>
      </c>
    </row>
    <row r="6449" spans="78:79" s="1" customFormat="1" ht="15">
      <c r="BZ6449" t="s">
        <v>3877</v>
      </c>
      <c r="CA6449" s="13" t="s">
        <v>2777</v>
      </c>
    </row>
    <row r="6450" spans="78:79" s="1" customFormat="1" ht="15">
      <c r="BZ6450" t="s">
        <v>3877</v>
      </c>
      <c r="CA6450" s="13" t="s">
        <v>15315</v>
      </c>
    </row>
    <row r="6451" spans="78:79" s="1" customFormat="1" ht="15">
      <c r="BZ6451" t="s">
        <v>3877</v>
      </c>
      <c r="CA6451" s="13" t="s">
        <v>15316</v>
      </c>
    </row>
    <row r="6452" spans="78:79" s="1" customFormat="1" ht="15">
      <c r="BZ6452" t="s">
        <v>3877</v>
      </c>
      <c r="CA6452" s="13" t="s">
        <v>15317</v>
      </c>
    </row>
    <row r="6453" spans="78:79" s="1" customFormat="1" ht="15">
      <c r="BZ6453" t="s">
        <v>3877</v>
      </c>
      <c r="CA6453" s="13" t="s">
        <v>15318</v>
      </c>
    </row>
    <row r="6454" spans="78:79" s="1" customFormat="1" ht="15">
      <c r="BZ6454" t="s">
        <v>3877</v>
      </c>
      <c r="CA6454" s="13" t="s">
        <v>15319</v>
      </c>
    </row>
    <row r="6455" spans="78:79" s="1" customFormat="1" ht="15">
      <c r="BZ6455" t="s">
        <v>3877</v>
      </c>
      <c r="CA6455" s="13" t="s">
        <v>490</v>
      </c>
    </row>
    <row r="6456" spans="78:79" s="1" customFormat="1" ht="15">
      <c r="BZ6456" t="s">
        <v>3877</v>
      </c>
      <c r="CA6456" s="13" t="s">
        <v>2790</v>
      </c>
    </row>
    <row r="6457" spans="78:79" s="1" customFormat="1" ht="15">
      <c r="BZ6457" t="s">
        <v>3877</v>
      </c>
      <c r="CA6457" s="13" t="s">
        <v>15320</v>
      </c>
    </row>
    <row r="6458" spans="78:79" s="1" customFormat="1" ht="15">
      <c r="BZ6458" t="s">
        <v>3877</v>
      </c>
      <c r="CA6458" s="13" t="s">
        <v>276</v>
      </c>
    </row>
    <row r="6459" spans="78:79" s="1" customFormat="1" ht="15">
      <c r="BZ6459" t="s">
        <v>5</v>
      </c>
      <c r="CA6459" s="13" t="s">
        <v>15321</v>
      </c>
    </row>
    <row r="6460" spans="78:79" s="1" customFormat="1" ht="15">
      <c r="BZ6460" t="s">
        <v>12</v>
      </c>
      <c r="CA6460" s="13" t="s">
        <v>15322</v>
      </c>
    </row>
    <row r="6461" spans="78:79" s="1" customFormat="1" ht="15">
      <c r="BZ6461" t="s">
        <v>17</v>
      </c>
      <c r="CA6461" s="13" t="s">
        <v>448</v>
      </c>
    </row>
    <row r="6462" spans="78:79" s="1" customFormat="1" ht="15">
      <c r="BZ6462" t="s">
        <v>17</v>
      </c>
      <c r="CA6462" s="13" t="s">
        <v>18</v>
      </c>
    </row>
    <row r="6463" spans="78:79" s="1" customFormat="1" ht="15">
      <c r="BZ6463" t="s">
        <v>1638</v>
      </c>
      <c r="CA6463" s="13" t="s">
        <v>15323</v>
      </c>
    </row>
    <row r="6464" spans="78:79" s="1" customFormat="1" ht="15">
      <c r="BZ6464" t="s">
        <v>1638</v>
      </c>
      <c r="CA6464" s="13" t="s">
        <v>15324</v>
      </c>
    </row>
    <row r="6465" spans="78:79" s="1" customFormat="1" ht="15">
      <c r="BZ6465" t="s">
        <v>1638</v>
      </c>
      <c r="CA6465" s="13" t="s">
        <v>1511</v>
      </c>
    </row>
    <row r="6466" spans="78:79" s="1" customFormat="1" ht="15">
      <c r="BZ6466" t="s">
        <v>1638</v>
      </c>
      <c r="CA6466" s="13" t="s">
        <v>15325</v>
      </c>
    </row>
    <row r="6467" spans="78:79" s="1" customFormat="1" ht="15">
      <c r="BZ6467" t="s">
        <v>1638</v>
      </c>
      <c r="CA6467" s="13" t="s">
        <v>15326</v>
      </c>
    </row>
    <row r="6468" spans="78:79" s="1" customFormat="1" ht="15">
      <c r="BZ6468" t="s">
        <v>1638</v>
      </c>
      <c r="CA6468" s="13" t="s">
        <v>15327</v>
      </c>
    </row>
    <row r="6469" spans="78:79" s="1" customFormat="1" ht="15">
      <c r="BZ6469" t="s">
        <v>1638</v>
      </c>
      <c r="CA6469" s="13" t="s">
        <v>15328</v>
      </c>
    </row>
    <row r="6470" spans="78:79" s="1" customFormat="1" ht="15">
      <c r="BZ6470" t="s">
        <v>1638</v>
      </c>
      <c r="CA6470" s="13" t="s">
        <v>15329</v>
      </c>
    </row>
    <row r="6471" spans="78:79" s="1" customFormat="1" ht="15">
      <c r="BZ6471" t="s">
        <v>1638</v>
      </c>
      <c r="CA6471" s="13" t="s">
        <v>15330</v>
      </c>
    </row>
    <row r="6472" spans="78:79" s="1" customFormat="1" ht="15">
      <c r="BZ6472" t="s">
        <v>1638</v>
      </c>
      <c r="CA6472" s="13" t="s">
        <v>15331</v>
      </c>
    </row>
    <row r="6473" spans="78:79" s="1" customFormat="1" ht="15">
      <c r="BZ6473" t="s">
        <v>1638</v>
      </c>
      <c r="CA6473" s="13" t="s">
        <v>15332</v>
      </c>
    </row>
    <row r="6474" spans="78:79" s="1" customFormat="1" ht="15">
      <c r="BZ6474" t="s">
        <v>1638</v>
      </c>
      <c r="CA6474" s="13" t="s">
        <v>15333</v>
      </c>
    </row>
    <row r="6475" spans="78:79" s="1" customFormat="1" ht="15">
      <c r="BZ6475" t="s">
        <v>1638</v>
      </c>
      <c r="CA6475" s="13" t="s">
        <v>15334</v>
      </c>
    </row>
    <row r="6476" spans="78:79" s="1" customFormat="1" ht="15">
      <c r="BZ6476" t="s">
        <v>1638</v>
      </c>
      <c r="CA6476" s="13" t="s">
        <v>15335</v>
      </c>
    </row>
    <row r="6477" spans="78:79" s="1" customFormat="1" ht="15">
      <c r="BZ6477" t="s">
        <v>1638</v>
      </c>
      <c r="CA6477" s="13" t="s">
        <v>15336</v>
      </c>
    </row>
    <row r="6478" spans="78:79" s="1" customFormat="1" ht="15">
      <c r="BZ6478" t="s">
        <v>1638</v>
      </c>
      <c r="CA6478" s="13" t="s">
        <v>15337</v>
      </c>
    </row>
    <row r="6479" spans="78:79" s="1" customFormat="1" ht="15">
      <c r="BZ6479" t="s">
        <v>1638</v>
      </c>
      <c r="CA6479" s="13" t="s">
        <v>15338</v>
      </c>
    </row>
    <row r="6480" spans="78:79" s="1" customFormat="1" ht="15">
      <c r="BZ6480" t="s">
        <v>1638</v>
      </c>
      <c r="CA6480" s="13" t="s">
        <v>15339</v>
      </c>
    </row>
    <row r="6481" spans="78:79" s="1" customFormat="1" ht="15">
      <c r="BZ6481" t="s">
        <v>1638</v>
      </c>
      <c r="CA6481" s="13" t="s">
        <v>15340</v>
      </c>
    </row>
    <row r="6482" spans="78:79" s="1" customFormat="1" ht="15">
      <c r="BZ6482" t="s">
        <v>1638</v>
      </c>
      <c r="CA6482" s="13" t="s">
        <v>15341</v>
      </c>
    </row>
    <row r="6483" spans="78:79" s="1" customFormat="1" ht="15">
      <c r="BZ6483" t="s">
        <v>1638</v>
      </c>
      <c r="CA6483" s="13" t="s">
        <v>15342</v>
      </c>
    </row>
    <row r="6484" spans="78:79" s="1" customFormat="1" ht="15">
      <c r="BZ6484" t="s">
        <v>1638</v>
      </c>
      <c r="CA6484" s="13" t="s">
        <v>147</v>
      </c>
    </row>
    <row r="6485" spans="78:79" s="1" customFormat="1" ht="15">
      <c r="BZ6485" t="s">
        <v>1638</v>
      </c>
      <c r="CA6485" s="13" t="s">
        <v>688</v>
      </c>
    </row>
    <row r="6486" spans="78:79" s="1" customFormat="1" ht="15">
      <c r="BZ6486" t="s">
        <v>1638</v>
      </c>
      <c r="CA6486" s="13" t="s">
        <v>3977</v>
      </c>
    </row>
    <row r="6487" spans="78:79" s="1" customFormat="1" ht="15">
      <c r="BZ6487" t="s">
        <v>1638</v>
      </c>
      <c r="CA6487" s="13" t="s">
        <v>15343</v>
      </c>
    </row>
    <row r="6488" spans="78:79" s="1" customFormat="1" ht="15">
      <c r="BZ6488" t="s">
        <v>1638</v>
      </c>
      <c r="CA6488" s="13" t="s">
        <v>15344</v>
      </c>
    </row>
    <row r="6489" spans="78:79" s="1" customFormat="1" ht="15">
      <c r="BZ6489" t="s">
        <v>1638</v>
      </c>
      <c r="CA6489" s="13" t="s">
        <v>9694</v>
      </c>
    </row>
    <row r="6490" spans="78:79" s="1" customFormat="1" ht="15">
      <c r="BZ6490" t="s">
        <v>1638</v>
      </c>
      <c r="CA6490" s="13" t="s">
        <v>2936</v>
      </c>
    </row>
    <row r="6491" spans="78:79" s="1" customFormat="1" ht="15">
      <c r="BZ6491" t="s">
        <v>1638</v>
      </c>
      <c r="CA6491" s="13" t="s">
        <v>468</v>
      </c>
    </row>
    <row r="6492" spans="78:79" s="1" customFormat="1" ht="15">
      <c r="BZ6492" t="s">
        <v>1638</v>
      </c>
      <c r="CA6492" s="13" t="s">
        <v>15345</v>
      </c>
    </row>
    <row r="6493" spans="78:79" s="1" customFormat="1" ht="15">
      <c r="BZ6493" t="s">
        <v>1638</v>
      </c>
      <c r="CA6493" s="13" t="s">
        <v>1871</v>
      </c>
    </row>
    <row r="6494" spans="78:79" s="1" customFormat="1" ht="15">
      <c r="BZ6494" t="s">
        <v>1638</v>
      </c>
      <c r="CA6494" s="13" t="s">
        <v>15346</v>
      </c>
    </row>
    <row r="6495" spans="78:79" s="1" customFormat="1" ht="15">
      <c r="BZ6495" t="s">
        <v>1638</v>
      </c>
      <c r="CA6495" s="13" t="s">
        <v>15347</v>
      </c>
    </row>
    <row r="6496" spans="78:79" s="1" customFormat="1" ht="15">
      <c r="BZ6496" t="s">
        <v>1642</v>
      </c>
      <c r="CA6496" s="13" t="s">
        <v>15348</v>
      </c>
    </row>
    <row r="6497" spans="78:79" s="1" customFormat="1" ht="15">
      <c r="BZ6497" t="s">
        <v>1642</v>
      </c>
      <c r="CA6497" s="13" t="s">
        <v>15349</v>
      </c>
    </row>
    <row r="6498" spans="78:79" s="1" customFormat="1" ht="15">
      <c r="BZ6498" t="s">
        <v>1642</v>
      </c>
      <c r="CA6498" s="13" t="s">
        <v>15350</v>
      </c>
    </row>
    <row r="6499" spans="78:79" s="1" customFormat="1" ht="15">
      <c r="BZ6499" t="s">
        <v>1642</v>
      </c>
      <c r="CA6499" s="13" t="s">
        <v>15351</v>
      </c>
    </row>
    <row r="6500" spans="78:79" s="1" customFormat="1" ht="15">
      <c r="BZ6500" t="s">
        <v>1642</v>
      </c>
      <c r="CA6500" s="13" t="s">
        <v>15352</v>
      </c>
    </row>
    <row r="6501" spans="78:79" s="1" customFormat="1" ht="15">
      <c r="BZ6501" t="s">
        <v>382</v>
      </c>
      <c r="CA6501" s="13" t="s">
        <v>15353</v>
      </c>
    </row>
    <row r="6502" spans="78:79" s="1" customFormat="1" ht="15">
      <c r="BZ6502" t="s">
        <v>382</v>
      </c>
      <c r="CA6502" s="13" t="s">
        <v>15354</v>
      </c>
    </row>
    <row r="6503" spans="78:79" s="1" customFormat="1" ht="15">
      <c r="BZ6503" t="s">
        <v>382</v>
      </c>
      <c r="CA6503" s="13" t="s">
        <v>15355</v>
      </c>
    </row>
    <row r="6504" spans="78:79" s="1" customFormat="1" ht="15">
      <c r="BZ6504" t="s">
        <v>382</v>
      </c>
      <c r="CA6504" s="13" t="s">
        <v>15356</v>
      </c>
    </row>
    <row r="6505" spans="78:79" s="1" customFormat="1" ht="15">
      <c r="BZ6505" t="s">
        <v>382</v>
      </c>
      <c r="CA6505" s="13" t="s">
        <v>15357</v>
      </c>
    </row>
    <row r="6506" spans="78:79" s="1" customFormat="1" ht="15">
      <c r="BZ6506" t="s">
        <v>382</v>
      </c>
      <c r="CA6506" s="13" t="s">
        <v>15358</v>
      </c>
    </row>
    <row r="6507" spans="78:79" s="1" customFormat="1" ht="15">
      <c r="BZ6507" t="s">
        <v>382</v>
      </c>
      <c r="CA6507" s="13" t="s">
        <v>15359</v>
      </c>
    </row>
    <row r="6508" spans="78:79" s="1" customFormat="1" ht="15">
      <c r="BZ6508" t="s">
        <v>382</v>
      </c>
      <c r="CA6508" s="13" t="s">
        <v>15360</v>
      </c>
    </row>
    <row r="6509" spans="78:79" s="1" customFormat="1" ht="15">
      <c r="BZ6509" t="s">
        <v>382</v>
      </c>
      <c r="CA6509" s="13" t="s">
        <v>15361</v>
      </c>
    </row>
    <row r="6510" spans="78:79" s="1" customFormat="1" ht="15">
      <c r="BZ6510" t="s">
        <v>382</v>
      </c>
      <c r="CA6510" s="13" t="s">
        <v>15362</v>
      </c>
    </row>
    <row r="6511" spans="78:79" s="1" customFormat="1" ht="15">
      <c r="BZ6511" t="s">
        <v>382</v>
      </c>
      <c r="CA6511" s="13" t="s">
        <v>351</v>
      </c>
    </row>
    <row r="6512" spans="78:79" s="1" customFormat="1" ht="15">
      <c r="BZ6512" t="s">
        <v>382</v>
      </c>
      <c r="CA6512" s="13" t="s">
        <v>15363</v>
      </c>
    </row>
    <row r="6513" spans="78:79" s="1" customFormat="1" ht="15">
      <c r="BZ6513" t="s">
        <v>382</v>
      </c>
      <c r="CA6513" s="13" t="s">
        <v>280</v>
      </c>
    </row>
    <row r="6514" spans="78:79" s="1" customFormat="1" ht="15">
      <c r="BZ6514" t="s">
        <v>382</v>
      </c>
      <c r="CA6514" s="13" t="s">
        <v>15364</v>
      </c>
    </row>
    <row r="6515" spans="78:79" s="1" customFormat="1" ht="15">
      <c r="BZ6515" t="s">
        <v>382</v>
      </c>
      <c r="CA6515" s="13" t="s">
        <v>15365</v>
      </c>
    </row>
    <row r="6516" spans="78:79" s="1" customFormat="1" ht="15">
      <c r="BZ6516" t="s">
        <v>9452</v>
      </c>
      <c r="CA6516" s="13" t="s">
        <v>15366</v>
      </c>
    </row>
    <row r="6517" spans="78:79" s="1" customFormat="1" ht="15">
      <c r="BZ6517" t="s">
        <v>708</v>
      </c>
      <c r="CA6517" s="13" t="s">
        <v>148</v>
      </c>
    </row>
    <row r="6518" spans="78:79" s="1" customFormat="1" ht="15">
      <c r="BZ6518" t="s">
        <v>708</v>
      </c>
      <c r="CA6518" s="13" t="s">
        <v>15367</v>
      </c>
    </row>
    <row r="6519" spans="78:79" s="1" customFormat="1" ht="15">
      <c r="BZ6519" t="s">
        <v>708</v>
      </c>
      <c r="CA6519" s="13" t="s">
        <v>15368</v>
      </c>
    </row>
    <row r="6520" spans="78:79" s="1" customFormat="1" ht="15">
      <c r="BZ6520" t="s">
        <v>708</v>
      </c>
      <c r="CA6520" s="13" t="s">
        <v>15369</v>
      </c>
    </row>
    <row r="6521" spans="78:79" s="1" customFormat="1" ht="15">
      <c r="BZ6521" t="s">
        <v>708</v>
      </c>
      <c r="CA6521" s="13" t="s">
        <v>15370</v>
      </c>
    </row>
    <row r="6522" spans="78:79" s="1" customFormat="1" ht="15">
      <c r="BZ6522" t="s">
        <v>708</v>
      </c>
      <c r="CA6522" s="13" t="s">
        <v>15371</v>
      </c>
    </row>
    <row r="6523" spans="78:79" s="1" customFormat="1" ht="15">
      <c r="BZ6523" t="s">
        <v>708</v>
      </c>
      <c r="CA6523" s="13" t="s">
        <v>15372</v>
      </c>
    </row>
    <row r="6524" spans="78:79" s="1" customFormat="1" ht="15">
      <c r="BZ6524" t="s">
        <v>708</v>
      </c>
      <c r="CA6524" s="13" t="s">
        <v>15373</v>
      </c>
    </row>
    <row r="6525" spans="78:79" s="1" customFormat="1" ht="15">
      <c r="BZ6525" t="s">
        <v>708</v>
      </c>
      <c r="CA6525" s="13" t="s">
        <v>15374</v>
      </c>
    </row>
    <row r="6526" spans="78:79" s="1" customFormat="1" ht="15">
      <c r="BZ6526" t="s">
        <v>708</v>
      </c>
      <c r="CA6526" s="13" t="s">
        <v>15375</v>
      </c>
    </row>
    <row r="6527" spans="78:79" s="1" customFormat="1" ht="15">
      <c r="BZ6527" t="s">
        <v>708</v>
      </c>
      <c r="CA6527" s="13" t="s">
        <v>15376</v>
      </c>
    </row>
    <row r="6528" spans="78:79" s="1" customFormat="1" ht="15">
      <c r="BZ6528" t="s">
        <v>708</v>
      </c>
      <c r="CA6528" s="13" t="s">
        <v>15377</v>
      </c>
    </row>
    <row r="6529" spans="78:79" s="1" customFormat="1" ht="15">
      <c r="BZ6529" t="s">
        <v>708</v>
      </c>
      <c r="CA6529" s="13" t="s">
        <v>15378</v>
      </c>
    </row>
    <row r="6530" spans="78:79" s="1" customFormat="1" ht="15">
      <c r="BZ6530" t="s">
        <v>708</v>
      </c>
      <c r="CA6530" s="13" t="s">
        <v>15379</v>
      </c>
    </row>
    <row r="6531" spans="78:79" s="1" customFormat="1" ht="15">
      <c r="BZ6531" t="s">
        <v>708</v>
      </c>
      <c r="CA6531" s="13" t="s">
        <v>15380</v>
      </c>
    </row>
    <row r="6532" spans="78:79" s="1" customFormat="1" ht="15">
      <c r="BZ6532" t="s">
        <v>708</v>
      </c>
      <c r="CA6532" s="13" t="s">
        <v>15381</v>
      </c>
    </row>
    <row r="6533" spans="78:79" s="1" customFormat="1" ht="15">
      <c r="BZ6533" t="s">
        <v>708</v>
      </c>
      <c r="CA6533" s="13" t="s">
        <v>15382</v>
      </c>
    </row>
    <row r="6534" spans="78:79" s="1" customFormat="1" ht="15">
      <c r="BZ6534" t="s">
        <v>708</v>
      </c>
      <c r="CA6534" s="13" t="s">
        <v>15383</v>
      </c>
    </row>
    <row r="6535" spans="78:79" s="1" customFormat="1" ht="15">
      <c r="BZ6535" t="s">
        <v>708</v>
      </c>
      <c r="CA6535" s="13" t="s">
        <v>15384</v>
      </c>
    </row>
    <row r="6536" spans="78:79" s="1" customFormat="1" ht="15">
      <c r="BZ6536" t="s">
        <v>708</v>
      </c>
      <c r="CA6536" s="13" t="s">
        <v>15385</v>
      </c>
    </row>
    <row r="6537" spans="78:79" s="1" customFormat="1" ht="15">
      <c r="BZ6537" t="s">
        <v>708</v>
      </c>
      <c r="CA6537" s="13" t="s">
        <v>15386</v>
      </c>
    </row>
    <row r="6538" spans="78:79" s="1" customFormat="1" ht="15">
      <c r="BZ6538" t="s">
        <v>708</v>
      </c>
      <c r="CA6538" s="13" t="s">
        <v>15387</v>
      </c>
    </row>
    <row r="6539" spans="78:79" s="1" customFormat="1" ht="15">
      <c r="BZ6539" t="s">
        <v>708</v>
      </c>
      <c r="CA6539" s="13" t="s">
        <v>15388</v>
      </c>
    </row>
    <row r="6540" spans="78:79" s="1" customFormat="1" ht="15">
      <c r="BZ6540" t="s">
        <v>708</v>
      </c>
      <c r="CA6540" s="13" t="s">
        <v>15389</v>
      </c>
    </row>
    <row r="6541" spans="78:79" s="1" customFormat="1" ht="15">
      <c r="BZ6541" t="s">
        <v>402</v>
      </c>
      <c r="CA6541" s="13" t="s">
        <v>402</v>
      </c>
    </row>
    <row r="6542" spans="78:79" s="1" customFormat="1" ht="15">
      <c r="BZ6542" t="s">
        <v>406</v>
      </c>
      <c r="CA6542" s="13" t="s">
        <v>15390</v>
      </c>
    </row>
    <row r="6543" spans="78:79" s="1" customFormat="1" ht="15">
      <c r="BZ6543" t="s">
        <v>406</v>
      </c>
      <c r="CA6543" s="13" t="s">
        <v>15391</v>
      </c>
    </row>
    <row r="6544" spans="78:79" s="1" customFormat="1" ht="15">
      <c r="BZ6544" t="s">
        <v>406</v>
      </c>
      <c r="CA6544" s="13" t="s">
        <v>15392</v>
      </c>
    </row>
    <row r="6545" spans="78:79" s="1" customFormat="1" ht="15">
      <c r="BZ6545" t="s">
        <v>406</v>
      </c>
      <c r="CA6545" s="13" t="s">
        <v>15393</v>
      </c>
    </row>
    <row r="6546" spans="78:79" s="1" customFormat="1" ht="15">
      <c r="BZ6546" t="s">
        <v>410</v>
      </c>
      <c r="CA6546" s="13" t="s">
        <v>529</v>
      </c>
    </row>
    <row r="6547" spans="78:79" s="1" customFormat="1" ht="15">
      <c r="BZ6547" t="s">
        <v>414</v>
      </c>
      <c r="CA6547" s="13" t="s">
        <v>15394</v>
      </c>
    </row>
    <row r="6548" spans="78:79" s="1" customFormat="1" ht="15">
      <c r="BZ6548" t="s">
        <v>419</v>
      </c>
      <c r="CA6548" s="13" t="s">
        <v>622</v>
      </c>
    </row>
    <row r="6549" spans="78:79" s="1" customFormat="1" ht="15">
      <c r="BZ6549" t="s">
        <v>431</v>
      </c>
      <c r="CA6549" s="13" t="s">
        <v>13807</v>
      </c>
    </row>
    <row r="6550" spans="78:79" s="1" customFormat="1" ht="15">
      <c r="BZ6550" t="s">
        <v>431</v>
      </c>
      <c r="CA6550" s="13" t="s">
        <v>15395</v>
      </c>
    </row>
    <row r="6551" spans="78:79" s="1" customFormat="1" ht="15">
      <c r="BZ6551" t="s">
        <v>431</v>
      </c>
      <c r="CA6551" s="13" t="s">
        <v>15396</v>
      </c>
    </row>
    <row r="6552" spans="78:79" s="1" customFormat="1" ht="15">
      <c r="BZ6552" t="s">
        <v>431</v>
      </c>
      <c r="CA6552" s="13" t="s">
        <v>15397</v>
      </c>
    </row>
    <row r="6553" spans="78:79" s="1" customFormat="1" ht="15">
      <c r="BZ6553" t="s">
        <v>463</v>
      </c>
      <c r="CA6553" s="13" t="s">
        <v>463</v>
      </c>
    </row>
    <row r="6554" spans="78:79" s="1" customFormat="1" ht="15">
      <c r="BZ6554" t="s">
        <v>498</v>
      </c>
      <c r="CA6554" s="13" t="s">
        <v>15398</v>
      </c>
    </row>
    <row r="6555" spans="78:79" s="1" customFormat="1" ht="15">
      <c r="BZ6555" t="s">
        <v>514</v>
      </c>
      <c r="CA6555" s="13" t="s">
        <v>15399</v>
      </c>
    </row>
    <row r="6556" spans="78:79" s="1" customFormat="1" ht="15">
      <c r="BZ6556" t="s">
        <v>526</v>
      </c>
      <c r="CA6556" s="13" t="s">
        <v>526</v>
      </c>
    </row>
    <row r="6557" spans="78:79" s="1" customFormat="1" ht="15">
      <c r="BZ6557" t="s">
        <v>550</v>
      </c>
      <c r="CA6557" s="13" t="s">
        <v>15400</v>
      </c>
    </row>
    <row r="6558" spans="78:79" s="1" customFormat="1" ht="15">
      <c r="BZ6558" t="s">
        <v>550</v>
      </c>
      <c r="CA6558" s="13" t="s">
        <v>15401</v>
      </c>
    </row>
    <row r="6559" spans="78:79" s="1" customFormat="1" ht="15">
      <c r="BZ6559" t="s">
        <v>15402</v>
      </c>
      <c r="CA6559" s="13" t="s">
        <v>15403</v>
      </c>
    </row>
    <row r="6560" spans="78:79" s="1" customFormat="1" ht="15">
      <c r="BZ6560" t="s">
        <v>15402</v>
      </c>
      <c r="CA6560" s="13" t="s">
        <v>15404</v>
      </c>
    </row>
    <row r="6561" spans="78:79" s="1" customFormat="1" ht="15">
      <c r="BZ6561" t="s">
        <v>15402</v>
      </c>
      <c r="CA6561" s="13" t="s">
        <v>15405</v>
      </c>
    </row>
    <row r="6562" spans="78:79" s="1" customFormat="1" ht="15">
      <c r="BZ6562" t="s">
        <v>559</v>
      </c>
      <c r="CA6562" s="13" t="s">
        <v>559</v>
      </c>
    </row>
    <row r="6563" spans="78:79" s="1" customFormat="1" ht="15">
      <c r="BZ6563" t="s">
        <v>660</v>
      </c>
      <c r="CA6563" s="13" t="s">
        <v>15406</v>
      </c>
    </row>
    <row r="6564" spans="78:79" s="1" customFormat="1" ht="15">
      <c r="BZ6564" t="s">
        <v>660</v>
      </c>
      <c r="CA6564" s="13" t="s">
        <v>15407</v>
      </c>
    </row>
    <row r="6565" spans="78:79" s="1" customFormat="1" ht="15">
      <c r="BZ6565" t="s">
        <v>5632</v>
      </c>
      <c r="CA6565" s="13" t="s">
        <v>148</v>
      </c>
    </row>
    <row r="6566" spans="78:79" s="1" customFormat="1" ht="15">
      <c r="BZ6566" t="s">
        <v>5632</v>
      </c>
      <c r="CA6566" s="13" t="s">
        <v>15408</v>
      </c>
    </row>
    <row r="6567" spans="78:79" s="1" customFormat="1" ht="15">
      <c r="BZ6567" t="s">
        <v>5632</v>
      </c>
      <c r="CA6567" s="13" t="s">
        <v>15409</v>
      </c>
    </row>
    <row r="6568" spans="78:79" s="1" customFormat="1" ht="15">
      <c r="BZ6568" t="s">
        <v>5632</v>
      </c>
      <c r="CA6568" s="13" t="s">
        <v>1184</v>
      </c>
    </row>
    <row r="6569" spans="78:79" s="1" customFormat="1" ht="15">
      <c r="BZ6569" t="s">
        <v>5632</v>
      </c>
      <c r="CA6569" s="13" t="s">
        <v>15410</v>
      </c>
    </row>
    <row r="6570" spans="78:79" s="1" customFormat="1" ht="15">
      <c r="BZ6570" t="s">
        <v>5632</v>
      </c>
      <c r="CA6570" s="13" t="s">
        <v>11166</v>
      </c>
    </row>
    <row r="6571" spans="78:79" s="1" customFormat="1" ht="15">
      <c r="BZ6571" t="s">
        <v>5632</v>
      </c>
      <c r="CA6571" s="13" t="s">
        <v>15411</v>
      </c>
    </row>
    <row r="6572" spans="78:79" s="1" customFormat="1" ht="15">
      <c r="BZ6572" t="s">
        <v>5632</v>
      </c>
      <c r="CA6572" s="13" t="s">
        <v>15412</v>
      </c>
    </row>
    <row r="6573" spans="78:79" s="1" customFormat="1" ht="15">
      <c r="BZ6573" t="s">
        <v>5632</v>
      </c>
      <c r="CA6573" s="13" t="s">
        <v>15413</v>
      </c>
    </row>
    <row r="6574" spans="78:79" s="1" customFormat="1" ht="15">
      <c r="BZ6574" t="s">
        <v>5632</v>
      </c>
      <c r="CA6574" s="13" t="s">
        <v>303</v>
      </c>
    </row>
    <row r="6575" spans="78:79" s="1" customFormat="1" ht="15">
      <c r="BZ6575" t="s">
        <v>5632</v>
      </c>
      <c r="CA6575" s="13" t="s">
        <v>15414</v>
      </c>
    </row>
    <row r="6576" spans="78:79" s="1" customFormat="1" ht="15">
      <c r="BZ6576" t="s">
        <v>5632</v>
      </c>
      <c r="CA6576" s="13" t="s">
        <v>15415</v>
      </c>
    </row>
    <row r="6577" spans="78:79" s="1" customFormat="1" ht="15">
      <c r="BZ6577" t="s">
        <v>5632</v>
      </c>
      <c r="CA6577" s="13" t="s">
        <v>9833</v>
      </c>
    </row>
    <row r="6578" spans="78:79" s="1" customFormat="1" ht="15">
      <c r="BZ6578" t="s">
        <v>5632</v>
      </c>
      <c r="CA6578" s="13" t="s">
        <v>15416</v>
      </c>
    </row>
    <row r="6579" spans="78:79" s="1" customFormat="1" ht="15">
      <c r="BZ6579" t="s">
        <v>5632</v>
      </c>
      <c r="CA6579" s="13" t="s">
        <v>15417</v>
      </c>
    </row>
    <row r="6580" spans="78:79" s="1" customFormat="1" ht="15">
      <c r="BZ6580" t="s">
        <v>5641</v>
      </c>
      <c r="CA6580" s="13" t="s">
        <v>15418</v>
      </c>
    </row>
    <row r="6581" spans="78:79" s="1" customFormat="1" ht="15">
      <c r="BZ6581" t="s">
        <v>5641</v>
      </c>
      <c r="CA6581" s="13" t="s">
        <v>15419</v>
      </c>
    </row>
    <row r="6582" spans="78:79" s="1" customFormat="1" ht="15">
      <c r="BZ6582" t="s">
        <v>5641</v>
      </c>
      <c r="CA6582" s="13" t="s">
        <v>15420</v>
      </c>
    </row>
    <row r="6583" spans="78:79" s="1" customFormat="1" ht="15">
      <c r="BZ6583" t="s">
        <v>4043</v>
      </c>
      <c r="CA6583" s="13" t="s">
        <v>3309</v>
      </c>
    </row>
    <row r="6584" spans="78:79" s="1" customFormat="1" ht="15">
      <c r="BZ6584" t="s">
        <v>4043</v>
      </c>
      <c r="CA6584" s="13" t="s">
        <v>15421</v>
      </c>
    </row>
    <row r="6585" spans="78:79" s="1" customFormat="1" ht="15">
      <c r="BZ6585" t="s">
        <v>4043</v>
      </c>
      <c r="CA6585" s="13" t="s">
        <v>15422</v>
      </c>
    </row>
    <row r="6586" spans="78:79" s="1" customFormat="1" ht="15">
      <c r="BZ6586" t="s">
        <v>4043</v>
      </c>
      <c r="CA6586" s="13" t="s">
        <v>5735</v>
      </c>
    </row>
    <row r="6587" spans="78:79" s="1" customFormat="1" ht="15">
      <c r="BZ6587" t="s">
        <v>4043</v>
      </c>
      <c r="CA6587" s="13" t="s">
        <v>7312</v>
      </c>
    </row>
    <row r="6588" spans="78:79" s="1" customFormat="1" ht="15">
      <c r="BZ6588" t="s">
        <v>4043</v>
      </c>
      <c r="CA6588" s="13" t="s">
        <v>15423</v>
      </c>
    </row>
    <row r="6589" spans="78:79" s="1" customFormat="1" ht="15">
      <c r="BZ6589" t="s">
        <v>4043</v>
      </c>
      <c r="CA6589" s="13" t="s">
        <v>15424</v>
      </c>
    </row>
    <row r="6590" spans="78:79" s="1" customFormat="1" ht="15">
      <c r="BZ6590" t="s">
        <v>4043</v>
      </c>
      <c r="CA6590" s="13" t="s">
        <v>1758</v>
      </c>
    </row>
    <row r="6591" spans="78:79" s="1" customFormat="1" ht="15">
      <c r="BZ6591" t="s">
        <v>4043</v>
      </c>
      <c r="CA6591" s="13" t="s">
        <v>15425</v>
      </c>
    </row>
    <row r="6592" spans="78:79" s="1" customFormat="1" ht="15">
      <c r="BZ6592" t="s">
        <v>4043</v>
      </c>
      <c r="CA6592" s="13" t="s">
        <v>15426</v>
      </c>
    </row>
    <row r="6593" spans="78:79" s="1" customFormat="1" ht="15">
      <c r="BZ6593" t="s">
        <v>4043</v>
      </c>
      <c r="CA6593" s="13" t="s">
        <v>15427</v>
      </c>
    </row>
    <row r="6594" spans="78:79" s="1" customFormat="1" ht="15">
      <c r="BZ6594" t="s">
        <v>4043</v>
      </c>
      <c r="CA6594" s="13" t="s">
        <v>7567</v>
      </c>
    </row>
    <row r="6595" spans="78:79" s="1" customFormat="1" ht="15">
      <c r="BZ6595" t="s">
        <v>4043</v>
      </c>
      <c r="CA6595" s="13" t="s">
        <v>15428</v>
      </c>
    </row>
    <row r="6596" spans="78:79" s="1" customFormat="1" ht="15">
      <c r="BZ6596" t="s">
        <v>4043</v>
      </c>
      <c r="CA6596" s="13" t="s">
        <v>15429</v>
      </c>
    </row>
    <row r="6597" spans="78:79" s="1" customFormat="1" ht="15">
      <c r="BZ6597" t="s">
        <v>4043</v>
      </c>
      <c r="CA6597" s="13" t="s">
        <v>15430</v>
      </c>
    </row>
    <row r="6598" spans="78:79" s="1" customFormat="1" ht="15">
      <c r="BZ6598" t="s">
        <v>4043</v>
      </c>
      <c r="CA6598" s="13" t="s">
        <v>15431</v>
      </c>
    </row>
    <row r="6599" spans="78:79" s="1" customFormat="1" ht="15">
      <c r="BZ6599" t="s">
        <v>4043</v>
      </c>
      <c r="CA6599" s="13" t="s">
        <v>15432</v>
      </c>
    </row>
    <row r="6600" spans="78:79" s="1" customFormat="1" ht="15">
      <c r="BZ6600" t="s">
        <v>4043</v>
      </c>
      <c r="CA6600" s="13" t="s">
        <v>15433</v>
      </c>
    </row>
    <row r="6601" spans="78:79" s="1" customFormat="1" ht="15">
      <c r="BZ6601" t="s">
        <v>4043</v>
      </c>
      <c r="CA6601" s="13" t="s">
        <v>15434</v>
      </c>
    </row>
    <row r="6602" spans="78:79" s="1" customFormat="1" ht="15">
      <c r="BZ6602" t="s">
        <v>1284</v>
      </c>
      <c r="CA6602" s="13" t="s">
        <v>15435</v>
      </c>
    </row>
    <row r="6603" spans="78:79" s="1" customFormat="1" ht="15">
      <c r="BZ6603" t="s">
        <v>1284</v>
      </c>
      <c r="CA6603" s="13" t="s">
        <v>5340</v>
      </c>
    </row>
    <row r="6604" spans="78:79" s="1" customFormat="1" ht="15">
      <c r="BZ6604" t="s">
        <v>1284</v>
      </c>
      <c r="CA6604" s="13" t="s">
        <v>5343</v>
      </c>
    </row>
    <row r="6605" spans="78:79" s="1" customFormat="1" ht="15">
      <c r="BZ6605" t="s">
        <v>1284</v>
      </c>
      <c r="CA6605" s="13" t="s">
        <v>15436</v>
      </c>
    </row>
    <row r="6606" spans="78:79" s="1" customFormat="1" ht="15">
      <c r="BZ6606" t="s">
        <v>1284</v>
      </c>
      <c r="CA6606" s="13" t="s">
        <v>5349</v>
      </c>
    </row>
    <row r="6607" spans="78:79" s="1" customFormat="1" ht="15">
      <c r="BZ6607" t="s">
        <v>1284</v>
      </c>
      <c r="CA6607" s="13" t="s">
        <v>5352</v>
      </c>
    </row>
    <row r="6608" spans="78:79" s="1" customFormat="1" ht="15">
      <c r="BZ6608" t="s">
        <v>1284</v>
      </c>
      <c r="CA6608" s="13" t="s">
        <v>5355</v>
      </c>
    </row>
    <row r="6609" spans="78:79" s="1" customFormat="1" ht="15">
      <c r="BZ6609" t="s">
        <v>1284</v>
      </c>
      <c r="CA6609" s="13" t="s">
        <v>5358</v>
      </c>
    </row>
    <row r="6610" spans="78:79" s="1" customFormat="1" ht="15">
      <c r="BZ6610" t="s">
        <v>1284</v>
      </c>
      <c r="CA6610" s="13" t="s">
        <v>141</v>
      </c>
    </row>
    <row r="6611" spans="78:79" s="1" customFormat="1" ht="15">
      <c r="BZ6611" t="s">
        <v>1284</v>
      </c>
      <c r="CA6611" s="13" t="s">
        <v>6326</v>
      </c>
    </row>
    <row r="6612" spans="78:79" s="1" customFormat="1" ht="15">
      <c r="BZ6612" t="s">
        <v>1284</v>
      </c>
      <c r="CA6612" s="13" t="s">
        <v>1859</v>
      </c>
    </row>
    <row r="6613" spans="78:79" s="1" customFormat="1" ht="15">
      <c r="BZ6613" t="s">
        <v>1284</v>
      </c>
      <c r="CA6613" s="13" t="s">
        <v>15437</v>
      </c>
    </row>
    <row r="6614" spans="78:79" s="1" customFormat="1" ht="15">
      <c r="BZ6614" t="s">
        <v>1284</v>
      </c>
      <c r="CA6614" s="13" t="s">
        <v>2777</v>
      </c>
    </row>
    <row r="6615" spans="78:79" s="1" customFormat="1" ht="15">
      <c r="BZ6615" t="s">
        <v>1284</v>
      </c>
      <c r="CA6615" s="13" t="s">
        <v>281</v>
      </c>
    </row>
    <row r="6616" spans="78:79" s="1" customFormat="1" ht="15">
      <c r="BZ6616" t="s">
        <v>1284</v>
      </c>
      <c r="CA6616" s="13" t="s">
        <v>183</v>
      </c>
    </row>
    <row r="6617" spans="78:79" s="1" customFormat="1" ht="15">
      <c r="BZ6617" t="s">
        <v>1760</v>
      </c>
      <c r="CA6617" s="13" t="s">
        <v>8891</v>
      </c>
    </row>
    <row r="6618" spans="78:79" s="1" customFormat="1" ht="15">
      <c r="BZ6618" t="s">
        <v>1760</v>
      </c>
      <c r="CA6618" s="13" t="s">
        <v>4032</v>
      </c>
    </row>
    <row r="6619" spans="78:79" s="1" customFormat="1" ht="15">
      <c r="BZ6619" t="s">
        <v>1760</v>
      </c>
      <c r="CA6619" s="13" t="s">
        <v>6105</v>
      </c>
    </row>
    <row r="6620" spans="78:79" s="1" customFormat="1" ht="15">
      <c r="BZ6620" t="s">
        <v>1768</v>
      </c>
      <c r="CA6620" s="13" t="s">
        <v>15438</v>
      </c>
    </row>
    <row r="6621" spans="78:79" s="1" customFormat="1" ht="15">
      <c r="BZ6621" t="s">
        <v>1768</v>
      </c>
      <c r="CA6621" s="13" t="s">
        <v>432</v>
      </c>
    </row>
    <row r="6622" spans="78:79" s="1" customFormat="1" ht="15">
      <c r="BZ6622" t="s">
        <v>1768</v>
      </c>
      <c r="CA6622" s="13" t="s">
        <v>637</v>
      </c>
    </row>
    <row r="6623" spans="78:79" s="1" customFormat="1" ht="15">
      <c r="BZ6623" t="s">
        <v>1768</v>
      </c>
      <c r="CA6623" s="13" t="s">
        <v>452</v>
      </c>
    </row>
    <row r="6624" spans="78:79" s="1" customFormat="1" ht="15">
      <c r="BZ6624" t="s">
        <v>1768</v>
      </c>
      <c r="CA6624" s="13" t="s">
        <v>14</v>
      </c>
    </row>
    <row r="6625" spans="78:79" s="1" customFormat="1" ht="15">
      <c r="BZ6625" t="s">
        <v>1768</v>
      </c>
      <c r="CA6625" s="13" t="s">
        <v>1184</v>
      </c>
    </row>
    <row r="6626" spans="78:79" s="1" customFormat="1" ht="15">
      <c r="BZ6626" t="s">
        <v>1768</v>
      </c>
      <c r="CA6626" s="13" t="s">
        <v>15439</v>
      </c>
    </row>
    <row r="6627" spans="78:79" s="1" customFormat="1" ht="15">
      <c r="BZ6627" t="s">
        <v>1768</v>
      </c>
      <c r="CA6627" s="13" t="s">
        <v>6097</v>
      </c>
    </row>
    <row r="6628" spans="78:79" s="1" customFormat="1" ht="15">
      <c r="BZ6628" t="s">
        <v>1768</v>
      </c>
      <c r="CA6628" s="13" t="s">
        <v>8972</v>
      </c>
    </row>
    <row r="6629" spans="78:79" s="1" customFormat="1" ht="15">
      <c r="BZ6629" t="s">
        <v>1768</v>
      </c>
      <c r="CA6629" s="13" t="s">
        <v>464</v>
      </c>
    </row>
    <row r="6630" spans="78:79" s="1" customFormat="1" ht="15">
      <c r="BZ6630" t="s">
        <v>1768</v>
      </c>
      <c r="CA6630" s="13" t="s">
        <v>12487</v>
      </c>
    </row>
    <row r="6631" spans="78:79" s="1" customFormat="1" ht="15">
      <c r="BZ6631" t="s">
        <v>1768</v>
      </c>
      <c r="CA6631" s="13" t="s">
        <v>15440</v>
      </c>
    </row>
    <row r="6632" spans="78:79" s="1" customFormat="1" ht="15">
      <c r="BZ6632" t="s">
        <v>1768</v>
      </c>
      <c r="CA6632" s="13" t="s">
        <v>484</v>
      </c>
    </row>
    <row r="6633" spans="78:79" s="1" customFormat="1" ht="15">
      <c r="BZ6633" t="s">
        <v>1768</v>
      </c>
      <c r="CA6633" s="13" t="s">
        <v>3019</v>
      </c>
    </row>
    <row r="6634" spans="78:79" s="1" customFormat="1" ht="15">
      <c r="BZ6634" t="s">
        <v>1768</v>
      </c>
      <c r="CA6634" s="13" t="s">
        <v>15441</v>
      </c>
    </row>
    <row r="6635" spans="78:79" s="1" customFormat="1" ht="15">
      <c r="BZ6635" t="s">
        <v>1771</v>
      </c>
      <c r="CA6635" s="13" t="s">
        <v>15442</v>
      </c>
    </row>
    <row r="6636" spans="78:79" s="1" customFormat="1" ht="15">
      <c r="BZ6636" t="s">
        <v>1774</v>
      </c>
      <c r="CA6636" s="13" t="s">
        <v>15443</v>
      </c>
    </row>
    <row r="6637" spans="78:79" s="1" customFormat="1" ht="15">
      <c r="BZ6637" t="s">
        <v>1779</v>
      </c>
      <c r="CA6637" s="13" t="s">
        <v>15444</v>
      </c>
    </row>
    <row r="6638" spans="78:79" s="1" customFormat="1" ht="15">
      <c r="BZ6638" t="s">
        <v>1785</v>
      </c>
      <c r="CA6638" s="13" t="s">
        <v>15445</v>
      </c>
    </row>
    <row r="6639" spans="78:79" s="1" customFormat="1" ht="15">
      <c r="BZ6639" t="s">
        <v>1788</v>
      </c>
      <c r="CA6639" s="13" t="s">
        <v>15324</v>
      </c>
    </row>
    <row r="6640" spans="78:79" s="1" customFormat="1" ht="15">
      <c r="BZ6640" t="s">
        <v>1788</v>
      </c>
      <c r="CA6640" s="13" t="s">
        <v>15446</v>
      </c>
    </row>
    <row r="6641" spans="78:79" s="1" customFormat="1" ht="15">
      <c r="BZ6641" t="s">
        <v>1788</v>
      </c>
      <c r="CA6641" s="13" t="s">
        <v>15447</v>
      </c>
    </row>
    <row r="6642" spans="78:79" s="1" customFormat="1" ht="15">
      <c r="BZ6642" t="s">
        <v>1788</v>
      </c>
      <c r="CA6642" s="13" t="s">
        <v>15325</v>
      </c>
    </row>
    <row r="6643" spans="78:79" s="1" customFormat="1" ht="15">
      <c r="BZ6643" t="s">
        <v>1788</v>
      </c>
      <c r="CA6643" s="13" t="s">
        <v>15330</v>
      </c>
    </row>
    <row r="6644" spans="78:79" s="1" customFormat="1" ht="15">
      <c r="BZ6644" t="s">
        <v>1788</v>
      </c>
      <c r="CA6644" s="13" t="s">
        <v>15331</v>
      </c>
    </row>
    <row r="6645" spans="78:79" s="1" customFormat="1" ht="15">
      <c r="BZ6645" t="s">
        <v>1788</v>
      </c>
      <c r="CA6645" s="13" t="s">
        <v>15332</v>
      </c>
    </row>
    <row r="6646" spans="78:79" s="1" customFormat="1" ht="15">
      <c r="BZ6646" t="s">
        <v>1788</v>
      </c>
      <c r="CA6646" s="13" t="s">
        <v>15448</v>
      </c>
    </row>
    <row r="6647" spans="78:79" s="1" customFormat="1" ht="15">
      <c r="BZ6647" t="s">
        <v>1788</v>
      </c>
      <c r="CA6647" s="13" t="s">
        <v>15449</v>
      </c>
    </row>
    <row r="6648" spans="78:79" s="1" customFormat="1" ht="15">
      <c r="BZ6648" t="s">
        <v>1788</v>
      </c>
      <c r="CA6648" s="13" t="s">
        <v>15450</v>
      </c>
    </row>
    <row r="6649" spans="78:79" s="1" customFormat="1" ht="15">
      <c r="BZ6649" t="s">
        <v>1788</v>
      </c>
      <c r="CA6649" s="13" t="s">
        <v>15335</v>
      </c>
    </row>
    <row r="6650" spans="78:79" s="1" customFormat="1" ht="15">
      <c r="BZ6650" t="s">
        <v>1788</v>
      </c>
      <c r="CA6650" s="13" t="s">
        <v>15336</v>
      </c>
    </row>
    <row r="6651" spans="78:79" s="1" customFormat="1" ht="15">
      <c r="BZ6651" t="s">
        <v>1788</v>
      </c>
      <c r="CA6651" s="13" t="s">
        <v>15451</v>
      </c>
    </row>
    <row r="6652" spans="78:79" s="1" customFormat="1" ht="15">
      <c r="BZ6652" t="s">
        <v>1788</v>
      </c>
      <c r="CA6652" s="13" t="s">
        <v>15452</v>
      </c>
    </row>
    <row r="6653" spans="78:79" s="1" customFormat="1" ht="15">
      <c r="BZ6653" t="s">
        <v>1788</v>
      </c>
      <c r="CA6653" s="13" t="s">
        <v>15338</v>
      </c>
    </row>
    <row r="6654" spans="78:79" s="1" customFormat="1" ht="15">
      <c r="BZ6654" t="s">
        <v>1788</v>
      </c>
      <c r="CA6654" s="13" t="s">
        <v>15453</v>
      </c>
    </row>
    <row r="6655" spans="78:79" s="1" customFormat="1" ht="15">
      <c r="BZ6655" t="s">
        <v>1788</v>
      </c>
      <c r="CA6655" s="13" t="s">
        <v>15454</v>
      </c>
    </row>
    <row r="6656" spans="78:79" s="1" customFormat="1" ht="15">
      <c r="BZ6656" t="s">
        <v>1788</v>
      </c>
      <c r="CA6656" s="13" t="s">
        <v>3309</v>
      </c>
    </row>
    <row r="6657" spans="78:79" s="1" customFormat="1" ht="15">
      <c r="BZ6657" t="s">
        <v>1788</v>
      </c>
      <c r="CA6657" s="13" t="s">
        <v>1184</v>
      </c>
    </row>
    <row r="6658" spans="78:79" s="1" customFormat="1" ht="15">
      <c r="BZ6658" t="s">
        <v>1788</v>
      </c>
      <c r="CA6658" s="13" t="s">
        <v>15455</v>
      </c>
    </row>
    <row r="6659" spans="78:79" s="1" customFormat="1" ht="15">
      <c r="BZ6659" t="s">
        <v>1788</v>
      </c>
      <c r="CA6659" s="13" t="s">
        <v>9093</v>
      </c>
    </row>
    <row r="6660" spans="78:79" s="1" customFormat="1" ht="15">
      <c r="BZ6660" t="s">
        <v>1788</v>
      </c>
      <c r="CA6660" s="13" t="s">
        <v>5006</v>
      </c>
    </row>
    <row r="6661" spans="78:79" s="1" customFormat="1" ht="15">
      <c r="BZ6661" t="s">
        <v>1788</v>
      </c>
      <c r="CA6661" s="13" t="s">
        <v>5857</v>
      </c>
    </row>
    <row r="6662" spans="78:79" s="1" customFormat="1" ht="15">
      <c r="BZ6662" t="s">
        <v>1788</v>
      </c>
      <c r="CA6662" s="13" t="s">
        <v>2365</v>
      </c>
    </row>
    <row r="6663" spans="78:79" s="1" customFormat="1" ht="15">
      <c r="BZ6663" t="s">
        <v>1788</v>
      </c>
      <c r="CA6663" s="13" t="s">
        <v>1758</v>
      </c>
    </row>
  </sheetData>
  <mergeCells count="47">
    <mergeCell ref="AK11:AN11"/>
    <mergeCell ref="D2:AT3"/>
    <mergeCell ref="F5:J5"/>
    <mergeCell ref="F7:R7"/>
    <mergeCell ref="F8:R8"/>
    <mergeCell ref="F9:R9"/>
    <mergeCell ref="D10:E10"/>
    <mergeCell ref="AC12:AC13"/>
    <mergeCell ref="AO11:AR11"/>
    <mergeCell ref="AS11:AT11"/>
    <mergeCell ref="D12:E12"/>
    <mergeCell ref="F12:F13"/>
    <mergeCell ref="G12:H12"/>
    <mergeCell ref="I12:J12"/>
    <mergeCell ref="K12:L12"/>
    <mergeCell ref="M12:N12"/>
    <mergeCell ref="O12:P12"/>
    <mergeCell ref="Q12:R12"/>
    <mergeCell ref="D11:E11"/>
    <mergeCell ref="I11:P11"/>
    <mergeCell ref="Q11:X11"/>
    <mergeCell ref="Y11:AB11"/>
    <mergeCell ref="AC11:AJ11"/>
    <mergeCell ref="AT12:AT13"/>
    <mergeCell ref="BF12:BN12"/>
    <mergeCell ref="AJ12:AJ13"/>
    <mergeCell ref="AK12:AK13"/>
    <mergeCell ref="AL12:AL13"/>
    <mergeCell ref="AM12:AM13"/>
    <mergeCell ref="AN12:AN13"/>
    <mergeCell ref="AO12:AO13"/>
    <mergeCell ref="A13:B13"/>
    <mergeCell ref="AP12:AP13"/>
    <mergeCell ref="AQ12:AQ13"/>
    <mergeCell ref="AR12:AR13"/>
    <mergeCell ref="AS12:AS13"/>
    <mergeCell ref="AD12:AD13"/>
    <mergeCell ref="AE12:AE13"/>
    <mergeCell ref="AF12:AF13"/>
    <mergeCell ref="AG12:AG13"/>
    <mergeCell ref="AH12:AH13"/>
    <mergeCell ref="AI12:AI13"/>
    <mergeCell ref="S12:T12"/>
    <mergeCell ref="U12:V12"/>
    <mergeCell ref="W12:X12"/>
    <mergeCell ref="Y12:Z12"/>
    <mergeCell ref="AA12:AB12"/>
  </mergeCells>
  <conditionalFormatting sqref="D10:E10">
    <cfRule type="cellIs" dxfId="9" priority="8" stopIfTrue="1" operator="equal">
      <formula>"At least one Hospital Site Name enetered is not recognised"</formula>
    </cfRule>
  </conditionalFormatting>
  <conditionalFormatting sqref="D11:E11">
    <cfRule type="cellIs" dxfId="8" priority="9" stopIfTrue="1" operator="equal">
      <formula>"Trust is not responsible for at least 1 site"</formula>
    </cfRule>
  </conditionalFormatting>
  <conditionalFormatting sqref="F10:H10 F11">
    <cfRule type="cellIs" dxfId="7" priority="10" stopIfTrue="1" operator="equal">
      <formula>"Data not complete for all rows"</formula>
    </cfRule>
  </conditionalFormatting>
  <conditionalFormatting sqref="B14:C213">
    <cfRule type="cellIs" dxfId="6" priority="6" stopIfTrue="1" operator="equal">
      <formula>1</formula>
    </cfRule>
    <cfRule type="cellIs" dxfId="5" priority="7" stopIfTrue="1" operator="equal">
      <formula>2</formula>
    </cfRule>
  </conditionalFormatting>
  <conditionalFormatting sqref="A7:A9">
    <cfRule type="cellIs" dxfId="4" priority="5" stopIfTrue="1" operator="equal">
      <formula>"""MISSING WARD NAME"""</formula>
    </cfRule>
  </conditionalFormatting>
  <conditionalFormatting sqref="Y15:AB214">
    <cfRule type="expression" dxfId="3" priority="4">
      <formula>$J$624=1</formula>
    </cfRule>
  </conditionalFormatting>
  <conditionalFormatting sqref="AC12:AC13">
    <cfRule type="expression" dxfId="2" priority="3" stopIfTrue="1">
      <formula>#REF!="N"</formula>
    </cfRule>
  </conditionalFormatting>
  <conditionalFormatting sqref="F14:F213">
    <cfRule type="expression" dxfId="1" priority="1">
      <formula>ISBLANK(F14)</formula>
    </cfRule>
  </conditionalFormatting>
  <dataValidations count="5">
    <dataValidation type="list" allowBlank="1" showInputMessage="1" showErrorMessage="1" sqref="G14:H214">
      <formula1>$AV$14:$AV$95</formula1>
    </dataValidation>
    <dataValidation type="decimal" operator="greaterThanOrEqual" allowBlank="1" showInputMessage="1" showErrorMessage="1" sqref="J16:J213 I14:I213 J14 K14:AC213">
      <formula1>0</formula1>
    </dataValidation>
    <dataValidation type="whole" operator="greaterThanOrEqual" allowBlank="1" showInputMessage="1" showErrorMessage="1" error="Value entered not a number" sqref="I214:AC214">
      <formula1>0</formula1>
    </dataValidation>
    <dataValidation type="list" allowBlank="1" showInputMessage="1" showErrorMessage="1" sqref="E14:E214">
      <formula1>INDIRECT($BY$29)</formula1>
    </dataValidation>
    <dataValidation operator="greaterThan" allowBlank="1" showInputMessage="1" showErrorMessage="1" sqref="J15 F14:F214"/>
  </dataValidations>
  <pageMargins left="0.11811023622047245" right="0" top="0.74803149606299213" bottom="0.74803149606299213" header="0.31496062992125984" footer="0.31496062992125984"/>
  <pageSetup paperSize="8" scale="59" orientation="landscape" r:id="rId1"/>
  <headerFooter>
    <oddHeader>&amp;L&amp;F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43DF4E9-A0B1-4298-9F48-72A8033E8612}">
            <xm:f>ISERROR(VLOOKUP(CONCATENATE(D14,"-",F14),'\\whht.nhs.uk\userdata\homefolders_n_z\vedeikienev\Documents\2019-20\9.DEC 2019\[NStf-Fil V26 Dec 2019 draft.xlsm]Wards'!#REF!,1,FALSE))</xm:f>
            <x14:dxf>
              <fill>
                <patternFill>
                  <bgColor rgb="FFFFC000"/>
                </patternFill>
              </fill>
            </x14:dxf>
          </x14:cfRule>
          <xm:sqref>F14:F213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WHHT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Vedeikiene Vaiva (RWG) West Hertfordshire TR</dc:creator>
  <cp:lastModifiedBy>Wong Sei Jun (RWG) West Hertfordshire TR</cp:lastModifiedBy>
  <cp:lastPrinted>2020-02-07T14:28:18Z</cp:lastPrinted>
  <dcterms:created xsi:type="dcterms:W3CDTF">2020-02-05T11:30:02Z</dcterms:created>
  <dcterms:modified xsi:type="dcterms:W3CDTF">2020-04-21T10:39:18Z</dcterms:modified>
</cp:coreProperties>
</file>