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aveExternalLinkValues="0"/>
  <bookViews>
    <workbookView xWindow="960" yWindow="1410" windowWidth="10890" windowHeight="6450" tabRatio="625" activeTab="1"/>
  </bookViews>
  <sheets>
    <sheet name="Organisation" sheetId="1" r:id="rId1"/>
    <sheet name="Foreword" sheetId="2" r:id="rId2"/>
    <sheet name="Page 1" sheetId="3" r:id="rId3"/>
    <sheet name="Page 2" sheetId="4" r:id="rId4"/>
    <sheet name="Page 3" sheetId="5" r:id="rId5"/>
    <sheet name="Page 4" sheetId="15" r:id="rId6"/>
    <sheet name="Page 5" sheetId="6" r:id="rId7"/>
    <sheet name="Page 6" sheetId="17" r:id="rId8"/>
    <sheet name="Page 7" sheetId="7" r:id="rId9"/>
    <sheet name="Page 8" sheetId="8" r:id="rId10"/>
    <sheet name="Page 9" sheetId="10" r:id="rId11"/>
    <sheet name="Page 10 " sheetId="11" r:id="rId12"/>
    <sheet name="Page 11" sheetId="12" r:id="rId13"/>
    <sheet name="Page 12" sheetId="13" r:id="rId14"/>
  </sheets>
  <definedNames>
    <definedName name="_xlnm.Print_Area" localSheetId="1">Foreword!$A$1:$A$42</definedName>
    <definedName name="_xlnm.Print_Area" localSheetId="0">Organisation!$A$1:$H$45</definedName>
    <definedName name="_xlnm.Print_Area" localSheetId="11">'Page 10 '!$A$1:$I$57</definedName>
    <definedName name="_xlnm.Print_Area" localSheetId="12">'Page 11'!$A$1:$J$61</definedName>
    <definedName name="_xlnm.Print_Area" localSheetId="13">'Page 12'!$A$1:$G$21</definedName>
    <definedName name="_xlnm.Print_Area" localSheetId="4">'Page 3'!$A$1:$N$48</definedName>
    <definedName name="_xlnm.Print_Area" localSheetId="6">'Page 5'!$A$1:$D$63</definedName>
    <definedName name="_xlnm.Print_Area" localSheetId="7">'Page 6'!$A$1:$D$31</definedName>
    <definedName name="_xlnm.Print_Area" localSheetId="8">'Page 7'!$A$1:$G$69</definedName>
    <definedName name="_xlnm.Print_Area" localSheetId="9">'Page 8'!$A$1:$J$70</definedName>
    <definedName name="_xlnm.Print_Area" localSheetId="10">'Page 9'!$A$1:$K$44</definedName>
  </definedNames>
  <calcPr calcId="125725"/>
</workbook>
</file>

<file path=xl/calcChain.xml><?xml version="1.0" encoding="utf-8"?>
<calcChain xmlns="http://schemas.openxmlformats.org/spreadsheetml/2006/main">
  <c r="G54" i="11"/>
  <c r="G53"/>
  <c r="G46"/>
  <c r="G45"/>
  <c r="G44"/>
  <c r="K26" i="4"/>
  <c r="K24"/>
  <c r="I26"/>
  <c r="H26"/>
  <c r="F47" i="11"/>
  <c r="E47"/>
  <c r="F55"/>
  <c r="E55"/>
  <c r="F26" i="4"/>
  <c r="F24"/>
  <c r="F22"/>
  <c r="E29"/>
  <c r="D29"/>
  <c r="E26"/>
  <c r="E22"/>
  <c r="D26"/>
  <c r="C6" i="15"/>
  <c r="C32"/>
  <c r="I55" i="11"/>
  <c r="I47"/>
  <c r="I57" s="1"/>
  <c r="D12" i="15"/>
  <c r="I19" i="12"/>
  <c r="A1" i="17"/>
  <c r="H46" i="12"/>
  <c r="J18"/>
  <c r="J16"/>
  <c r="G45" i="8"/>
  <c r="G44"/>
  <c r="G43"/>
  <c r="G42"/>
  <c r="G41"/>
  <c r="G40"/>
  <c r="G39"/>
  <c r="G38"/>
  <c r="G37"/>
  <c r="J38"/>
  <c r="G21"/>
  <c r="G17"/>
  <c r="J17"/>
  <c r="J18"/>
  <c r="G47" i="11" l="1"/>
  <c r="G55"/>
  <c r="E57"/>
  <c r="F57"/>
  <c r="G57"/>
  <c r="I67" i="8"/>
  <c r="H67"/>
  <c r="J66"/>
  <c r="J65"/>
  <c r="J67" s="1"/>
  <c r="G66"/>
  <c r="G65"/>
  <c r="E67"/>
  <c r="F67"/>
  <c r="J45"/>
  <c r="J44"/>
  <c r="J43"/>
  <c r="J42"/>
  <c r="J41"/>
  <c r="J40"/>
  <c r="J39"/>
  <c r="J37"/>
  <c r="I47"/>
  <c r="H47"/>
  <c r="F47"/>
  <c r="E47"/>
  <c r="G46"/>
  <c r="G29"/>
  <c r="I22"/>
  <c r="H22"/>
  <c r="J21"/>
  <c r="J20"/>
  <c r="J19"/>
  <c r="F22"/>
  <c r="E22"/>
  <c r="G20"/>
  <c r="G19"/>
  <c r="G18"/>
  <c r="I10"/>
  <c r="H10"/>
  <c r="J9"/>
  <c r="J8"/>
  <c r="J10" s="1"/>
  <c r="G9"/>
  <c r="G8"/>
  <c r="F10"/>
  <c r="H18" i="5"/>
  <c r="H15"/>
  <c r="H14"/>
  <c r="H10"/>
  <c r="H11" s="1"/>
  <c r="F32" i="4"/>
  <c r="F28"/>
  <c r="F21"/>
  <c r="F20"/>
  <c r="F15"/>
  <c r="F14"/>
  <c r="F13"/>
  <c r="E16"/>
  <c r="D32" i="15"/>
  <c r="D6" s="1"/>
  <c r="D14" s="1"/>
  <c r="D18" s="1"/>
  <c r="C16" s="1"/>
  <c r="C12"/>
  <c r="C14" s="1"/>
  <c r="A1"/>
  <c r="I8" i="10"/>
  <c r="A1" i="8"/>
  <c r="J30"/>
  <c r="J29"/>
  <c r="E31"/>
  <c r="G30"/>
  <c r="I31"/>
  <c r="F31"/>
  <c r="H31"/>
  <c r="F35" i="5"/>
  <c r="D35"/>
  <c r="J46" i="8"/>
  <c r="E10"/>
  <c r="H33" i="5"/>
  <c r="H32"/>
  <c r="N18"/>
  <c r="N20"/>
  <c r="N22"/>
  <c r="N25"/>
  <c r="N15"/>
  <c r="N14"/>
  <c r="N10"/>
  <c r="F16"/>
  <c r="F20" s="1"/>
  <c r="F11"/>
  <c r="D16"/>
  <c r="D20" s="1"/>
  <c r="D22" s="1"/>
  <c r="D25" s="1"/>
  <c r="D11"/>
  <c r="K32" i="4"/>
  <c r="D22"/>
  <c r="D16"/>
  <c r="K21"/>
  <c r="K20"/>
  <c r="K15"/>
  <c r="K14"/>
  <c r="K16"/>
  <c r="K13"/>
  <c r="A1"/>
  <c r="J15" i="12"/>
  <c r="I9" i="10"/>
  <c r="K23"/>
  <c r="I19"/>
  <c r="I23"/>
  <c r="J44" i="12"/>
  <c r="J39"/>
  <c r="J40"/>
  <c r="J17"/>
  <c r="J13"/>
  <c r="J12"/>
  <c r="J14"/>
  <c r="J11"/>
  <c r="I20"/>
  <c r="E20"/>
  <c r="J31" i="8"/>
  <c r="J38" i="12"/>
  <c r="J45"/>
  <c r="J42"/>
  <c r="J19"/>
  <c r="H16" i="4"/>
  <c r="H22"/>
  <c r="J46" i="12"/>
  <c r="J43"/>
  <c r="J41"/>
  <c r="E47"/>
  <c r="F47"/>
  <c r="G47"/>
  <c r="H47"/>
  <c r="I47"/>
  <c r="H20"/>
  <c r="G20"/>
  <c r="F20"/>
  <c r="J16" i="5"/>
  <c r="J20"/>
  <c r="J11"/>
  <c r="L11"/>
  <c r="L16"/>
  <c r="L20"/>
  <c r="L22"/>
  <c r="L25"/>
  <c r="L32"/>
  <c r="I22" i="4"/>
  <c r="I29" s="1"/>
  <c r="I33" s="1"/>
  <c r="I16"/>
  <c r="A1" i="3"/>
  <c r="H29" i="5"/>
  <c r="N11"/>
  <c r="N16"/>
  <c r="A1" i="2"/>
  <c r="A1" i="12"/>
  <c r="A1" i="13"/>
  <c r="A1" i="5"/>
  <c r="A1" i="6"/>
  <c r="A1" i="7"/>
  <c r="G10" i="10"/>
  <c r="A1"/>
  <c r="I27" i="11"/>
  <c r="G27"/>
  <c r="I19"/>
  <c r="G19"/>
  <c r="I36"/>
  <c r="G36"/>
  <c r="I9"/>
  <c r="G9"/>
  <c r="A1"/>
  <c r="I10" i="10"/>
  <c r="K10"/>
  <c r="H29" i="4"/>
  <c r="H33" s="1"/>
  <c r="J22" i="5"/>
  <c r="J25"/>
  <c r="J33"/>
  <c r="J35"/>
  <c r="N32"/>
  <c r="L35"/>
  <c r="N33"/>
  <c r="N35"/>
  <c r="J47" i="8"/>
  <c r="G31"/>
  <c r="G10"/>
  <c r="G22"/>
  <c r="J22"/>
  <c r="G47"/>
  <c r="K22" i="4" l="1"/>
  <c r="K29" s="1"/>
  <c r="K33" s="1"/>
  <c r="C18" i="15"/>
  <c r="H35" i="5"/>
  <c r="J47" i="12"/>
  <c r="J20"/>
  <c r="G67" i="8"/>
  <c r="H16" i="5"/>
  <c r="H20" s="1"/>
  <c r="H22" s="1"/>
  <c r="H25" s="1"/>
  <c r="F22"/>
  <c r="F25" s="1"/>
  <c r="D33" i="4"/>
  <c r="F16"/>
  <c r="E33" l="1"/>
  <c r="F29"/>
  <c r="F33" s="1"/>
</calcChain>
</file>

<file path=xl/sharedStrings.xml><?xml version="1.0" encoding="utf-8"?>
<sst xmlns="http://schemas.openxmlformats.org/spreadsheetml/2006/main" count="772" uniqueCount="394">
  <si>
    <t>Data entered below will be used throughout the workbook:</t>
  </si>
  <si>
    <t>and Policies</t>
  </si>
  <si>
    <t>This year</t>
  </si>
  <si>
    <t>Last year</t>
  </si>
  <si>
    <t>This year ended</t>
  </si>
  <si>
    <t>Last year ended</t>
  </si>
  <si>
    <t>This year beginning</t>
  </si>
  <si>
    <t>This year name</t>
  </si>
  <si>
    <t>Last year name</t>
  </si>
  <si>
    <t xml:space="preserve"> </t>
  </si>
  <si>
    <t>WEST HERTFORDSHIRE HOSPITALS NHS TRUST</t>
  </si>
  <si>
    <t xml:space="preserve">FUNDS HELD ON TRUST </t>
  </si>
  <si>
    <t>FOREWORD</t>
  </si>
  <si>
    <t>STATUTORY BACKGROUND</t>
  </si>
  <si>
    <t>MAIN PURPOSE OF THE FUNDS HELD ON TRUST</t>
  </si>
  <si>
    <t>The main purpose of the charitable funds held on trust is to apply income for any charitable purpose relating to the National Health Service wholly or mainly for the services provided by the West Hertfordshire Hospitals NHS Trust.</t>
  </si>
  <si>
    <t>Note</t>
  </si>
  <si>
    <t>Unrestricted</t>
  </si>
  <si>
    <t>Restricted</t>
  </si>
  <si>
    <t>Total</t>
  </si>
  <si>
    <t>Funds</t>
  </si>
  <si>
    <t>£000</t>
  </si>
  <si>
    <t>2.1</t>
  </si>
  <si>
    <t>Investment Income</t>
  </si>
  <si>
    <t>Gross transfer between funds</t>
  </si>
  <si>
    <t>Net movement in funds</t>
  </si>
  <si>
    <t>Notes</t>
  </si>
  <si>
    <t>Total at 31</t>
  </si>
  <si>
    <t>Fixed Assets</t>
  </si>
  <si>
    <t>Investments</t>
  </si>
  <si>
    <t>Total Fixed Assets</t>
  </si>
  <si>
    <t>Current Assets</t>
  </si>
  <si>
    <t>Debtors</t>
  </si>
  <si>
    <t>Total Current Assets</t>
  </si>
  <si>
    <t>Net Current Assets/(Liabilities)</t>
  </si>
  <si>
    <t>Total Assets less Current Liabilities</t>
  </si>
  <si>
    <t>Total Net Assets</t>
  </si>
  <si>
    <t>Funds of the Charity</t>
  </si>
  <si>
    <t>Capital Funds:</t>
  </si>
  <si>
    <t>Endowment Funds</t>
  </si>
  <si>
    <t>Income Funds:</t>
  </si>
  <si>
    <t>Total Funds</t>
  </si>
  <si>
    <t>Notes to the Accounts</t>
  </si>
  <si>
    <t>a)</t>
  </si>
  <si>
    <t>All incoming resources are included in full in the Statement of</t>
  </si>
  <si>
    <t>Financial Activities as soon as the following three factors can be</t>
  </si>
  <si>
    <t>met:</t>
  </si>
  <si>
    <t>b)</t>
  </si>
  <si>
    <t>Boundary of Recognition of Income</t>
  </si>
  <si>
    <t>Legacies</t>
  </si>
  <si>
    <t xml:space="preserve">The funds held on trust accounts are prepared in accordance with </t>
  </si>
  <si>
    <t>the accruals concept. All expenditure is recognised once there is</t>
  </si>
  <si>
    <t>a legal or constructive obligation to make a payment to a third party.</t>
  </si>
  <si>
    <t>Charitable Activities</t>
  </si>
  <si>
    <t>Structure of funds</t>
  </si>
  <si>
    <t>Quoted stocks and shares are included in the balance sheet</t>
  </si>
  <si>
    <t>at mid-market price , ex-dividend.</t>
  </si>
  <si>
    <t>best estimate of market price.</t>
  </si>
  <si>
    <t>All gains and losses are taken to the Statement of Financial Activities as they arise.</t>
  </si>
  <si>
    <t xml:space="preserve">Realised gains and losses on investments are calculated as the difference between </t>
  </si>
  <si>
    <t>sales proceeds and opening market value (or date of purchase if later). Unrealised</t>
  </si>
  <si>
    <t>gains and losses are calculated as the difference between market value at the year</t>
  </si>
  <si>
    <t>end and opening market value (or date of purchase if later).</t>
  </si>
  <si>
    <t>Pooling Scheme</t>
  </si>
  <si>
    <t>An official pooling scheme is operated for investments relating to the funds of the</t>
  </si>
  <si>
    <t>was registered with the Charity Commission on 2nd March 2001.</t>
  </si>
  <si>
    <t>1.9</t>
  </si>
  <si>
    <t>Irrecoverable VAT</t>
  </si>
  <si>
    <t>Irrecoverable VAT is charged against the category of resources expended for</t>
  </si>
  <si>
    <t>which it is incurred.</t>
  </si>
  <si>
    <t>2</t>
  </si>
  <si>
    <t>Details of</t>
  </si>
  <si>
    <t>A</t>
  </si>
  <si>
    <t>Donations</t>
  </si>
  <si>
    <t>B</t>
  </si>
  <si>
    <t>C</t>
  </si>
  <si>
    <t>D</t>
  </si>
  <si>
    <t>Staff Education &amp; welfare</t>
  </si>
  <si>
    <t>Research</t>
  </si>
  <si>
    <t>Other</t>
  </si>
  <si>
    <t>Analysis of</t>
  </si>
  <si>
    <t>Audit fee</t>
  </si>
  <si>
    <t>Resources</t>
  </si>
  <si>
    <t>Expended</t>
  </si>
  <si>
    <t>Investment Fees</t>
  </si>
  <si>
    <t xml:space="preserve">Administration </t>
  </si>
  <si>
    <t>Fixed Asset</t>
  </si>
  <si>
    <t xml:space="preserve">Market value at 31 March </t>
  </si>
  <si>
    <t>Less: Disposals at carrying value</t>
  </si>
  <si>
    <t>Add: Acquisitions at cost</t>
  </si>
  <si>
    <t xml:space="preserve">Historic cost at 31 March </t>
  </si>
  <si>
    <t>Market value at 31 March :</t>
  </si>
  <si>
    <t>Held</t>
  </si>
  <si>
    <t>in UK</t>
  </si>
  <si>
    <t>Investments listed on Stock Exchange</t>
  </si>
  <si>
    <t>Amounts falling due within one year:</t>
  </si>
  <si>
    <t>Accrued income</t>
  </si>
  <si>
    <t>Creditors</t>
  </si>
  <si>
    <t>Other creditors</t>
  </si>
  <si>
    <t>Accruals</t>
  </si>
  <si>
    <t>Restricted Funds</t>
  </si>
  <si>
    <t>Balance</t>
  </si>
  <si>
    <t>Incoming</t>
  </si>
  <si>
    <t>Transfers</t>
  </si>
  <si>
    <t>Gains and</t>
  </si>
  <si>
    <t>31 March</t>
  </si>
  <si>
    <t>Losses</t>
  </si>
  <si>
    <t>Material funds</t>
  </si>
  <si>
    <t>Gurney Bequest</t>
  </si>
  <si>
    <t>Kidney</t>
  </si>
  <si>
    <t>S.C.B.U.</t>
  </si>
  <si>
    <t>E</t>
  </si>
  <si>
    <t>F</t>
  </si>
  <si>
    <t>G</t>
  </si>
  <si>
    <t>Name of fund</t>
  </si>
  <si>
    <t xml:space="preserve">material </t>
  </si>
  <si>
    <t>funds -</t>
  </si>
  <si>
    <t>Dialysis unit patient care and staff training</t>
  </si>
  <si>
    <t>restricted</t>
  </si>
  <si>
    <t>funds</t>
  </si>
  <si>
    <t>Watford Metabolic</t>
  </si>
  <si>
    <t>Connected</t>
  </si>
  <si>
    <t>Name, nature of connection,</t>
  </si>
  <si>
    <t>Organisations</t>
  </si>
  <si>
    <t xml:space="preserve"> description of activities</t>
  </si>
  <si>
    <t>Turnover of</t>
  </si>
  <si>
    <t xml:space="preserve"> undertaken and details</t>
  </si>
  <si>
    <t>of any qualifications</t>
  </si>
  <si>
    <t>Organisation</t>
  </si>
  <si>
    <t xml:space="preserve"> expressed by their auditors</t>
  </si>
  <si>
    <t>£</t>
  </si>
  <si>
    <t>West Hertfordshire Hospitals NHS</t>
  </si>
  <si>
    <t>Unrestricted Funds</t>
  </si>
  <si>
    <t>Other fixed asset investments are included at the Corporate Trustee's</t>
  </si>
  <si>
    <t>West Hertfordshire Hospitals NHS Trust Common Investment Fund. This scheme</t>
  </si>
  <si>
    <t>material</t>
  </si>
  <si>
    <t>The West Hertfordshire Hospitals NHS Trust charitable funds held on trust are registered with the Charity Commission. The registration number is 1052210.</t>
  </si>
  <si>
    <t>Fixed asset Investments are shown at market value.</t>
  </si>
  <si>
    <t>Investment Properties</t>
  </si>
  <si>
    <t>Donated properties received are normally disposed of as</t>
  </si>
  <si>
    <t>soon as practicable, and the proceeds are included in the</t>
  </si>
  <si>
    <t>statement of financial activities as an incoming resource.</t>
  </si>
  <si>
    <t>Cash</t>
  </si>
  <si>
    <t>Lloyds Current Account</t>
  </si>
  <si>
    <t>Lloyds Call Account</t>
  </si>
  <si>
    <t>Analysis of cash</t>
  </si>
  <si>
    <t>Investment</t>
  </si>
  <si>
    <t>2.2</t>
  </si>
  <si>
    <t>2.3</t>
  </si>
  <si>
    <t xml:space="preserve">Where there is a legal restriction on the purpose to which a fund </t>
  </si>
  <si>
    <t xml:space="preserve">may be put, the fund is classified in the accounts as a restricted </t>
  </si>
  <si>
    <t xml:space="preserve">fund. Funds where the capital is held to generate income for </t>
  </si>
  <si>
    <t xml:space="preserve">charitable purposes and cannot itself be spent are accounted for </t>
  </si>
  <si>
    <t>as endowment funds. Other funds which are not legally restricted</t>
  </si>
  <si>
    <t xml:space="preserve">and the Corporate Trustee has chosen to earmark for set purposes </t>
  </si>
  <si>
    <t>are classified as unrestricted funds. The major funds held within</t>
  </si>
  <si>
    <t>Realised Gains and Losses</t>
  </si>
  <si>
    <t xml:space="preserve">Refurbishment </t>
  </si>
  <si>
    <t xml:space="preserve">Cash at bank </t>
  </si>
  <si>
    <t>unrestricted</t>
  </si>
  <si>
    <t>Investment portfolio</t>
  </si>
  <si>
    <t>Breast Cancer Appeal</t>
  </si>
  <si>
    <t>Portfolio</t>
  </si>
  <si>
    <t xml:space="preserve">Costs of charities activities comprise all costs incurred in the pursuit </t>
  </si>
  <si>
    <t>Metabolic research fund including Clinical Trials</t>
  </si>
  <si>
    <t>Related Party Transactions</t>
  </si>
  <si>
    <t>Name of related party</t>
  </si>
  <si>
    <t>Relationship</t>
  </si>
  <si>
    <t>to charity</t>
  </si>
  <si>
    <t>Corporate Trustee</t>
  </si>
  <si>
    <t>Nature of</t>
  </si>
  <si>
    <t>Transaction</t>
  </si>
  <si>
    <t>£ 000</t>
  </si>
  <si>
    <t>Patient Welfare</t>
  </si>
  <si>
    <t>SCBU</t>
  </si>
  <si>
    <t>H</t>
  </si>
  <si>
    <t>Treatment of patients with blood disorders</t>
  </si>
  <si>
    <t>Raising funds for Cancer care</t>
  </si>
  <si>
    <t>Citi Bank</t>
  </si>
  <si>
    <t>CITI Bank Interest</t>
  </si>
  <si>
    <t>Trust Board is the charity's</t>
  </si>
  <si>
    <t>Corporate Trustee.</t>
  </si>
  <si>
    <t>Operating</t>
  </si>
  <si>
    <t>Surplus of</t>
  </si>
  <si>
    <t>WG Moore -Legacy</t>
  </si>
  <si>
    <t>Respiratory</t>
  </si>
  <si>
    <t>Haematology</t>
  </si>
  <si>
    <t>Chemical Pathology</t>
  </si>
  <si>
    <t>Lung cancer care</t>
  </si>
  <si>
    <t>Renal Dialysis machines</t>
  </si>
  <si>
    <t>Special care baby unit equipment/training</t>
  </si>
  <si>
    <t>Trust wide equipment</t>
  </si>
  <si>
    <t>resources which have satisfied the conditions applied to the</t>
  </si>
  <si>
    <t>The financial statements have been prepared under the historic</t>
  </si>
  <si>
    <t>investments, and also in accordance with applicable United</t>
  </si>
  <si>
    <t xml:space="preserve">Practice 'Accounting and Reporting by Charities by the Charities </t>
  </si>
  <si>
    <t>Colorectal Cancer</t>
  </si>
  <si>
    <t>Clinical Biochemistry</t>
  </si>
  <si>
    <t>Neurology</t>
  </si>
  <si>
    <t>Investec - Dividends/Interest</t>
  </si>
  <si>
    <t>Net Profit on revaluation</t>
  </si>
  <si>
    <t>deficit of</t>
  </si>
  <si>
    <t>Creditors: Amounts falling due within one year</t>
  </si>
  <si>
    <t>10</t>
  </si>
  <si>
    <t>Accounting Concepts and policies</t>
  </si>
  <si>
    <t>iii) Measurement - when the monetary value of the incoming</t>
  </si>
  <si>
    <t xml:space="preserve">       resources can be measured with sufficient reliability.</t>
  </si>
  <si>
    <t xml:space="preserve">    or the Charity's right becomes legally enforceable.</t>
  </si>
  <si>
    <t>Signed:……………………………………………….(Chief Financial Officer)</t>
  </si>
  <si>
    <t>Incoming resources reflected in these accounts reflect those</t>
  </si>
  <si>
    <t>boundary of recognition of income. This boundary has been</t>
  </si>
  <si>
    <t>these categories are disclosed in notes 9.1 and 9.2.</t>
  </si>
  <si>
    <t>Fixed Asset Investments</t>
  </si>
  <si>
    <t>for impairment and depreciation on donated assets in excess of donated income.</t>
  </si>
  <si>
    <t>2014-15</t>
  </si>
  <si>
    <t>31 March 2015</t>
  </si>
  <si>
    <t>Equipment</t>
  </si>
  <si>
    <t>Sarah sarosi - Just Giving</t>
  </si>
  <si>
    <t>Paul-Hakim just giving</t>
  </si>
  <si>
    <t>Acute Stroke Unit</t>
  </si>
  <si>
    <t>Total (19)</t>
  </si>
  <si>
    <t>Care of stroke patients</t>
  </si>
  <si>
    <t>Others (120)</t>
  </si>
  <si>
    <t>Total (128)</t>
  </si>
  <si>
    <t>Staff Costs</t>
  </si>
  <si>
    <t>2014/15</t>
  </si>
  <si>
    <t>The Debtors figure relates to accrued investment income.</t>
  </si>
  <si>
    <t>Cash held as part of the portfolio</t>
  </si>
  <si>
    <t xml:space="preserve">Total debtors </t>
  </si>
  <si>
    <t xml:space="preserve">Total Creditors </t>
  </si>
  <si>
    <t xml:space="preserve">Total Cash at Bank </t>
  </si>
  <si>
    <t xml:space="preserve">Note:- The Operating (Deficit)/surplus of West Hertfordshire Hospitals NHS Trust is after adjusting </t>
  </si>
  <si>
    <t>Statement of Financial Activities for the year ended 31 March 2016</t>
  </si>
  <si>
    <t>2015-16</t>
  </si>
  <si>
    <t>1 April 2015</t>
  </si>
  <si>
    <t>31 March 2016</t>
  </si>
  <si>
    <t>Income and endowments from:-</t>
  </si>
  <si>
    <t>Donations and Legacies</t>
  </si>
  <si>
    <t>Other trading activities</t>
  </si>
  <si>
    <t xml:space="preserve">Total Income and endowments </t>
  </si>
  <si>
    <t>Expenditure on:-</t>
  </si>
  <si>
    <t>Raising Funds</t>
  </si>
  <si>
    <t>Gains/(losses) on Investment assets</t>
  </si>
  <si>
    <t>Net Income/(Expenditure</t>
  </si>
  <si>
    <t>Total Expenditure</t>
  </si>
  <si>
    <t>Reconciliation of Funds:-</t>
  </si>
  <si>
    <t>Fund balances carried forward</t>
  </si>
  <si>
    <t xml:space="preserve">Fund balances brought forward </t>
  </si>
  <si>
    <t>Balance Sheet as at 31 March 2016</t>
  </si>
  <si>
    <t>Income and Endowments</t>
  </si>
  <si>
    <t>Donations and legacies</t>
  </si>
  <si>
    <t xml:space="preserve">Total </t>
  </si>
  <si>
    <t xml:space="preserve">Other trading Activities </t>
  </si>
  <si>
    <t>Expenditure on</t>
  </si>
  <si>
    <t>Charitable activities</t>
  </si>
  <si>
    <t>Gains/(Losses) on investment assets</t>
  </si>
  <si>
    <t>Expenditure</t>
  </si>
  <si>
    <t xml:space="preserve">of the charitable objectives and include Governance costs which are </t>
  </si>
  <si>
    <t xml:space="preserve">accounted for on an accruals basis and are recharges from West </t>
  </si>
  <si>
    <t>Hertfordshire Hospitals NHS Trust covering audit fees and accounting</t>
  </si>
  <si>
    <t xml:space="preserve">services. They  are apportioned over  all of the funds based on the </t>
  </si>
  <si>
    <t>average fund balance.</t>
  </si>
  <si>
    <t>income for the funds held on trust. This will include the costs</t>
  </si>
  <si>
    <t>ii) Probability - when receipt of any income becomes probable .</t>
  </si>
  <si>
    <t>ANNUAL ACCOUNTS 2015-16</t>
  </si>
  <si>
    <t>Name: - Don Richards</t>
  </si>
  <si>
    <t xml:space="preserve">March </t>
  </si>
  <si>
    <t>March</t>
  </si>
  <si>
    <t>2015/16</t>
  </si>
  <si>
    <t>Total Funds 15/16</t>
  </si>
  <si>
    <t>Total Funds 14/15</t>
  </si>
  <si>
    <t>Net cash provided/(Used in) operating activities</t>
  </si>
  <si>
    <t>Cash flows from investing activities:-</t>
  </si>
  <si>
    <t>Dividends &amp; Interest from Investments</t>
  </si>
  <si>
    <t>Proceeds from sale of investments</t>
  </si>
  <si>
    <t>Purchases of investments</t>
  </si>
  <si>
    <t>Change in cash and cash equivalents in the reporting period</t>
  </si>
  <si>
    <t>Cash and cash equivalents at the beginning of the reporting period</t>
  </si>
  <si>
    <t>Cash and cash equivalents at the end of the reporting period</t>
  </si>
  <si>
    <t>Net income/(Expenditure) for 2015/2016 as per SOFA</t>
  </si>
  <si>
    <t>Adjustments for :-</t>
  </si>
  <si>
    <t>(Gains)/Losses on investments</t>
  </si>
  <si>
    <t>Loss/(Profit) sale on fixed assets</t>
  </si>
  <si>
    <t>(Increase)/Decrease in Debtors</t>
  </si>
  <si>
    <t>Statement of cash flows for the year ending 31 March 2016</t>
  </si>
  <si>
    <t>The cost of generating funds is the cost associated with generating</t>
  </si>
  <si>
    <t xml:space="preserve">Kingdom accounting standards and the statement of Recommended </t>
  </si>
  <si>
    <t>i) entitlement - arises when a particular resource is receivable</t>
  </si>
  <si>
    <t>Dividends and Interest</t>
  </si>
  <si>
    <t>Net cash provided/(used in) investing activities</t>
  </si>
  <si>
    <t>Net cash provided by (used in) Operating activities</t>
  </si>
  <si>
    <t>c)</t>
  </si>
  <si>
    <t xml:space="preserve">associated with the investment manager's fees, fund raiser and </t>
  </si>
  <si>
    <t>other administration costs.</t>
  </si>
  <si>
    <t>Allocating Costs By Activity</t>
  </si>
  <si>
    <t>All administration costs being the other staff costs and audit fees will be</t>
  </si>
  <si>
    <t>spent on each activity.</t>
  </si>
  <si>
    <t xml:space="preserve">apportioned to Raising Funds and Charitable Activities based on time </t>
  </si>
  <si>
    <t>Going Concern</t>
  </si>
  <si>
    <t>Going Concern.</t>
  </si>
  <si>
    <t>The  Corporate Trustee consider that there are no material uncertainties</t>
  </si>
  <si>
    <t>about West Hertfordshire Hospitals NHS Trust' ability to continue as a</t>
  </si>
  <si>
    <t>recoverable amount.</t>
  </si>
  <si>
    <t>charity as they fall due.</t>
  </si>
  <si>
    <t xml:space="preserve">Cash </t>
  </si>
  <si>
    <t>Cash at bank and in hand is held to meet the day-to-day running costs of the</t>
  </si>
  <si>
    <t>as there is a legal or constructive obligation to make payment to a third party.</t>
  </si>
  <si>
    <t>Debtors are amounts owed to the Charity. They are measured on their</t>
  </si>
  <si>
    <t>Creditors are amounts owed by the charity. They are measured at the amount that</t>
  </si>
  <si>
    <t>the charity expects to have to pay to settle the debt. They are recognised as soon</t>
  </si>
  <si>
    <t>None of the trustees or members of the West Hertfordshire Hospitals NHS board</t>
  </si>
  <si>
    <t>or parties related to them has undertaken any transactions with, or received any</t>
  </si>
  <si>
    <t>benefits from the charity in payment or kind. The trustees received no honoraria</t>
  </si>
  <si>
    <t>Basis of preparation</t>
  </si>
  <si>
    <t>Trustees remuneration,benefits and expenses</t>
  </si>
  <si>
    <t>Auditors remuneration</t>
  </si>
  <si>
    <t>expenses in return for their services.</t>
  </si>
  <si>
    <t>cost convention, as modified for the revaluation of certain</t>
  </si>
  <si>
    <t>Reconciliation with previous generally accepted accounting practice</t>
  </si>
  <si>
    <t>In preparing these accounts, the Corporate Trustee have considered</t>
  </si>
  <si>
    <t xml:space="preserve">whether any restatement of comparatives were required to comply with </t>
  </si>
  <si>
    <t>The notes at pages 5 to 10 form part of this account.</t>
  </si>
  <si>
    <t>FRS 102. In the case of the Charity there are no changes in accounting policy</t>
  </si>
  <si>
    <t>which affect total retained funds at 1 April 2014 or 2015 or net income for</t>
  </si>
  <si>
    <t>2014/15. No restatement required although there is changes in the analysis</t>
  </si>
  <si>
    <t>of governance costs. Governance costs have been separately analysed</t>
  </si>
  <si>
    <t xml:space="preserve"> on the face of the statement of financial activities, these are now classified </t>
  </si>
  <si>
    <t>as support costs and apportioned between fund raising activities and</t>
  </si>
  <si>
    <t xml:space="preserve"> charitable activities.</t>
  </si>
  <si>
    <t xml:space="preserve">None of the trustees of the West hertfordshire Hospitas NHS trust charity were paid any remuneration or </t>
  </si>
  <si>
    <t>Financial instruments</t>
  </si>
  <si>
    <t>Financial Instrument</t>
  </si>
  <si>
    <t>8a</t>
  </si>
  <si>
    <t>Financial Assets</t>
  </si>
  <si>
    <t xml:space="preserve">Financial assets are recognised when the Trust becomes party to the financial </t>
  </si>
  <si>
    <t>instrument contract or in this case when the income is probable. Financial assets</t>
  </si>
  <si>
    <t>transferred. Financial assets are initially recognised at fair value.</t>
  </si>
  <si>
    <t>Financial liabilities</t>
  </si>
  <si>
    <t>Financial assets</t>
  </si>
  <si>
    <t xml:space="preserve">Financial liabilities are recognised on the statement of financial position when </t>
  </si>
  <si>
    <t>the Trust becomes party to the contractual provisions of the financial instrument.</t>
  </si>
  <si>
    <t>Financial liabilities are de-recognised when the liablity has been paid or expired.</t>
  </si>
  <si>
    <t>are de-recognised when the contractual rights have expired or the asset has been</t>
  </si>
  <si>
    <t>Other Debtors</t>
  </si>
  <si>
    <t>Cash at bank and in hand</t>
  </si>
  <si>
    <t>8b</t>
  </si>
  <si>
    <t>Financial Liabilities</t>
  </si>
  <si>
    <t>Balance Sheet as at 31 March 2015</t>
  </si>
  <si>
    <t>Fundraising costs</t>
  </si>
  <si>
    <t>Unrealised Gains/(Losses)</t>
  </si>
  <si>
    <t>Realised Gains/(Losses)</t>
  </si>
  <si>
    <t>West Hertfordshire Hospitals NHS Trust</t>
  </si>
  <si>
    <t>Contribution to the NHS</t>
  </si>
  <si>
    <t>Oncology</t>
  </si>
  <si>
    <t>Others (11)</t>
  </si>
  <si>
    <t>West Herts General</t>
  </si>
  <si>
    <t>Patients Experience</t>
  </si>
  <si>
    <t>Cancer treatment</t>
  </si>
  <si>
    <t>Testing of cultures and other investigations</t>
  </si>
  <si>
    <t>Brief description of the nature and purpose of each fund</t>
  </si>
  <si>
    <t>Cancer treatment and research</t>
  </si>
  <si>
    <t>Medical education,training and equipment</t>
  </si>
  <si>
    <t>Education and training</t>
  </si>
  <si>
    <t>Pateints Experience</t>
  </si>
  <si>
    <t>Patients comforts</t>
  </si>
  <si>
    <t>Charitable Trust Account - West Hertfordshire Hospitals NHS Trust Charity  2015/2016</t>
  </si>
  <si>
    <t>funds Acccountant is disclosed as part of the administration costs and that cost is apportioned over all of the</t>
  </si>
  <si>
    <t>Paul Thompson</t>
  </si>
  <si>
    <t>Sarah Landsdell</t>
  </si>
  <si>
    <t>with IAS 39. See notes 8(a) and 8(b) for further details.</t>
  </si>
  <si>
    <t xml:space="preserve">The Charity has opted to account for financial instruments in line with </t>
  </si>
  <si>
    <t>Increase/(Decrease) in Creditors</t>
  </si>
  <si>
    <t>Total Financial assets</t>
  </si>
  <si>
    <t>Total Financial liabilities</t>
  </si>
  <si>
    <t>Commissioners in 2015 (FRS102).</t>
  </si>
  <si>
    <t>established as the Cashiers office  of the Trust.</t>
  </si>
  <si>
    <t xml:space="preserve">There are no staff costs this year or in any previous years, but it should be noted that the salary of the Charitable </t>
  </si>
  <si>
    <t>charitable funds. Staff are employed by West Hertfordshire Hospitals NHS Trust and recharged to the Charity.</t>
  </si>
  <si>
    <t>The notes at pages 5 to 12 form part of this account.</t>
  </si>
  <si>
    <t>Date:-</t>
  </si>
  <si>
    <t>Hertfordshire Hospitals NHS Trust Included in which is a figure that relates to</t>
  </si>
  <si>
    <t xml:space="preserve">capital equipment items ,categorised as such because the cost is in excess of </t>
  </si>
  <si>
    <t>or emoluments in the year. All creditors and accruals. See note 8,are with the West</t>
  </si>
  <si>
    <t>1.10</t>
  </si>
  <si>
    <t>1.12</t>
  </si>
  <si>
    <t>1.15</t>
  </si>
  <si>
    <t>1.16</t>
  </si>
  <si>
    <t>Payables</t>
  </si>
  <si>
    <t>At fair value through receipts and payments</t>
  </si>
  <si>
    <t>Receivables</t>
  </si>
  <si>
    <t xml:space="preserve"> £5,000.00. The figures are noted below.</t>
  </si>
  <si>
    <t>Events from various fund raising</t>
  </si>
  <si>
    <t>The auditors remuneration of £4K (2015 £4k) related solely to audit with no additional work being undertaken.</t>
  </si>
  <si>
    <t>Creditors in both 2015/2016 and 2014/15 relate to amounts due to West Hertfordshire Hospitals Trust.</t>
  </si>
</sst>
</file>

<file path=xl/styles.xml><?xml version="1.0" encoding="utf-8"?>
<styleSheet xmlns="http://schemas.openxmlformats.org/spreadsheetml/2006/main">
  <numFmts count="4">
    <numFmt numFmtId="164" formatCode="#,##0\ ;\(#,##0\)"/>
    <numFmt numFmtId="165" formatCode="#,##0;\(#,##0\)"/>
    <numFmt numFmtId="166" formatCode="#,##0.00_ ;[Red]\-#,##0.00\ "/>
    <numFmt numFmtId="167" formatCode="#,##0;[Red]\(#,##0\)"/>
  </numFmts>
  <fonts count="24">
    <font>
      <sz val="10"/>
      <name val="Arial"/>
    </font>
    <font>
      <sz val="10"/>
      <name val="Arial"/>
      <family val="2"/>
    </font>
    <font>
      <sz val="10"/>
      <name val="Calibri"/>
      <family val="2"/>
      <scheme val="minor"/>
    </font>
    <font>
      <b/>
      <sz val="12"/>
      <name val="Calibri"/>
      <family val="2"/>
      <scheme val="minor"/>
    </font>
    <font>
      <sz val="12"/>
      <name val="Calibri"/>
      <family val="2"/>
      <scheme val="minor"/>
    </font>
    <font>
      <b/>
      <sz val="10"/>
      <name val="Calibri"/>
      <family val="2"/>
      <scheme val="minor"/>
    </font>
    <font>
      <b/>
      <u/>
      <sz val="10"/>
      <name val="Calibri"/>
      <family val="2"/>
      <scheme val="minor"/>
    </font>
    <font>
      <b/>
      <sz val="10"/>
      <color indexed="11"/>
      <name val="Calibri"/>
      <family val="2"/>
      <scheme val="minor"/>
    </font>
    <font>
      <sz val="10"/>
      <color indexed="11"/>
      <name val="Calibri"/>
      <family val="2"/>
      <scheme val="minor"/>
    </font>
    <font>
      <b/>
      <sz val="12"/>
      <color indexed="10"/>
      <name val="Calibri"/>
      <family val="2"/>
      <scheme val="minor"/>
    </font>
    <font>
      <sz val="12"/>
      <color indexed="9"/>
      <name val="Calibri"/>
      <family val="2"/>
      <scheme val="minor"/>
    </font>
    <font>
      <sz val="12"/>
      <color indexed="10"/>
      <name val="Calibri"/>
      <family val="2"/>
      <scheme val="minor"/>
    </font>
    <font>
      <sz val="11"/>
      <name val="Calibri"/>
      <family val="2"/>
      <scheme val="minor"/>
    </font>
    <font>
      <b/>
      <sz val="11"/>
      <name val="Calibri"/>
      <family val="2"/>
      <scheme val="minor"/>
    </font>
    <font>
      <b/>
      <u/>
      <sz val="11"/>
      <name val="Calibri"/>
      <family val="2"/>
      <scheme val="minor"/>
    </font>
    <font>
      <b/>
      <i/>
      <u/>
      <sz val="10"/>
      <name val="Calibri"/>
      <family val="2"/>
      <scheme val="minor"/>
    </font>
    <font>
      <sz val="10"/>
      <color theme="1"/>
      <name val="Calibri"/>
      <family val="2"/>
      <scheme val="minor"/>
    </font>
    <font>
      <b/>
      <u/>
      <sz val="10"/>
      <color theme="1"/>
      <name val="Calibri"/>
      <family val="2"/>
      <scheme val="minor"/>
    </font>
    <font>
      <u/>
      <sz val="10"/>
      <color theme="1"/>
      <name val="Calibri"/>
      <family val="2"/>
      <scheme val="minor"/>
    </font>
    <font>
      <b/>
      <sz val="10"/>
      <color theme="1"/>
      <name val="Calibri"/>
      <family val="2"/>
      <scheme val="minor"/>
    </font>
    <font>
      <u/>
      <sz val="10"/>
      <name val="Calibri"/>
      <family val="2"/>
      <scheme val="minor"/>
    </font>
    <font>
      <b/>
      <u/>
      <sz val="12"/>
      <name val="Calibri"/>
      <family val="2"/>
      <scheme val="minor"/>
    </font>
    <font>
      <sz val="10"/>
      <color rgb="FF000000"/>
      <name val="Calibri"/>
      <family val="2"/>
      <scheme val="minor"/>
    </font>
    <font>
      <u/>
      <sz val="11"/>
      <name val="Calibri"/>
      <family val="2"/>
      <scheme val="minor"/>
    </font>
  </fonts>
  <fills count="3">
    <fill>
      <patternFill patternType="none"/>
    </fill>
    <fill>
      <patternFill patternType="gray125"/>
    </fill>
    <fill>
      <patternFill patternType="solid">
        <fgColor indexed="12"/>
        <bgColor indexed="64"/>
      </patternFill>
    </fill>
  </fills>
  <borders count="22">
    <border>
      <left/>
      <right/>
      <top/>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medium">
        <color indexed="64"/>
      </top>
      <bottom style="medium">
        <color indexed="64"/>
      </bottom>
      <diagonal/>
    </border>
    <border>
      <left/>
      <right/>
      <top style="hair">
        <color indexed="64"/>
      </top>
      <bottom style="hair">
        <color indexed="64"/>
      </bottom>
      <diagonal/>
    </border>
    <border>
      <left/>
      <right/>
      <top style="medium">
        <color indexed="64"/>
      </top>
      <bottom/>
      <diagonal/>
    </border>
    <border>
      <left/>
      <right/>
      <top style="double">
        <color indexed="64"/>
      </top>
      <bottom style="medium">
        <color indexed="64"/>
      </bottom>
      <diagonal/>
    </border>
    <border>
      <left/>
      <right/>
      <top/>
      <bottom style="medium">
        <color indexed="64"/>
      </bottom>
      <diagonal/>
    </border>
  </borders>
  <cellStyleXfs count="2">
    <xf numFmtId="0" fontId="0" fillId="0" borderId="0"/>
    <xf numFmtId="0" fontId="1" fillId="0" borderId="0"/>
  </cellStyleXfs>
  <cellXfs count="254">
    <xf numFmtId="0" fontId="0" fillId="0" borderId="0" xfId="0"/>
    <xf numFmtId="0" fontId="2" fillId="0" borderId="0" xfId="0" applyFont="1"/>
    <xf numFmtId="0" fontId="3" fillId="0" borderId="0" xfId="0" applyFont="1" applyAlignment="1">
      <alignment horizontal="center"/>
    </xf>
    <xf numFmtId="0" fontId="3" fillId="0" borderId="1" xfId="0" applyFont="1" applyBorder="1" applyAlignment="1">
      <alignment horizontal="center"/>
    </xf>
    <xf numFmtId="0" fontId="4" fillId="0" borderId="0" xfId="0" applyFont="1"/>
    <xf numFmtId="37" fontId="2" fillId="0" borderId="1" xfId="0" applyNumberFormat="1" applyFont="1" applyBorder="1"/>
    <xf numFmtId="37" fontId="2" fillId="0" borderId="1" xfId="0" applyNumberFormat="1" applyFont="1" applyBorder="1" applyAlignment="1">
      <alignment horizontal="right"/>
    </xf>
    <xf numFmtId="37" fontId="2" fillId="0" borderId="0" xfId="0" applyNumberFormat="1" applyFont="1" applyBorder="1"/>
    <xf numFmtId="37" fontId="2" fillId="0" borderId="0" xfId="0" applyNumberFormat="1" applyFont="1"/>
    <xf numFmtId="37" fontId="2" fillId="0" borderId="0" xfId="0" applyNumberFormat="1" applyFont="1" applyAlignment="1">
      <alignment horizontal="center"/>
    </xf>
    <xf numFmtId="37" fontId="2" fillId="0" borderId="0" xfId="0" applyNumberFormat="1" applyFont="1" applyBorder="1" applyAlignment="1">
      <alignment horizontal="right"/>
    </xf>
    <xf numFmtId="37" fontId="2" fillId="0" borderId="0" xfId="0" applyNumberFormat="1" applyFont="1" applyAlignment="1">
      <alignment horizontal="right"/>
    </xf>
    <xf numFmtId="37" fontId="5" fillId="0" borderId="0" xfId="0" applyNumberFormat="1" applyFont="1" applyAlignment="1">
      <alignment horizontal="right"/>
    </xf>
    <xf numFmtId="37" fontId="5" fillId="0" borderId="0" xfId="0" applyNumberFormat="1" applyFont="1"/>
    <xf numFmtId="37" fontId="5" fillId="0" borderId="0" xfId="0" quotePrefix="1" applyNumberFormat="1" applyFont="1" applyAlignment="1">
      <alignment horizontal="center"/>
    </xf>
    <xf numFmtId="37" fontId="2" fillId="0" borderId="2" xfId="0" applyNumberFormat="1" applyFont="1" applyBorder="1"/>
    <xf numFmtId="37" fontId="5" fillId="0" borderId="0" xfId="0" applyNumberFormat="1" applyFont="1" applyAlignment="1">
      <alignment horizontal="center"/>
    </xf>
    <xf numFmtId="37" fontId="2" fillId="0" borderId="0" xfId="0" quotePrefix="1" applyNumberFormat="1" applyFont="1" applyAlignment="1">
      <alignment horizontal="right"/>
    </xf>
    <xf numFmtId="37" fontId="5" fillId="0" borderId="0" xfId="0" quotePrefix="1" applyNumberFormat="1" applyFont="1" applyAlignment="1">
      <alignment horizontal="right"/>
    </xf>
    <xf numFmtId="0" fontId="5" fillId="0" borderId="0" xfId="0" quotePrefix="1" applyFont="1" applyAlignment="1">
      <alignment horizontal="right"/>
    </xf>
    <xf numFmtId="165" fontId="2" fillId="0" borderId="0" xfId="0" applyNumberFormat="1" applyFont="1"/>
    <xf numFmtId="165" fontId="2" fillId="0" borderId="0" xfId="0" applyNumberFormat="1" applyFont="1" applyAlignment="1">
      <alignment horizontal="right"/>
    </xf>
    <xf numFmtId="165" fontId="5" fillId="0" borderId="0" xfId="0" applyNumberFormat="1" applyFont="1"/>
    <xf numFmtId="165" fontId="5" fillId="0" borderId="3" xfId="0" applyNumberFormat="1" applyFont="1" applyBorder="1"/>
    <xf numFmtId="165" fontId="2" fillId="0" borderId="0" xfId="0" applyNumberFormat="1" applyFont="1" applyBorder="1"/>
    <xf numFmtId="165" fontId="5" fillId="0" borderId="0" xfId="0" applyNumberFormat="1" applyFont="1" applyBorder="1"/>
    <xf numFmtId="37" fontId="2" fillId="0" borderId="2" xfId="0" applyNumberFormat="1" applyFont="1" applyBorder="1" applyAlignment="1">
      <alignment horizontal="right"/>
    </xf>
    <xf numFmtId="0" fontId="2" fillId="0" borderId="0" xfId="0" applyFont="1" applyBorder="1"/>
    <xf numFmtId="37" fontId="2" fillId="0" borderId="0" xfId="0" applyNumberFormat="1" applyFont="1" applyBorder="1" applyAlignment="1">
      <alignment horizontal="center"/>
    </xf>
    <xf numFmtId="165" fontId="5" fillId="0" borderId="0" xfId="0" applyNumberFormat="1" applyFont="1" applyBorder="1" applyAlignment="1">
      <alignment horizontal="right"/>
    </xf>
    <xf numFmtId="165" fontId="5" fillId="0" borderId="3" xfId="0" applyNumberFormat="1" applyFont="1" applyBorder="1" applyAlignment="1">
      <alignment horizontal="right"/>
    </xf>
    <xf numFmtId="165" fontId="2" fillId="0" borderId="0" xfId="0" applyNumberFormat="1" applyFont="1" applyBorder="1" applyAlignment="1">
      <alignment horizontal="right"/>
    </xf>
    <xf numFmtId="37" fontId="6" fillId="0" borderId="0" xfId="0" applyNumberFormat="1" applyFont="1"/>
    <xf numFmtId="0" fontId="5" fillId="0" borderId="0" xfId="0" applyFont="1" applyAlignment="1">
      <alignment horizontal="center"/>
    </xf>
    <xf numFmtId="165" fontId="2" fillId="0" borderId="3" xfId="0" applyNumberFormat="1" applyFont="1" applyBorder="1" applyAlignment="1">
      <alignment horizontal="right"/>
    </xf>
    <xf numFmtId="0" fontId="2" fillId="0" borderId="0" xfId="0" applyFont="1" applyAlignment="1">
      <alignment horizontal="center"/>
    </xf>
    <xf numFmtId="0" fontId="5" fillId="0" borderId="0" xfId="0" applyFont="1"/>
    <xf numFmtId="164" fontId="2" fillId="0" borderId="0" xfId="0" applyNumberFormat="1" applyFont="1" applyAlignment="1">
      <alignment wrapText="1"/>
    </xf>
    <xf numFmtId="164" fontId="2" fillId="0" borderId="0" xfId="0" applyNumberFormat="1" applyFont="1"/>
    <xf numFmtId="37" fontId="2" fillId="0" borderId="0" xfId="0" applyNumberFormat="1" applyFont="1" applyAlignment="1"/>
    <xf numFmtId="164" fontId="5" fillId="0" borderId="0" xfId="0" quotePrefix="1" applyNumberFormat="1" applyFont="1" applyAlignment="1">
      <alignment horizontal="center"/>
    </xf>
    <xf numFmtId="164" fontId="5" fillId="0" borderId="0" xfId="0" applyNumberFormat="1" applyFont="1"/>
    <xf numFmtId="164" fontId="5" fillId="0" borderId="0" xfId="0" applyNumberFormat="1" applyFont="1" applyAlignment="1">
      <alignment horizontal="center"/>
    </xf>
    <xf numFmtId="164" fontId="2" fillId="0" borderId="0" xfId="0" applyNumberFormat="1" applyFont="1" applyBorder="1"/>
    <xf numFmtId="164" fontId="2" fillId="0" borderId="1" xfId="0" applyNumberFormat="1" applyFont="1" applyBorder="1"/>
    <xf numFmtId="164" fontId="2" fillId="0" borderId="0" xfId="0" applyNumberFormat="1" applyFont="1" applyAlignment="1">
      <alignment horizontal="center"/>
    </xf>
    <xf numFmtId="164" fontId="2" fillId="0" borderId="0" xfId="0" quotePrefix="1" applyNumberFormat="1" applyFont="1" applyAlignment="1">
      <alignment horizontal="center"/>
    </xf>
    <xf numFmtId="165" fontId="2" fillId="0" borderId="0" xfId="0" applyNumberFormat="1" applyFont="1" applyAlignment="1"/>
    <xf numFmtId="165" fontId="2" fillId="0" borderId="0" xfId="0" quotePrefix="1" applyNumberFormat="1" applyFont="1" applyAlignment="1"/>
    <xf numFmtId="165" fontId="5" fillId="0" borderId="0" xfId="0" applyNumberFormat="1" applyFont="1" applyAlignment="1"/>
    <xf numFmtId="165" fontId="2" fillId="0" borderId="4" xfId="0" applyNumberFormat="1" applyFont="1" applyBorder="1" applyAlignment="1"/>
    <xf numFmtId="165" fontId="5" fillId="0" borderId="4" xfId="0" applyNumberFormat="1" applyFont="1" applyBorder="1" applyAlignment="1"/>
    <xf numFmtId="165" fontId="5" fillId="0" borderId="0" xfId="0" applyNumberFormat="1" applyFont="1" applyBorder="1" applyAlignment="1"/>
    <xf numFmtId="165" fontId="2" fillId="0" borderId="0" xfId="0" applyNumberFormat="1" applyFont="1" applyBorder="1" applyAlignment="1"/>
    <xf numFmtId="165" fontId="2" fillId="0" borderId="0" xfId="0" applyNumberFormat="1" applyFont="1" applyAlignment="1">
      <alignment horizontal="center"/>
    </xf>
    <xf numFmtId="165" fontId="5" fillId="0" borderId="3" xfId="0" applyNumberFormat="1" applyFont="1" applyBorder="1" applyAlignment="1"/>
    <xf numFmtId="0" fontId="2" fillId="0" borderId="0" xfId="0" quotePrefix="1" applyNumberFormat="1" applyFont="1" applyAlignment="1">
      <alignment horizontal="center"/>
    </xf>
    <xf numFmtId="164" fontId="7" fillId="0" borderId="0" xfId="0" applyNumberFormat="1" applyFont="1"/>
    <xf numFmtId="164" fontId="8" fillId="0" borderId="0" xfId="0" applyNumberFormat="1" applyFont="1"/>
    <xf numFmtId="164" fontId="2" fillId="0" borderId="0" xfId="0" quotePrefix="1" applyNumberFormat="1" applyFont="1" applyAlignment="1">
      <alignment horizontal="right"/>
    </xf>
    <xf numFmtId="164" fontId="5" fillId="0" borderId="0" xfId="0" quotePrefix="1" applyNumberFormat="1" applyFont="1" applyAlignment="1">
      <alignment horizontal="right"/>
    </xf>
    <xf numFmtId="165" fontId="2" fillId="0" borderId="0" xfId="0" quotePrefix="1" applyNumberFormat="1" applyFont="1" applyAlignment="1">
      <alignment horizontal="right"/>
    </xf>
    <xf numFmtId="165" fontId="5" fillId="0" borderId="0" xfId="0" quotePrefix="1" applyNumberFormat="1" applyFont="1" applyAlignment="1">
      <alignment horizontal="right"/>
    </xf>
    <xf numFmtId="165" fontId="5" fillId="0" borderId="4" xfId="0" applyNumberFormat="1" applyFont="1" applyBorder="1"/>
    <xf numFmtId="165" fontId="9" fillId="0" borderId="0" xfId="0" applyNumberFormat="1" applyFont="1"/>
    <xf numFmtId="165" fontId="10" fillId="2" borderId="0" xfId="0" applyNumberFormat="1" applyFont="1" applyFill="1"/>
    <xf numFmtId="165" fontId="11" fillId="0" borderId="0" xfId="0" applyNumberFormat="1" applyFont="1"/>
    <xf numFmtId="0" fontId="10" fillId="2" borderId="0" xfId="0" quotePrefix="1" applyNumberFormat="1" applyFont="1" applyFill="1"/>
    <xf numFmtId="165" fontId="10" fillId="2" borderId="0" xfId="0" quotePrefix="1" applyNumberFormat="1" applyFont="1" applyFill="1"/>
    <xf numFmtId="0" fontId="11" fillId="0" borderId="0" xfId="0" applyFont="1"/>
    <xf numFmtId="15" fontId="10" fillId="2" borderId="0" xfId="0" quotePrefix="1" applyNumberFormat="1" applyFont="1" applyFill="1"/>
    <xf numFmtId="0" fontId="4" fillId="0" borderId="0" xfId="0" applyFont="1" applyAlignment="1">
      <alignment wrapText="1"/>
    </xf>
    <xf numFmtId="0" fontId="3" fillId="0" borderId="0" xfId="0" applyFont="1"/>
    <xf numFmtId="0" fontId="4" fillId="0" borderId="1" xfId="0" applyFont="1" applyBorder="1"/>
    <xf numFmtId="37" fontId="4" fillId="0" borderId="1" xfId="0" applyNumberFormat="1" applyFont="1" applyBorder="1"/>
    <xf numFmtId="37" fontId="4" fillId="0" borderId="0" xfId="0" applyNumberFormat="1" applyFont="1" applyBorder="1"/>
    <xf numFmtId="37" fontId="4" fillId="0" borderId="0" xfId="0" applyNumberFormat="1" applyFont="1"/>
    <xf numFmtId="37" fontId="4" fillId="0" borderId="0" xfId="0" applyNumberFormat="1" applyFont="1" applyAlignment="1">
      <alignment horizontal="center"/>
    </xf>
    <xf numFmtId="37" fontId="4" fillId="0" borderId="0" xfId="0" applyNumberFormat="1" applyFont="1" applyBorder="1" applyAlignment="1">
      <alignment horizontal="right"/>
    </xf>
    <xf numFmtId="37" fontId="3" fillId="0" borderId="0" xfId="0" applyNumberFormat="1" applyFont="1" applyBorder="1" applyAlignment="1">
      <alignment horizontal="right"/>
    </xf>
    <xf numFmtId="37" fontId="4" fillId="0" borderId="0" xfId="0" applyNumberFormat="1" applyFont="1" applyAlignment="1">
      <alignment horizontal="right"/>
    </xf>
    <xf numFmtId="37" fontId="3" fillId="0" borderId="0" xfId="0" applyNumberFormat="1" applyFont="1" applyAlignment="1">
      <alignment horizontal="right"/>
    </xf>
    <xf numFmtId="37" fontId="4" fillId="0" borderId="5" xfId="0" applyNumberFormat="1" applyFont="1" applyBorder="1"/>
    <xf numFmtId="37" fontId="3" fillId="0" borderId="0" xfId="0" applyNumberFormat="1" applyFont="1"/>
    <xf numFmtId="37" fontId="3" fillId="0" borderId="0" xfId="0" quotePrefix="1" applyNumberFormat="1" applyFont="1" applyAlignment="1">
      <alignment horizontal="center"/>
    </xf>
    <xf numFmtId="37" fontId="4" fillId="0" borderId="6" xfId="0" applyNumberFormat="1" applyFont="1" applyBorder="1"/>
    <xf numFmtId="0" fontId="4" fillId="0" borderId="7" xfId="0" applyFont="1" applyBorder="1" applyAlignment="1">
      <alignment horizontal="centerContinuous"/>
    </xf>
    <xf numFmtId="0" fontId="4" fillId="0" borderId="8" xfId="0" quotePrefix="1" applyFont="1" applyBorder="1" applyAlignment="1">
      <alignment horizontal="centerContinuous"/>
    </xf>
    <xf numFmtId="37" fontId="3" fillId="0" borderId="0" xfId="0" applyNumberFormat="1" applyFont="1" applyAlignment="1">
      <alignment horizontal="center"/>
    </xf>
    <xf numFmtId="37" fontId="4" fillId="0" borderId="9" xfId="0" applyNumberFormat="1" applyFont="1" applyBorder="1"/>
    <xf numFmtId="37" fontId="4" fillId="0" borderId="10" xfId="0" applyNumberFormat="1" applyFont="1" applyBorder="1" applyAlignment="1">
      <alignment horizontal="center"/>
    </xf>
    <xf numFmtId="37" fontId="4" fillId="0" borderId="11" xfId="0" applyNumberFormat="1" applyFont="1" applyBorder="1" applyAlignment="1">
      <alignment horizontal="center"/>
    </xf>
    <xf numFmtId="37" fontId="4" fillId="0" borderId="12" xfId="0" applyNumberFormat="1" applyFont="1" applyBorder="1" applyAlignment="1">
      <alignment horizontal="center"/>
    </xf>
    <xf numFmtId="37" fontId="4" fillId="0" borderId="13" xfId="0" applyNumberFormat="1" applyFont="1" applyBorder="1" applyAlignment="1">
      <alignment horizontal="center"/>
    </xf>
    <xf numFmtId="37" fontId="4" fillId="0" borderId="14" xfId="0" quotePrefix="1" applyNumberFormat="1" applyFont="1" applyBorder="1" applyAlignment="1">
      <alignment horizontal="center"/>
    </xf>
    <xf numFmtId="37" fontId="4" fillId="0" borderId="15" xfId="0" quotePrefix="1" applyNumberFormat="1" applyFont="1" applyBorder="1" applyAlignment="1">
      <alignment horizontal="center"/>
    </xf>
    <xf numFmtId="165" fontId="4" fillId="0" borderId="10" xfId="0" applyNumberFormat="1" applyFont="1" applyBorder="1" applyAlignment="1">
      <alignment horizontal="right"/>
    </xf>
    <xf numFmtId="165" fontId="3" fillId="0" borderId="11" xfId="0" applyNumberFormat="1" applyFont="1" applyBorder="1" applyAlignment="1">
      <alignment horizontal="right"/>
    </xf>
    <xf numFmtId="165" fontId="3" fillId="0" borderId="12" xfId="0" applyNumberFormat="1" applyFont="1" applyBorder="1" applyAlignment="1">
      <alignment horizontal="right"/>
    </xf>
    <xf numFmtId="165" fontId="3" fillId="0" borderId="13" xfId="0" applyNumberFormat="1" applyFont="1" applyBorder="1" applyAlignment="1">
      <alignment horizontal="right"/>
    </xf>
    <xf numFmtId="165" fontId="4" fillId="0" borderId="12" xfId="0" applyNumberFormat="1" applyFont="1" applyBorder="1" applyAlignment="1">
      <alignment horizontal="right"/>
    </xf>
    <xf numFmtId="165" fontId="4" fillId="0" borderId="13" xfId="0" applyNumberFormat="1" applyFont="1" applyBorder="1"/>
    <xf numFmtId="165" fontId="4" fillId="0" borderId="14" xfId="0" applyNumberFormat="1" applyFont="1" applyBorder="1" applyAlignment="1">
      <alignment horizontal="right"/>
    </xf>
    <xf numFmtId="165" fontId="3" fillId="0" borderId="15" xfId="0" applyNumberFormat="1" applyFont="1" applyBorder="1" applyAlignment="1">
      <alignment horizontal="right"/>
    </xf>
    <xf numFmtId="165" fontId="4" fillId="0" borderId="15" xfId="0" applyNumberFormat="1" applyFont="1" applyBorder="1"/>
    <xf numFmtId="0" fontId="4" fillId="0" borderId="0" xfId="0" applyFont="1" applyBorder="1"/>
    <xf numFmtId="0" fontId="3" fillId="0" borderId="1" xfId="0" applyFont="1" applyBorder="1"/>
    <xf numFmtId="164" fontId="5" fillId="0" borderId="0" xfId="0" applyNumberFormat="1" applyFont="1" applyAlignment="1">
      <alignment wrapText="1"/>
    </xf>
    <xf numFmtId="164" fontId="5" fillId="0" borderId="0" xfId="0" applyNumberFormat="1" applyFont="1" applyAlignment="1"/>
    <xf numFmtId="37" fontId="2" fillId="0" borderId="0" xfId="0" applyNumberFormat="1" applyFont="1" applyAlignment="1">
      <alignment wrapText="1"/>
    </xf>
    <xf numFmtId="37" fontId="12" fillId="0" borderId="0" xfId="0" applyNumberFormat="1" applyFont="1" applyBorder="1"/>
    <xf numFmtId="37" fontId="12" fillId="0" borderId="0" xfId="0" applyNumberFormat="1" applyFont="1" applyBorder="1" applyAlignment="1">
      <alignment horizontal="right"/>
    </xf>
    <xf numFmtId="37" fontId="13" fillId="0" borderId="0" xfId="0" applyNumberFormat="1" applyFont="1"/>
    <xf numFmtId="37" fontId="12" fillId="0" borderId="0" xfId="0" applyNumberFormat="1" applyFont="1" applyAlignment="1">
      <alignment horizontal="center"/>
    </xf>
    <xf numFmtId="37" fontId="12" fillId="0" borderId="0" xfId="0" applyNumberFormat="1" applyFont="1"/>
    <xf numFmtId="37" fontId="12" fillId="0" borderId="0" xfId="0" applyNumberFormat="1" applyFont="1" applyAlignment="1">
      <alignment horizontal="right"/>
    </xf>
    <xf numFmtId="37" fontId="13" fillId="0" borderId="0" xfId="0" quotePrefix="1" applyNumberFormat="1" applyFont="1" applyAlignment="1">
      <alignment horizontal="center"/>
    </xf>
    <xf numFmtId="37" fontId="13" fillId="0" borderId="0" xfId="0" applyNumberFormat="1" applyFont="1" applyAlignment="1">
      <alignment horizontal="right"/>
    </xf>
    <xf numFmtId="37" fontId="13" fillId="0" borderId="0" xfId="0" applyNumberFormat="1" applyFont="1" applyAlignment="1">
      <alignment horizontal="center"/>
    </xf>
    <xf numFmtId="37" fontId="12" fillId="0" borderId="0" xfId="0" quotePrefix="1" applyNumberFormat="1" applyFont="1" applyAlignment="1">
      <alignment horizontal="right"/>
    </xf>
    <xf numFmtId="0" fontId="12" fillId="0" borderId="0" xfId="0" applyFont="1"/>
    <xf numFmtId="0" fontId="13" fillId="0" borderId="0" xfId="0" quotePrefix="1" applyFont="1" applyAlignment="1">
      <alignment horizontal="center"/>
    </xf>
    <xf numFmtId="37" fontId="2" fillId="0" borderId="16" xfId="0" applyNumberFormat="1" applyFont="1" applyBorder="1"/>
    <xf numFmtId="37" fontId="5" fillId="0" borderId="0" xfId="0" applyNumberFormat="1" applyFont="1" applyBorder="1" applyAlignment="1">
      <alignment horizontal="right"/>
    </xf>
    <xf numFmtId="167" fontId="2" fillId="0" borderId="0" xfId="0" applyNumberFormat="1" applyFont="1" applyAlignment="1">
      <alignment horizontal="right"/>
    </xf>
    <xf numFmtId="0" fontId="5" fillId="0" borderId="0" xfId="0" applyNumberFormat="1" applyFont="1" applyAlignment="1">
      <alignment horizontal="center"/>
    </xf>
    <xf numFmtId="37" fontId="2" fillId="0" borderId="0" xfId="0" quotePrefix="1" applyNumberFormat="1" applyFont="1" applyAlignment="1">
      <alignment horizontal="center"/>
    </xf>
    <xf numFmtId="0" fontId="2" fillId="0" borderId="0" xfId="0" applyNumberFormat="1" applyFont="1" applyAlignment="1">
      <alignment horizontal="center"/>
    </xf>
    <xf numFmtId="165" fontId="2" fillId="0" borderId="16" xfId="0" applyNumberFormat="1" applyFont="1" applyBorder="1" applyAlignment="1">
      <alignment horizontal="center"/>
    </xf>
    <xf numFmtId="165" fontId="5" fillId="0" borderId="17" xfId="0" applyNumberFormat="1" applyFont="1" applyBorder="1" applyAlignment="1">
      <alignment horizontal="center"/>
    </xf>
    <xf numFmtId="37" fontId="5" fillId="0" borderId="0" xfId="0" applyNumberFormat="1" applyFont="1" applyBorder="1" applyAlignment="1">
      <alignment horizontal="center"/>
    </xf>
    <xf numFmtId="165" fontId="2" fillId="0" borderId="3" xfId="0" applyNumberFormat="1" applyFont="1" applyBorder="1" applyAlignment="1">
      <alignment horizontal="center"/>
    </xf>
    <xf numFmtId="167" fontId="2" fillId="0" borderId="0" xfId="0" applyNumberFormat="1" applyFont="1" applyAlignment="1">
      <alignment horizontal="center"/>
    </xf>
    <xf numFmtId="167" fontId="2" fillId="0" borderId="3" xfId="0" applyNumberFormat="1" applyFont="1" applyBorder="1" applyAlignment="1">
      <alignment horizontal="center"/>
    </xf>
    <xf numFmtId="37" fontId="14" fillId="0" borderId="0" xfId="0" applyNumberFormat="1" applyFont="1"/>
    <xf numFmtId="0" fontId="13" fillId="0" borderId="0" xfId="0" applyNumberFormat="1" applyFont="1" applyAlignment="1">
      <alignment horizontal="center"/>
    </xf>
    <xf numFmtId="165" fontId="12" fillId="0" borderId="0" xfId="0" applyNumberFormat="1" applyFont="1" applyAlignment="1">
      <alignment horizontal="center"/>
    </xf>
    <xf numFmtId="165" fontId="13" fillId="0" borderId="0" xfId="0" applyNumberFormat="1" applyFont="1" applyAlignment="1">
      <alignment horizontal="center"/>
    </xf>
    <xf numFmtId="165" fontId="12" fillId="0" borderId="3" xfId="0" applyNumberFormat="1" applyFont="1" applyBorder="1" applyAlignment="1">
      <alignment horizontal="center"/>
    </xf>
    <xf numFmtId="165" fontId="13" fillId="0" borderId="3" xfId="0" applyNumberFormat="1" applyFont="1" applyBorder="1" applyAlignment="1">
      <alignment horizontal="center"/>
    </xf>
    <xf numFmtId="166" fontId="12" fillId="0" borderId="0" xfId="1" applyNumberFormat="1" applyFont="1" applyBorder="1" applyAlignment="1">
      <alignment horizontal="left"/>
    </xf>
    <xf numFmtId="37" fontId="12" fillId="0" borderId="0" xfId="0" applyNumberFormat="1" applyFont="1" applyBorder="1" applyAlignment="1"/>
    <xf numFmtId="0" fontId="6" fillId="0" borderId="0" xfId="0" applyFont="1" applyBorder="1" applyAlignment="1"/>
    <xf numFmtId="0" fontId="5" fillId="0" borderId="0" xfId="0" applyFont="1" applyAlignment="1">
      <alignment wrapText="1"/>
    </xf>
    <xf numFmtId="0" fontId="5" fillId="0" borderId="0" xfId="0" applyFont="1" applyAlignment="1">
      <alignment vertical="center"/>
    </xf>
    <xf numFmtId="0" fontId="2" fillId="0" borderId="0" xfId="0" applyFont="1" applyAlignment="1">
      <alignment vertical="center"/>
    </xf>
    <xf numFmtId="2" fontId="5" fillId="0" borderId="0" xfId="0" quotePrefix="1" applyNumberFormat="1" applyFont="1" applyAlignment="1">
      <alignment horizontal="center"/>
    </xf>
    <xf numFmtId="164" fontId="6" fillId="0" borderId="0" xfId="0" applyNumberFormat="1" applyFont="1"/>
    <xf numFmtId="164" fontId="6" fillId="0" borderId="0" xfId="0" applyNumberFormat="1" applyFont="1" applyAlignment="1">
      <alignment horizontal="center" vertical="center"/>
    </xf>
    <xf numFmtId="164" fontId="6" fillId="0" borderId="0" xfId="0" quotePrefix="1" applyNumberFormat="1" applyFont="1" applyAlignment="1">
      <alignment horizontal="center" vertical="center"/>
    </xf>
    <xf numFmtId="165" fontId="2" fillId="0" borderId="0" xfId="0" applyNumberFormat="1" applyFont="1" applyBorder="1" applyAlignment="1">
      <alignment horizontal="center"/>
    </xf>
    <xf numFmtId="37" fontId="2" fillId="0" borderId="18" xfId="0" applyNumberFormat="1" applyFont="1" applyBorder="1"/>
    <xf numFmtId="37" fontId="2" fillId="0" borderId="0" xfId="0" applyNumberFormat="1" applyFont="1" applyAlignment="1">
      <alignment vertical="center" wrapText="1"/>
    </xf>
    <xf numFmtId="37" fontId="2" fillId="0" borderId="0" xfId="0" applyNumberFormat="1" applyFont="1" applyAlignment="1">
      <alignment vertical="center"/>
    </xf>
    <xf numFmtId="165" fontId="2" fillId="0" borderId="0" xfId="0" applyNumberFormat="1" applyFont="1" applyAlignment="1">
      <alignment vertical="center"/>
    </xf>
    <xf numFmtId="165" fontId="5" fillId="0" borderId="0" xfId="0" applyNumberFormat="1" applyFont="1" applyAlignment="1">
      <alignment vertical="center"/>
    </xf>
    <xf numFmtId="0" fontId="12" fillId="0" borderId="19" xfId="0" applyFont="1" applyBorder="1"/>
    <xf numFmtId="165" fontId="12" fillId="0" borderId="0" xfId="0" applyNumberFormat="1" applyFont="1" applyBorder="1" applyAlignment="1">
      <alignment horizontal="center"/>
    </xf>
    <xf numFmtId="165" fontId="13" fillId="0" borderId="0" xfId="0" applyNumberFormat="1" applyFont="1" applyBorder="1" applyAlignment="1">
      <alignment horizontal="center"/>
    </xf>
    <xf numFmtId="37" fontId="12" fillId="0" borderId="19" xfId="0" applyNumberFormat="1" applyFont="1" applyBorder="1"/>
    <xf numFmtId="37" fontId="12" fillId="0" borderId="19" xfId="0" applyNumberFormat="1" applyFont="1" applyBorder="1" applyAlignment="1">
      <alignment horizontal="right"/>
    </xf>
    <xf numFmtId="164" fontId="5" fillId="0" borderId="0" xfId="0" applyNumberFormat="1" applyFont="1" applyAlignment="1">
      <alignment horizontal="center"/>
    </xf>
    <xf numFmtId="165" fontId="5" fillId="0" borderId="17" xfId="0" applyNumberFormat="1" applyFont="1" applyBorder="1"/>
    <xf numFmtId="165" fontId="5" fillId="0" borderId="20" xfId="0" applyNumberFormat="1" applyFont="1" applyBorder="1"/>
    <xf numFmtId="164" fontId="6" fillId="0" borderId="0" xfId="0" applyNumberFormat="1" applyFont="1" applyAlignment="1">
      <alignment horizontal="center"/>
    </xf>
    <xf numFmtId="164" fontId="2" fillId="0" borderId="0" xfId="0" applyNumberFormat="1" applyFont="1" applyAlignment="1"/>
    <xf numFmtId="164" fontId="15" fillId="0" borderId="0" xfId="0" applyNumberFormat="1" applyFont="1"/>
    <xf numFmtId="165" fontId="2" fillId="0" borderId="17" xfId="0" applyNumberFormat="1" applyFont="1" applyBorder="1"/>
    <xf numFmtId="37" fontId="6" fillId="0" borderId="0" xfId="0" applyNumberFormat="1" applyFont="1" applyAlignment="1">
      <alignment wrapText="1"/>
    </xf>
    <xf numFmtId="37" fontId="5" fillId="0" borderId="0" xfId="0" quotePrefix="1" applyNumberFormat="1" applyFont="1" applyAlignment="1">
      <alignment horizontal="center" vertical="center"/>
    </xf>
    <xf numFmtId="0" fontId="2" fillId="0" borderId="0" xfId="0" applyFont="1" applyBorder="1" applyAlignment="1">
      <alignment vertical="center"/>
    </xf>
    <xf numFmtId="37" fontId="2" fillId="0" borderId="0" xfId="0" applyNumberFormat="1" applyFont="1" applyBorder="1" applyAlignment="1">
      <alignment vertical="center"/>
    </xf>
    <xf numFmtId="37" fontId="2" fillId="0" borderId="0" xfId="0" applyNumberFormat="1" applyFont="1" applyAlignment="1">
      <alignment horizontal="right" vertical="center"/>
    </xf>
    <xf numFmtId="0" fontId="2" fillId="0" borderId="0" xfId="0" applyFont="1" applyAlignment="1">
      <alignment horizontal="center" vertical="center"/>
    </xf>
    <xf numFmtId="37" fontId="2" fillId="0" borderId="0" xfId="0" applyNumberFormat="1" applyFont="1" applyAlignment="1">
      <alignment horizontal="center" vertical="center"/>
    </xf>
    <xf numFmtId="37" fontId="5" fillId="0" borderId="0" xfId="0" applyNumberFormat="1" applyFont="1" applyAlignment="1">
      <alignment horizontal="center" vertical="center"/>
    </xf>
    <xf numFmtId="164" fontId="6" fillId="0" borderId="0" xfId="0" applyNumberFormat="1" applyFont="1" applyAlignment="1">
      <alignment horizontal="center"/>
    </xf>
    <xf numFmtId="164" fontId="6" fillId="0" borderId="0" xfId="0" applyNumberFormat="1" applyFont="1" applyAlignment="1">
      <alignment horizontal="center" vertical="center"/>
    </xf>
    <xf numFmtId="0" fontId="16" fillId="0" borderId="0" xfId="0" applyFont="1"/>
    <xf numFmtId="0" fontId="17" fillId="0" borderId="0" xfId="0" applyFont="1" applyAlignment="1">
      <alignment horizontal="center" vertical="center"/>
    </xf>
    <xf numFmtId="3" fontId="17" fillId="0" borderId="0" xfId="0" applyNumberFormat="1" applyFont="1" applyAlignment="1">
      <alignment horizontal="center" vertical="center" wrapText="1"/>
    </xf>
    <xf numFmtId="3" fontId="16" fillId="0" borderId="0" xfId="0" applyNumberFormat="1" applyFont="1"/>
    <xf numFmtId="167" fontId="18" fillId="0" borderId="21" xfId="0" applyNumberFormat="1" applyFont="1" applyBorder="1"/>
    <xf numFmtId="167" fontId="16" fillId="0" borderId="0" xfId="0" applyNumberFormat="1" applyFont="1"/>
    <xf numFmtId="0" fontId="19" fillId="0" borderId="0" xfId="0" applyFont="1" applyAlignment="1">
      <alignment wrapText="1"/>
    </xf>
    <xf numFmtId="167" fontId="16" fillId="0" borderId="19" xfId="0" applyNumberFormat="1" applyFont="1" applyBorder="1"/>
    <xf numFmtId="0" fontId="16" fillId="0" borderId="0" xfId="0" applyFont="1" applyAlignment="1">
      <alignment wrapText="1"/>
    </xf>
    <xf numFmtId="167" fontId="16" fillId="0" borderId="20" xfId="0" applyNumberFormat="1" applyFont="1" applyBorder="1"/>
    <xf numFmtId="167" fontId="17" fillId="0" borderId="0" xfId="0" applyNumberFormat="1" applyFont="1" applyAlignment="1">
      <alignment horizontal="center" vertical="center" wrapText="1"/>
    </xf>
    <xf numFmtId="0" fontId="17" fillId="0" borderId="0" xfId="0" applyFont="1"/>
    <xf numFmtId="0" fontId="16" fillId="0" borderId="0" xfId="0" applyFont="1" applyAlignment="1"/>
    <xf numFmtId="164" fontId="5" fillId="0" borderId="0" xfId="0" applyNumberFormat="1" applyFont="1" applyAlignment="1">
      <alignment horizontal="right"/>
    </xf>
    <xf numFmtId="49" fontId="5" fillId="0" borderId="0" xfId="0" applyNumberFormat="1" applyFont="1" applyAlignment="1">
      <alignment horizontal="right"/>
    </xf>
    <xf numFmtId="165" fontId="2" fillId="0" borderId="17" xfId="0" applyNumberFormat="1" applyFont="1" applyBorder="1" applyAlignment="1">
      <alignment horizontal="center"/>
    </xf>
    <xf numFmtId="37" fontId="2" fillId="0" borderId="0" xfId="0" applyNumberFormat="1" applyFont="1" applyAlignment="1">
      <alignment horizontal="center" vertical="center" wrapText="1"/>
    </xf>
    <xf numFmtId="0" fontId="5" fillId="0" borderId="0" xfId="0" quotePrefix="1" applyFont="1" applyAlignment="1">
      <alignment horizontal="center" vertical="center"/>
    </xf>
    <xf numFmtId="37" fontId="5" fillId="0" borderId="0" xfId="0" quotePrefix="1" applyNumberFormat="1" applyFont="1" applyBorder="1" applyAlignment="1">
      <alignment horizontal="center" vertical="center"/>
    </xf>
    <xf numFmtId="164" fontId="6" fillId="0" borderId="0" xfId="0" applyNumberFormat="1" applyFont="1" applyAlignment="1">
      <alignment horizontal="left" vertical="center"/>
    </xf>
    <xf numFmtId="0" fontId="2" fillId="0" borderId="0" xfId="0" applyFont="1" applyAlignment="1">
      <alignment horizontal="left"/>
    </xf>
    <xf numFmtId="0" fontId="22" fillId="0" borderId="0" xfId="0" applyFont="1"/>
    <xf numFmtId="164" fontId="5" fillId="0" borderId="0" xfId="0" applyNumberFormat="1" applyFont="1" applyAlignment="1">
      <alignment vertical="center"/>
    </xf>
    <xf numFmtId="37" fontId="5" fillId="0" borderId="0" xfId="0" applyNumberFormat="1" applyFont="1" applyAlignment="1">
      <alignment wrapText="1"/>
    </xf>
    <xf numFmtId="0" fontId="6" fillId="0" borderId="0" xfId="0" applyFont="1" applyAlignment="1"/>
    <xf numFmtId="164" fontId="2" fillId="0" borderId="0" xfId="0" applyNumberFormat="1" applyFont="1" applyAlignment="1">
      <alignment horizontal="left"/>
    </xf>
    <xf numFmtId="165" fontId="5" fillId="0" borderId="4" xfId="0" applyNumberFormat="1" applyFont="1" applyBorder="1" applyAlignment="1">
      <alignment horizontal="center"/>
    </xf>
    <xf numFmtId="165" fontId="5" fillId="0" borderId="20" xfId="0" applyNumberFormat="1" applyFont="1" applyBorder="1" applyAlignment="1">
      <alignment horizontal="center"/>
    </xf>
    <xf numFmtId="164" fontId="20" fillId="0" borderId="0" xfId="0" applyNumberFormat="1" applyFont="1" applyAlignment="1"/>
    <xf numFmtId="164" fontId="2" fillId="0" borderId="0" xfId="0" quotePrefix="1" applyNumberFormat="1" applyFont="1" applyAlignment="1"/>
    <xf numFmtId="37" fontId="2" fillId="0" borderId="16" xfId="0" applyNumberFormat="1" applyFont="1" applyBorder="1" applyAlignment="1">
      <alignment horizontal="center"/>
    </xf>
    <xf numFmtId="165" fontId="5" fillId="0" borderId="0" xfId="0" applyNumberFormat="1" applyFont="1" applyAlignment="1">
      <alignment horizontal="center"/>
    </xf>
    <xf numFmtId="165" fontId="5" fillId="0" borderId="3" xfId="0" applyNumberFormat="1" applyFont="1" applyBorder="1" applyAlignment="1">
      <alignment horizontal="center"/>
    </xf>
    <xf numFmtId="164" fontId="2" fillId="0" borderId="0" xfId="0" applyNumberFormat="1" applyFont="1" applyAlignment="1">
      <alignment horizontal="left" vertical="center" wrapText="1"/>
    </xf>
    <xf numFmtId="164" fontId="2" fillId="0" borderId="0" xfId="0" applyNumberFormat="1" applyFont="1" applyAlignment="1">
      <alignment horizontal="left" vertical="center"/>
    </xf>
    <xf numFmtId="164" fontId="2" fillId="0" borderId="0" xfId="0" applyNumberFormat="1" applyFont="1" applyAlignment="1">
      <alignment horizontal="center" vertical="center"/>
    </xf>
    <xf numFmtId="37" fontId="14" fillId="0" borderId="0" xfId="0" applyNumberFormat="1" applyFont="1" applyBorder="1"/>
    <xf numFmtId="37" fontId="14" fillId="0" borderId="0" xfId="0" applyNumberFormat="1" applyFont="1" applyAlignment="1">
      <alignment horizontal="left"/>
    </xf>
    <xf numFmtId="37" fontId="23" fillId="0" borderId="0" xfId="0" applyNumberFormat="1" applyFont="1" applyAlignment="1">
      <alignment horizontal="right"/>
    </xf>
    <xf numFmtId="37" fontId="23" fillId="0" borderId="0" xfId="0" applyNumberFormat="1" applyFont="1"/>
    <xf numFmtId="37" fontId="14" fillId="0" borderId="0" xfId="0" applyNumberFormat="1" applyFont="1" applyBorder="1" applyAlignment="1">
      <alignment horizontal="left"/>
    </xf>
    <xf numFmtId="37" fontId="23" fillId="0" borderId="0" xfId="0" applyNumberFormat="1" applyFont="1" applyBorder="1"/>
    <xf numFmtId="37" fontId="14" fillId="0" borderId="0" xfId="0" applyNumberFormat="1" applyFont="1" applyBorder="1" applyAlignment="1">
      <alignment horizontal="right"/>
    </xf>
    <xf numFmtId="165" fontId="5" fillId="0" borderId="4" xfId="0" applyNumberFormat="1" applyFont="1" applyBorder="1" applyAlignment="1">
      <alignment horizontal="right" vertical="center"/>
    </xf>
    <xf numFmtId="165" fontId="2" fillId="0" borderId="4" xfId="0" applyNumberFormat="1" applyFont="1" applyBorder="1" applyAlignment="1">
      <alignment horizontal="right" vertical="center"/>
    </xf>
    <xf numFmtId="165" fontId="5" fillId="0" borderId="0" xfId="0" applyNumberFormat="1" applyFont="1" applyAlignment="1">
      <alignment horizontal="right"/>
    </xf>
    <xf numFmtId="165" fontId="5" fillId="0" borderId="4" xfId="0" applyNumberFormat="1" applyFont="1" applyBorder="1" applyAlignment="1">
      <alignment horizontal="right"/>
    </xf>
    <xf numFmtId="165" fontId="2" fillId="0" borderId="4" xfId="0" applyNumberFormat="1" applyFont="1" applyBorder="1" applyAlignment="1">
      <alignment horizontal="right"/>
    </xf>
    <xf numFmtId="0" fontId="5" fillId="0" borderId="0" xfId="0" applyFont="1" applyBorder="1" applyAlignment="1"/>
    <xf numFmtId="164" fontId="2" fillId="0" borderId="0" xfId="0" applyNumberFormat="1" applyFont="1" applyAlignment="1">
      <alignment horizontal="center" wrapText="1"/>
    </xf>
    <xf numFmtId="37" fontId="2" fillId="0" borderId="0" xfId="0" applyNumberFormat="1" applyFont="1" applyAlignment="1">
      <alignment horizontal="center" vertical="center"/>
    </xf>
    <xf numFmtId="37" fontId="2" fillId="0" borderId="20" xfId="0" applyNumberFormat="1" applyFont="1" applyBorder="1" applyAlignment="1">
      <alignment horizontal="right"/>
    </xf>
    <xf numFmtId="0" fontId="2" fillId="0" borderId="0" xfId="0" quotePrefix="1" applyNumberFormat="1" applyFont="1" applyAlignment="1">
      <alignment horizontal="right"/>
    </xf>
    <xf numFmtId="0" fontId="5" fillId="0" borderId="0" xfId="0" applyFont="1" applyAlignment="1">
      <alignment horizontal="center" vertical="center"/>
    </xf>
    <xf numFmtId="0" fontId="2" fillId="0" borderId="0" xfId="0" applyFont="1" applyBorder="1" applyAlignment="1">
      <alignment horizontal="right"/>
    </xf>
    <xf numFmtId="37" fontId="6" fillId="0" borderId="0" xfId="0" applyNumberFormat="1" applyFont="1" applyAlignment="1">
      <alignment horizontal="right" wrapText="1"/>
    </xf>
    <xf numFmtId="0" fontId="5" fillId="0" borderId="0" xfId="0" applyFont="1" applyAlignment="1">
      <alignment horizontal="right"/>
    </xf>
    <xf numFmtId="0" fontId="2" fillId="0" borderId="0" xfId="0" applyFont="1" applyAlignment="1">
      <alignment horizontal="right" vertical="center"/>
    </xf>
    <xf numFmtId="0" fontId="2" fillId="0" borderId="0" xfId="0" applyFont="1" applyAlignment="1">
      <alignment horizontal="right"/>
    </xf>
    <xf numFmtId="37" fontId="5" fillId="0" borderId="0" xfId="0" applyNumberFormat="1" applyFont="1" applyAlignment="1">
      <alignment horizontal="right" vertical="center" wrapText="1"/>
    </xf>
    <xf numFmtId="37" fontId="5" fillId="0" borderId="0" xfId="0" applyNumberFormat="1" applyFont="1" applyAlignment="1">
      <alignment horizontal="center" vertical="center" wrapText="1"/>
    </xf>
    <xf numFmtId="0" fontId="0" fillId="0" borderId="17" xfId="0" applyBorder="1"/>
    <xf numFmtId="37" fontId="5" fillId="0" borderId="0" xfId="0" applyNumberFormat="1" applyFont="1" applyAlignment="1">
      <alignment horizontal="right" vertical="center"/>
    </xf>
    <xf numFmtId="37" fontId="2" fillId="0" borderId="0" xfId="0" applyNumberFormat="1" applyFont="1" applyBorder="1" applyAlignment="1">
      <alignment wrapText="1"/>
    </xf>
    <xf numFmtId="0" fontId="21" fillId="0" borderId="0" xfId="0" applyFont="1" applyBorder="1" applyAlignment="1">
      <alignment horizontal="center"/>
    </xf>
    <xf numFmtId="164" fontId="6" fillId="0" borderId="0" xfId="0" applyNumberFormat="1" applyFont="1" applyAlignment="1">
      <alignment horizontal="center"/>
    </xf>
    <xf numFmtId="0" fontId="20" fillId="0" borderId="1" xfId="0" applyFont="1" applyBorder="1" applyAlignment="1">
      <alignment horizontal="center"/>
    </xf>
    <xf numFmtId="164" fontId="2" fillId="0" borderId="0" xfId="0" applyNumberFormat="1" applyFont="1" applyAlignment="1">
      <alignment horizontal="left"/>
    </xf>
    <xf numFmtId="164" fontId="20" fillId="0" borderId="0" xfId="0" applyNumberFormat="1" applyFont="1" applyAlignment="1">
      <alignment horizontal="center"/>
    </xf>
    <xf numFmtId="0" fontId="6" fillId="0" borderId="0" xfId="0" applyFont="1" applyBorder="1" applyAlignment="1">
      <alignment horizontal="center"/>
    </xf>
    <xf numFmtId="164" fontId="6" fillId="0" borderId="0" xfId="0" applyNumberFormat="1" applyFont="1" applyAlignment="1">
      <alignment horizontal="left" vertical="center"/>
    </xf>
    <xf numFmtId="0" fontId="5" fillId="0" borderId="1" xfId="0" applyFont="1" applyBorder="1" applyAlignment="1">
      <alignment horizontal="center"/>
    </xf>
    <xf numFmtId="37" fontId="2" fillId="0" borderId="0" xfId="0" applyNumberFormat="1" applyFont="1" applyAlignment="1">
      <alignment horizontal="center" vertical="center"/>
    </xf>
    <xf numFmtId="37" fontId="2" fillId="0" borderId="0" xfId="0" applyNumberFormat="1" applyFont="1" applyAlignment="1">
      <alignment horizontal="center" vertical="center" wrapText="1"/>
    </xf>
    <xf numFmtId="0" fontId="13" fillId="0" borderId="1" xfId="0" applyFont="1" applyBorder="1" applyAlignment="1">
      <alignment horizontal="center"/>
    </xf>
    <xf numFmtId="0" fontId="4" fillId="0" borderId="0" xfId="0" applyFont="1" applyAlignment="1">
      <alignment horizontal="right"/>
    </xf>
  </cellXfs>
  <cellStyles count="2">
    <cellStyle name="Normal" xfId="0" builtinId="0"/>
    <cellStyle name="Normal_FUNDS0304"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81642</xdr:colOff>
      <xdr:row>2</xdr:row>
      <xdr:rowOff>136072</xdr:rowOff>
    </xdr:from>
    <xdr:to>
      <xdr:col>9</xdr:col>
      <xdr:colOff>217714</xdr:colOff>
      <xdr:row>48</xdr:row>
      <xdr:rowOff>39461</xdr:rowOff>
    </xdr:to>
    <xdr:sp macro="" textlink="">
      <xdr:nvSpPr>
        <xdr:cNvPr id="1025" name="Text 1"/>
        <xdr:cNvSpPr txBox="1">
          <a:spLocks noChangeArrowheads="1"/>
        </xdr:cNvSpPr>
      </xdr:nvSpPr>
      <xdr:spPr bwMode="auto">
        <a:xfrm>
          <a:off x="81642" y="535215"/>
          <a:ext cx="6413501" cy="908367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22860" rIns="0" bIns="0" anchor="t" upright="1"/>
        <a:lstStyle/>
        <a:p>
          <a:pPr algn="l" rtl="0">
            <a:defRPr sz="1000"/>
          </a:pPr>
          <a:r>
            <a:rPr lang="en-GB" sz="1000" b="1" i="0" u="none" strike="noStrike" baseline="0">
              <a:solidFill>
                <a:srgbClr val="000000"/>
              </a:solidFill>
              <a:latin typeface="CG Times (WN)"/>
            </a:rPr>
            <a:t>                                </a:t>
          </a:r>
          <a:r>
            <a:rPr lang="en-GB" sz="1200" b="1" i="0" u="sng" strike="noStrike" baseline="0">
              <a:solidFill>
                <a:srgbClr val="000000"/>
              </a:solidFill>
              <a:latin typeface="+mn-lt"/>
            </a:rPr>
            <a:t>Statement of  the Corporate Trustee's responsibilities</a:t>
          </a:r>
          <a:endParaRPr lang="en-GB" sz="1200" b="0" i="0" u="sng" strike="noStrike" baseline="0">
            <a:solidFill>
              <a:srgbClr val="000000"/>
            </a:solidFill>
            <a:latin typeface="+mn-lt"/>
          </a:endParaRPr>
        </a:p>
        <a:p>
          <a:pPr algn="l" rtl="0">
            <a:defRPr sz="1000"/>
          </a:pPr>
          <a:endParaRPr lang="en-GB" sz="1200" b="0" i="0" u="none" strike="noStrike" baseline="0">
            <a:solidFill>
              <a:srgbClr val="000000"/>
            </a:solidFill>
            <a:latin typeface="+mn-lt"/>
          </a:endParaRPr>
        </a:p>
        <a:p>
          <a:pPr algn="l" rtl="0">
            <a:defRPr sz="1000"/>
          </a:pPr>
          <a:r>
            <a:rPr lang="en-GB" sz="1200" b="0" i="0" u="none" strike="noStrike" baseline="0">
              <a:solidFill>
                <a:srgbClr val="000000"/>
              </a:solidFill>
              <a:latin typeface="+mn-lt"/>
            </a:rPr>
            <a:t>	The Corporate Trustee  is responsible for:</a:t>
          </a:r>
        </a:p>
        <a:p>
          <a:pPr algn="l" rtl="0">
            <a:defRPr sz="1000"/>
          </a:pPr>
          <a:endParaRPr lang="en-GB" sz="1200" b="0" i="0" u="none" strike="noStrike" baseline="0">
            <a:solidFill>
              <a:srgbClr val="000000"/>
            </a:solidFill>
            <a:latin typeface="+mn-lt"/>
          </a:endParaRPr>
        </a:p>
        <a:p>
          <a:pPr algn="l" rtl="0">
            <a:defRPr sz="1000"/>
          </a:pPr>
          <a:r>
            <a:rPr lang="en-GB" sz="1200" b="0" i="0" u="none" strike="noStrike" baseline="0">
              <a:solidFill>
                <a:srgbClr val="000000"/>
              </a:solidFill>
              <a:latin typeface="+mn-lt"/>
            </a:rPr>
            <a:t>    	keeping proper accounting records which disclose with reasonable accuracy at </a:t>
          </a:r>
        </a:p>
        <a:p>
          <a:pPr algn="l" rtl="0">
            <a:defRPr sz="1000"/>
          </a:pPr>
          <a:r>
            <a:rPr lang="en-GB" sz="1200" b="0" i="0" u="none" strike="noStrike" baseline="0">
              <a:solidFill>
                <a:srgbClr val="000000"/>
              </a:solidFill>
              <a:latin typeface="+mn-lt"/>
            </a:rPr>
            <a:t>	any  time the   financial position of the funds held on trust and to enable it  to </a:t>
          </a:r>
        </a:p>
        <a:p>
          <a:pPr algn="l" rtl="0">
            <a:defRPr sz="1000"/>
          </a:pPr>
          <a:r>
            <a:rPr lang="en-GB" sz="1200" b="0" i="0" u="none" strike="noStrike" baseline="0">
              <a:solidFill>
                <a:srgbClr val="000000"/>
              </a:solidFill>
              <a:latin typeface="+mn-lt"/>
            </a:rPr>
            <a:t>	ensure that  the accounts comply with requirements of the charities act 1993.</a:t>
          </a:r>
        </a:p>
        <a:p>
          <a:pPr algn="l" rtl="0">
            <a:defRPr sz="1000"/>
          </a:pPr>
          <a:r>
            <a:rPr lang="en-GB" sz="1200" b="0" i="0" u="none" strike="noStrike" baseline="0">
              <a:solidFill>
                <a:srgbClr val="000000"/>
              </a:solidFill>
              <a:latin typeface="+mn-lt"/>
            </a:rPr>
            <a:t>    </a:t>
          </a:r>
        </a:p>
        <a:p>
          <a:pPr algn="l" rtl="0">
            <a:defRPr sz="1000"/>
          </a:pPr>
          <a:r>
            <a:rPr lang="en-GB" sz="1200" b="0" i="0" u="none" strike="noStrike" baseline="0">
              <a:solidFill>
                <a:srgbClr val="000000"/>
              </a:solidFill>
              <a:latin typeface="+mn-lt"/>
            </a:rPr>
            <a:t>	establishing and monitoring a system of internal control;  and </a:t>
          </a:r>
        </a:p>
        <a:p>
          <a:pPr algn="l" rtl="0">
            <a:defRPr sz="1000"/>
          </a:pPr>
          <a:r>
            <a:rPr lang="en-GB" sz="1200" b="0" i="0" u="none" strike="noStrike" baseline="0">
              <a:solidFill>
                <a:srgbClr val="000000"/>
              </a:solidFill>
              <a:latin typeface="+mn-lt"/>
            </a:rPr>
            <a:t>    	establishing arrangements for the prevention and detection of fraud and </a:t>
          </a:r>
        </a:p>
        <a:p>
          <a:pPr algn="l" rtl="0">
            <a:defRPr sz="1000"/>
          </a:pPr>
          <a:r>
            <a:rPr lang="en-GB" sz="1200" b="0" i="0" u="none" strike="noStrike" baseline="0">
              <a:solidFill>
                <a:srgbClr val="000000"/>
              </a:solidFill>
              <a:latin typeface="+mn-lt"/>
            </a:rPr>
            <a:t>	corruption.</a:t>
          </a:r>
        </a:p>
        <a:p>
          <a:pPr algn="l" rtl="0">
            <a:defRPr sz="1000"/>
          </a:pPr>
          <a:r>
            <a:rPr lang="en-GB" sz="1200" b="0" i="0" u="none" strike="noStrike" baseline="0">
              <a:solidFill>
                <a:srgbClr val="000000"/>
              </a:solidFill>
              <a:latin typeface="+mn-lt"/>
            </a:rPr>
            <a:t>               </a:t>
          </a:r>
        </a:p>
        <a:p>
          <a:pPr algn="l" rtl="0">
            <a:defRPr sz="1000"/>
          </a:pPr>
          <a:r>
            <a:rPr lang="en-GB" sz="1200" b="0" i="0" u="none" strike="noStrike" baseline="0">
              <a:solidFill>
                <a:srgbClr val="000000"/>
              </a:solidFill>
              <a:latin typeface="+mn-lt"/>
            </a:rPr>
            <a:t>	The Corporate Trustee is required under the Charities Act 1993  to prepare </a:t>
          </a:r>
        </a:p>
        <a:p>
          <a:pPr algn="l" rtl="0">
            <a:defRPr sz="1000"/>
          </a:pPr>
          <a:r>
            <a:rPr lang="en-GB" sz="1200" b="0" i="0" u="none" strike="noStrike" baseline="0">
              <a:solidFill>
                <a:srgbClr val="000000"/>
              </a:solidFill>
              <a:latin typeface="+mn-lt"/>
            </a:rPr>
            <a:t>	accounts  for each financial  year. </a:t>
          </a:r>
        </a:p>
        <a:p>
          <a:pPr algn="l" rtl="0">
            <a:defRPr sz="1000"/>
          </a:pPr>
          <a:endParaRPr lang="en-GB" sz="1200" b="0" i="0" u="none" strike="noStrike" baseline="0">
            <a:solidFill>
              <a:srgbClr val="000000"/>
            </a:solidFill>
            <a:latin typeface="+mn-lt"/>
          </a:endParaRPr>
        </a:p>
        <a:p>
          <a:pPr algn="l" rtl="0">
            <a:defRPr sz="1000"/>
          </a:pPr>
          <a:r>
            <a:rPr lang="en-GB" sz="1200" b="0" i="0" u="none" strike="noStrike" baseline="0">
              <a:solidFill>
                <a:srgbClr val="000000"/>
              </a:solidFill>
              <a:latin typeface="+mn-lt"/>
            </a:rPr>
            <a:t>	In preparing those accounts, the Corporate Trustee is  required to:    </a:t>
          </a:r>
        </a:p>
        <a:p>
          <a:pPr algn="l" rtl="0">
            <a:defRPr sz="1000"/>
          </a:pPr>
          <a:endParaRPr lang="en-GB" sz="1200" b="0" i="0" u="none" strike="noStrike" baseline="0">
            <a:solidFill>
              <a:srgbClr val="000000"/>
            </a:solidFill>
            <a:latin typeface="+mn-lt"/>
          </a:endParaRPr>
        </a:p>
        <a:p>
          <a:pPr algn="l" rtl="0">
            <a:defRPr sz="1000"/>
          </a:pPr>
          <a:r>
            <a:rPr lang="en-GB" sz="1200" b="0" i="0" u="none" strike="noStrike" baseline="0">
              <a:solidFill>
                <a:srgbClr val="000000"/>
              </a:solidFill>
              <a:latin typeface="+mn-lt"/>
            </a:rPr>
            <a:t>    	apply on a consistent basis accounting policies laid down by the Charities Act 1993. </a:t>
          </a:r>
        </a:p>
        <a:p>
          <a:pPr algn="l" rtl="0">
            <a:defRPr sz="1000"/>
          </a:pPr>
          <a:r>
            <a:rPr lang="en-GB" sz="1200" b="0" i="0" u="none" strike="noStrike" baseline="0">
              <a:solidFill>
                <a:srgbClr val="000000"/>
              </a:solidFill>
              <a:latin typeface="+mn-lt"/>
            </a:rPr>
            <a:t>    	make judgments and estimates which are reasonable and prudent; </a:t>
          </a:r>
        </a:p>
        <a:p>
          <a:pPr algn="l" rtl="0">
            <a:defRPr sz="1000"/>
          </a:pPr>
          <a:r>
            <a:rPr lang="en-GB" sz="1200" b="0" i="0" u="none" strike="noStrike" baseline="0">
              <a:solidFill>
                <a:srgbClr val="000000"/>
              </a:solidFill>
              <a:latin typeface="+mn-lt"/>
            </a:rPr>
            <a:t>    	state whether applicable accounting standards have been followed, subject to any 	material departures         </a:t>
          </a:r>
        </a:p>
        <a:p>
          <a:pPr algn="l" rtl="0">
            <a:defRPr sz="1000"/>
          </a:pPr>
          <a:r>
            <a:rPr lang="en-GB" sz="1200" b="0" i="0" u="none" strike="noStrike" baseline="0">
              <a:solidFill>
                <a:srgbClr val="000000"/>
              </a:solidFill>
              <a:latin typeface="+mn-lt"/>
            </a:rPr>
            <a:t>    	disclosed and explained in the accounts. </a:t>
          </a:r>
        </a:p>
        <a:p>
          <a:pPr algn="l" rtl="0">
            <a:defRPr sz="1000"/>
          </a:pPr>
          <a:endParaRPr lang="en-GB" sz="1200" b="0" i="0" u="none" strike="noStrike" baseline="0">
            <a:solidFill>
              <a:srgbClr val="000000"/>
            </a:solidFill>
            <a:latin typeface="+mn-lt"/>
          </a:endParaRPr>
        </a:p>
        <a:p>
          <a:pPr algn="l" rtl="0">
            <a:defRPr sz="1000"/>
          </a:pPr>
          <a:r>
            <a:rPr lang="en-GB" sz="1200" b="0" i="0" u="none" strike="noStrike" baseline="0">
              <a:solidFill>
                <a:srgbClr val="000000"/>
              </a:solidFill>
              <a:latin typeface="+mn-lt"/>
            </a:rPr>
            <a:t>	The Corporate Trustee confirms  that, as far as it is  aware, there is no relevant audit 	information of  which the Charity's auditors are unaware and that it has taken all 	reasonable steps to ensure that this is the case.</a:t>
          </a:r>
        </a:p>
        <a:p>
          <a:pPr algn="l" rtl="0">
            <a:defRPr sz="1000"/>
          </a:pPr>
          <a:endParaRPr lang="en-GB" sz="1200" b="0" i="0" u="none" strike="noStrike" baseline="0">
            <a:solidFill>
              <a:srgbClr val="000000"/>
            </a:solidFill>
            <a:latin typeface="+mn-lt"/>
          </a:endParaRPr>
        </a:p>
        <a:p>
          <a:pPr algn="l" rtl="0">
            <a:defRPr sz="1000"/>
          </a:pPr>
          <a:r>
            <a:rPr lang="en-GB" sz="1200" b="0" i="0" u="none" strike="noStrike" baseline="0">
              <a:solidFill>
                <a:srgbClr val="000000"/>
              </a:solidFill>
              <a:latin typeface="+mn-lt"/>
            </a:rPr>
            <a:t>	The Corporate Trustee confirms that it has  met the responsibilities set out above 	and complied with the requirements for preparing the accounts. The financial 	statements set out on pages 2 to 10 attached have been compiled from and are in 	accordance with the financial records maintained by the Corporate Trustee. </a:t>
          </a:r>
        </a:p>
        <a:p>
          <a:pPr algn="l" rtl="0">
            <a:defRPr sz="1000"/>
          </a:pPr>
          <a:endParaRPr lang="en-GB" sz="1200" b="0" i="0" u="none" strike="noStrike" baseline="0">
            <a:solidFill>
              <a:srgbClr val="000000"/>
            </a:solidFill>
            <a:latin typeface="+mn-lt"/>
          </a:endParaRPr>
        </a:p>
        <a:p>
          <a:pPr algn="l" rtl="0">
            <a:defRPr sz="1000"/>
          </a:pPr>
          <a:r>
            <a:rPr lang="en-GB" sz="1200" b="0" i="0" u="none" strike="noStrike" baseline="0">
              <a:solidFill>
                <a:srgbClr val="000000"/>
              </a:solidFill>
              <a:latin typeface="+mn-lt"/>
            </a:rPr>
            <a:t>	For and on behalf of the West Hertfordshire Hospitals NHS Trust</a:t>
          </a:r>
        </a:p>
        <a:p>
          <a:pPr algn="l" rtl="0">
            <a:defRPr sz="1000"/>
          </a:pPr>
          <a:endParaRPr lang="en-GB" sz="1200" b="0" i="0" u="none" strike="noStrike" baseline="0">
            <a:solidFill>
              <a:srgbClr val="000000"/>
            </a:solidFill>
            <a:latin typeface="+mn-lt"/>
          </a:endParaRPr>
        </a:p>
        <a:p>
          <a:pPr algn="l" rtl="0">
            <a:defRPr sz="1000"/>
          </a:pPr>
          <a:r>
            <a:rPr lang="en-GB" sz="1200" b="0" i="0" u="none" strike="noStrike" baseline="0">
              <a:solidFill>
                <a:srgbClr val="000000"/>
              </a:solidFill>
              <a:latin typeface="+mn-lt"/>
            </a:rPr>
            <a:t>	Signed: </a:t>
          </a:r>
        </a:p>
        <a:p>
          <a:pPr algn="l" rtl="0">
            <a:defRPr sz="1000"/>
          </a:pPr>
          <a:r>
            <a:rPr lang="en-GB" sz="1200" b="0" i="0" u="none" strike="noStrike" baseline="0">
              <a:solidFill>
                <a:srgbClr val="000000"/>
              </a:solidFill>
              <a:latin typeface="+mn-lt"/>
            </a:rPr>
            <a:t> </a:t>
          </a:r>
        </a:p>
        <a:p>
          <a:pPr algn="l" rtl="0">
            <a:defRPr sz="1000"/>
          </a:pPr>
          <a:endParaRPr lang="en-GB" sz="1200" b="0" i="0" u="none" strike="noStrike" baseline="0">
            <a:solidFill>
              <a:srgbClr val="000000"/>
            </a:solidFill>
            <a:latin typeface="+mn-lt"/>
          </a:endParaRPr>
        </a:p>
        <a:p>
          <a:pPr algn="l" rtl="0">
            <a:defRPr sz="1000"/>
          </a:pPr>
          <a:r>
            <a:rPr lang="en-GB" sz="1200" b="0" i="0" u="none" strike="noStrike" baseline="0">
              <a:solidFill>
                <a:srgbClr val="000000"/>
              </a:solidFill>
              <a:latin typeface="+mn-lt"/>
            </a:rPr>
            <a:t>	Director..................................................................    Date                         </a:t>
          </a:r>
        </a:p>
        <a:p>
          <a:pPr algn="l" rtl="0">
            <a:defRPr sz="1000"/>
          </a:pPr>
          <a:endParaRPr lang="en-GB" sz="1200" b="0" i="0" u="none" strike="noStrike" baseline="0">
            <a:solidFill>
              <a:srgbClr val="000000"/>
            </a:solidFill>
            <a:latin typeface="+mn-lt"/>
          </a:endParaRPr>
        </a:p>
        <a:p>
          <a:pPr algn="l" rtl="0">
            <a:defRPr sz="1000"/>
          </a:pPr>
          <a:endParaRPr lang="en-GB" sz="1200" b="0" i="0" u="none" strike="noStrike" baseline="0">
            <a:solidFill>
              <a:srgbClr val="000000"/>
            </a:solidFill>
            <a:latin typeface="+mn-lt"/>
          </a:endParaRPr>
        </a:p>
        <a:p>
          <a:pPr algn="l" rtl="0">
            <a:defRPr sz="1000"/>
          </a:pPr>
          <a:r>
            <a:rPr lang="en-GB" sz="1200" b="0" i="0" u="none" strike="noStrike" baseline="0">
              <a:solidFill>
                <a:srgbClr val="000000"/>
              </a:solidFill>
              <a:latin typeface="+mn-lt"/>
            </a:rPr>
            <a:t>                      </a:t>
          </a:r>
        </a:p>
        <a:p>
          <a:pPr algn="l" rtl="0">
            <a:defRPr sz="1000"/>
          </a:pPr>
          <a:endParaRPr lang="en-GB" sz="1200" b="0" i="0" u="none" strike="noStrike" baseline="0">
            <a:solidFill>
              <a:srgbClr val="000000"/>
            </a:solidFill>
            <a:latin typeface="+mn-lt"/>
          </a:endParaRPr>
        </a:p>
        <a:p>
          <a:pPr algn="l" rtl="0">
            <a:defRPr sz="1000"/>
          </a:pPr>
          <a:endParaRPr lang="en-GB" sz="1200" b="0" i="0" u="none" strike="noStrike" baseline="0">
            <a:solidFill>
              <a:srgbClr val="000000"/>
            </a:solidFill>
            <a:latin typeface="+mn-lt"/>
          </a:endParaRPr>
        </a:p>
        <a:p>
          <a:pPr algn="l" rtl="0">
            <a:defRPr sz="1000"/>
          </a:pPr>
          <a:r>
            <a:rPr lang="en-GB" sz="1200" b="0" i="0" u="none" strike="noStrike" baseline="0">
              <a:solidFill>
                <a:srgbClr val="000000"/>
              </a:solidFill>
              <a:latin typeface="+mn-lt"/>
            </a:rPr>
            <a:t>.  </a:t>
          </a:r>
        </a:p>
      </xdr:txBody>
    </xdr:sp>
    <xdr:clientData/>
  </xdr:twoCellAnchor>
  <xdr:oneCellAnchor>
    <xdr:from>
      <xdr:col>1</xdr:col>
      <xdr:colOff>535214</xdr:colOff>
      <xdr:row>0</xdr:row>
      <xdr:rowOff>108857</xdr:rowOff>
    </xdr:from>
    <xdr:ext cx="73892" cy="198420"/>
    <xdr:sp macro="" textlink="">
      <xdr:nvSpPr>
        <xdr:cNvPr id="3" name="TextBox 2"/>
        <xdr:cNvSpPr txBox="1"/>
      </xdr:nvSpPr>
      <xdr:spPr>
        <a:xfrm>
          <a:off x="1143000" y="10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oneCellAnchor>
    <xdr:from>
      <xdr:col>0</xdr:col>
      <xdr:colOff>217714</xdr:colOff>
      <xdr:row>15</xdr:row>
      <xdr:rowOff>54428</xdr:rowOff>
    </xdr:from>
    <xdr:ext cx="68059" cy="205769"/>
    <xdr:sp macro="" textlink="">
      <xdr:nvSpPr>
        <xdr:cNvPr id="4" name="TextBox 3"/>
        <xdr:cNvSpPr txBox="1"/>
      </xdr:nvSpPr>
      <xdr:spPr>
        <a:xfrm>
          <a:off x="217714" y="25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542925</xdr:colOff>
      <xdr:row>53</xdr:row>
      <xdr:rowOff>0</xdr:rowOff>
    </xdr:from>
    <xdr:to>
      <xdr:col>11</xdr:col>
      <xdr:colOff>209550</xdr:colOff>
      <xdr:row>63</xdr:row>
      <xdr:rowOff>0</xdr:rowOff>
    </xdr:to>
    <xdr:sp macro="" textlink="">
      <xdr:nvSpPr>
        <xdr:cNvPr id="32960" name="Text 16"/>
        <xdr:cNvSpPr txBox="1">
          <a:spLocks noChangeArrowheads="1"/>
        </xdr:cNvSpPr>
      </xdr:nvSpPr>
      <xdr:spPr bwMode="auto">
        <a:xfrm>
          <a:off x="12934950" y="6315075"/>
          <a:ext cx="885825" cy="1619250"/>
        </a:xfrm>
        <a:prstGeom prst="rect">
          <a:avLst/>
        </a:prstGeom>
        <a:solidFill>
          <a:srgbClr val="FFFFFF"/>
        </a:solidFill>
        <a:ln w="1">
          <a:noFill/>
          <a:miter lim="800000"/>
          <a:headEnd/>
          <a:tailEnd/>
        </a:ln>
      </xdr:spPr>
    </xdr:sp>
    <xdr:clientData/>
  </xdr:twoCellAnchor>
  <xdr:twoCellAnchor>
    <xdr:from>
      <xdr:col>6</xdr:col>
      <xdr:colOff>600075</xdr:colOff>
      <xdr:row>63</xdr:row>
      <xdr:rowOff>28575</xdr:rowOff>
    </xdr:from>
    <xdr:to>
      <xdr:col>7</xdr:col>
      <xdr:colOff>400050</xdr:colOff>
      <xdr:row>64</xdr:row>
      <xdr:rowOff>38100</xdr:rowOff>
    </xdr:to>
    <xdr:sp macro="" textlink="">
      <xdr:nvSpPr>
        <xdr:cNvPr id="32961" name="Text 22"/>
        <xdr:cNvSpPr txBox="1">
          <a:spLocks noChangeArrowheads="1"/>
        </xdr:cNvSpPr>
      </xdr:nvSpPr>
      <xdr:spPr bwMode="auto">
        <a:xfrm>
          <a:off x="13601700" y="7962900"/>
          <a:ext cx="409575" cy="171450"/>
        </a:xfrm>
        <a:prstGeom prst="rect">
          <a:avLst/>
        </a:prstGeom>
        <a:solidFill>
          <a:srgbClr val="FFFFFF"/>
        </a:solidFill>
        <a:ln w="1">
          <a:noFill/>
          <a:miter lim="800000"/>
          <a:headEnd/>
          <a:tailEnd/>
        </a:ln>
      </xdr:spPr>
    </xdr:sp>
    <xdr:clientData/>
  </xdr:twoCellAnchor>
  <xdr:twoCellAnchor>
    <xdr:from>
      <xdr:col>1</xdr:col>
      <xdr:colOff>0</xdr:colOff>
      <xdr:row>70</xdr:row>
      <xdr:rowOff>0</xdr:rowOff>
    </xdr:from>
    <xdr:to>
      <xdr:col>4</xdr:col>
      <xdr:colOff>0</xdr:colOff>
      <xdr:row>70</xdr:row>
      <xdr:rowOff>0</xdr:rowOff>
    </xdr:to>
    <xdr:sp macro="" textlink="">
      <xdr:nvSpPr>
        <xdr:cNvPr id="2072" name="Text 24"/>
        <xdr:cNvSpPr txBox="1">
          <a:spLocks noChangeArrowheads="1"/>
        </xdr:cNvSpPr>
      </xdr:nvSpPr>
      <xdr:spPr bwMode="auto">
        <a:xfrm>
          <a:off x="2219325" y="7934325"/>
          <a:ext cx="33051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tangible assets which are capable of being used for more than one year, and have a cost equal to or greater than £5,000;</a:t>
          </a:r>
        </a:p>
      </xdr:txBody>
    </xdr:sp>
    <xdr:clientData/>
  </xdr:twoCellAnchor>
  <xdr:twoCellAnchor>
    <xdr:from>
      <xdr:col>1</xdr:col>
      <xdr:colOff>0</xdr:colOff>
      <xdr:row>70</xdr:row>
      <xdr:rowOff>0</xdr:rowOff>
    </xdr:from>
    <xdr:to>
      <xdr:col>3</xdr:col>
      <xdr:colOff>981075</xdr:colOff>
      <xdr:row>70</xdr:row>
      <xdr:rowOff>0</xdr:rowOff>
    </xdr:to>
    <xdr:sp macro="" textlink="">
      <xdr:nvSpPr>
        <xdr:cNvPr id="2073" name="Text 25"/>
        <xdr:cNvSpPr txBox="1">
          <a:spLocks noChangeArrowheads="1"/>
        </xdr:cNvSpPr>
      </xdr:nvSpPr>
      <xdr:spPr bwMode="auto">
        <a:xfrm>
          <a:off x="2228850" y="7934325"/>
          <a:ext cx="3295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groups of tangible fixed assets which are interdependent or would normally be provided or replaced as a group with a total value in excess of £5,000 and an individual value of £250 or more.</a:t>
          </a:r>
        </a:p>
      </xdr:txBody>
    </xdr:sp>
    <xdr:clientData/>
  </xdr:twoCellAnchor>
  <xdr:twoCellAnchor>
    <xdr:from>
      <xdr:col>0</xdr:col>
      <xdr:colOff>0</xdr:colOff>
      <xdr:row>70</xdr:row>
      <xdr:rowOff>0</xdr:rowOff>
    </xdr:from>
    <xdr:to>
      <xdr:col>3</xdr:col>
      <xdr:colOff>990600</xdr:colOff>
      <xdr:row>70</xdr:row>
      <xdr:rowOff>0</xdr:rowOff>
    </xdr:to>
    <xdr:sp macro="" textlink="">
      <xdr:nvSpPr>
        <xdr:cNvPr id="2074" name="Text 26"/>
        <xdr:cNvSpPr txBox="1">
          <a:spLocks noChangeArrowheads="1"/>
        </xdr:cNvSpPr>
      </xdr:nvSpPr>
      <xdr:spPr bwMode="auto">
        <a:xfrm>
          <a:off x="1885950" y="7934325"/>
          <a:ext cx="36385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Depreciation is charged on each main class of tangible asset as follows:</a:t>
          </a:r>
        </a:p>
        <a:p>
          <a:pPr algn="l" rtl="0">
            <a:defRPr sz="1000"/>
          </a:pPr>
          <a:endParaRPr lang="en-GB" sz="1000" b="0" i="0" u="none" strike="noStrike" baseline="0">
            <a:solidFill>
              <a:srgbClr val="000000"/>
            </a:solidFill>
            <a:latin typeface="CG Times (WN)"/>
          </a:endParaRPr>
        </a:p>
        <a:p>
          <a:pPr algn="l" rtl="0">
            <a:defRPr sz="1000"/>
          </a:pPr>
          <a:r>
            <a:rPr lang="en-GB" sz="1000" b="0" i="0" u="none" strike="noStrike" baseline="0">
              <a:solidFill>
                <a:srgbClr val="000000"/>
              </a:solidFill>
              <a:latin typeface="CG Times (WN)"/>
            </a:rPr>
            <a:t>  i)  land and assets in the course of construction are not depreciated;</a:t>
          </a:r>
        </a:p>
        <a:p>
          <a:pPr algn="l" rtl="0">
            <a:defRPr sz="1000"/>
          </a:pPr>
          <a:r>
            <a:rPr lang="en-GB" sz="1000" b="0" i="0" u="none" strike="noStrike" baseline="0">
              <a:solidFill>
                <a:srgbClr val="000000"/>
              </a:solidFill>
              <a:latin typeface="CG Times (WN)"/>
            </a:rPr>
            <a:t> ii)  buildings, installations and fittings are depreciated on their devalued </a:t>
          </a:r>
        </a:p>
        <a:p>
          <a:pPr algn="l" rtl="0">
            <a:defRPr sz="1000"/>
          </a:pPr>
          <a:r>
            <a:rPr lang="en-GB" sz="1000" b="0" i="0" u="none" strike="noStrike" baseline="0">
              <a:solidFill>
                <a:srgbClr val="000000"/>
              </a:solidFill>
              <a:latin typeface="CG Times (WN)"/>
            </a:rPr>
            <a:t>       amount over the assessed remaining life of the asset as advised by</a:t>
          </a:r>
        </a:p>
        <a:p>
          <a:pPr algn="l" rtl="0">
            <a:defRPr sz="1000"/>
          </a:pPr>
          <a:r>
            <a:rPr lang="en-GB" sz="1000" b="0" i="0" u="none" strike="noStrike" baseline="0">
              <a:solidFill>
                <a:srgbClr val="000000"/>
              </a:solidFill>
              <a:latin typeface="CG Times (WN)"/>
            </a:rPr>
            <a:t>       District Valuer;</a:t>
          </a:r>
        </a:p>
        <a:p>
          <a:pPr algn="l" rtl="0">
            <a:defRPr sz="1000"/>
          </a:pPr>
          <a:r>
            <a:rPr lang="en-GB" sz="1000" b="0" i="0" u="none" strike="noStrike" baseline="0">
              <a:solidFill>
                <a:srgbClr val="000000"/>
              </a:solidFill>
              <a:latin typeface="CG Times (WN)"/>
            </a:rPr>
            <a:t>iii)  equipment is depreciated over the estimated life of the asset using</a:t>
          </a:r>
        </a:p>
        <a:p>
          <a:pPr algn="l" rtl="0">
            <a:defRPr sz="1000"/>
          </a:pPr>
          <a:r>
            <a:rPr lang="en-GB" sz="1000" b="0" i="0" u="none" strike="noStrike" baseline="0">
              <a:solidFill>
                <a:srgbClr val="000000"/>
              </a:solidFill>
              <a:latin typeface="CG Times (WN)"/>
            </a:rPr>
            <a:t>       standard lives specified by the Department;</a:t>
          </a:r>
        </a:p>
        <a:p>
          <a:pPr algn="l" rtl="0">
            <a:defRPr sz="1000"/>
          </a:pPr>
          <a:endParaRPr lang="en-GB" sz="1000" b="0" i="0" u="none" strike="noStrike" baseline="0">
            <a:solidFill>
              <a:srgbClr val="000000"/>
            </a:solidFill>
            <a:latin typeface="CG Times (WN)"/>
          </a:endParaRPr>
        </a:p>
      </xdr:txBody>
    </xdr:sp>
    <xdr:clientData/>
  </xdr:twoCellAnchor>
  <xdr:twoCellAnchor>
    <xdr:from>
      <xdr:col>0</xdr:col>
      <xdr:colOff>0</xdr:colOff>
      <xdr:row>70</xdr:row>
      <xdr:rowOff>0</xdr:rowOff>
    </xdr:from>
    <xdr:to>
      <xdr:col>3</xdr:col>
      <xdr:colOff>914400</xdr:colOff>
      <xdr:row>70</xdr:row>
      <xdr:rowOff>0</xdr:rowOff>
    </xdr:to>
    <xdr:sp macro="" textlink="">
      <xdr:nvSpPr>
        <xdr:cNvPr id="2075" name="Text 27"/>
        <xdr:cNvSpPr txBox="1">
          <a:spLocks noChangeArrowheads="1"/>
        </xdr:cNvSpPr>
      </xdr:nvSpPr>
      <xdr:spPr bwMode="auto">
        <a:xfrm>
          <a:off x="1866900" y="7934325"/>
          <a:ext cx="36576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The cost of employer pension contributions to the NHS Superannuation and other schemes is charged to the income and expenditure account.</a:t>
          </a:r>
        </a:p>
      </xdr:txBody>
    </xdr:sp>
    <xdr:clientData/>
  </xdr:twoCellAnchor>
  <xdr:twoCellAnchor>
    <xdr:from>
      <xdr:col>0</xdr:col>
      <xdr:colOff>0</xdr:colOff>
      <xdr:row>70</xdr:row>
      <xdr:rowOff>0</xdr:rowOff>
    </xdr:from>
    <xdr:to>
      <xdr:col>3</xdr:col>
      <xdr:colOff>914400</xdr:colOff>
      <xdr:row>70</xdr:row>
      <xdr:rowOff>0</xdr:rowOff>
    </xdr:to>
    <xdr:sp macro="" textlink="">
      <xdr:nvSpPr>
        <xdr:cNvPr id="2076" name="Text 28"/>
        <xdr:cNvSpPr txBox="1">
          <a:spLocks noChangeArrowheads="1"/>
        </xdr:cNvSpPr>
      </xdr:nvSpPr>
      <xdr:spPr bwMode="auto">
        <a:xfrm>
          <a:off x="1857375" y="7934325"/>
          <a:ext cx="366712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The main source of funding for the FHS Appeal Authority is income allocations from the Department of Health within an approved cash limit.  Since 1 April 1996, these allocations have been recorded on an accruals basis, although in practice this has made no difference to the amounts recorded.</a:t>
          </a:r>
        </a:p>
      </xdr:txBody>
    </xdr:sp>
    <xdr:clientData/>
  </xdr:twoCellAnchor>
  <xdr:twoCellAnchor>
    <xdr:from>
      <xdr:col>0</xdr:col>
      <xdr:colOff>104775</xdr:colOff>
      <xdr:row>70</xdr:row>
      <xdr:rowOff>0</xdr:rowOff>
    </xdr:from>
    <xdr:to>
      <xdr:col>3</xdr:col>
      <xdr:colOff>866775</xdr:colOff>
      <xdr:row>70</xdr:row>
      <xdr:rowOff>0</xdr:rowOff>
    </xdr:to>
    <xdr:sp macro="" textlink="">
      <xdr:nvSpPr>
        <xdr:cNvPr id="2077" name="Text 29"/>
        <xdr:cNvSpPr txBox="1">
          <a:spLocks noChangeArrowheads="1"/>
        </xdr:cNvSpPr>
      </xdr:nvSpPr>
      <xdr:spPr bwMode="auto">
        <a:xfrm>
          <a:off x="2143125" y="7934325"/>
          <a:ext cx="33813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tangible assets which are capable of being used for more than one year, and have a cost equal to or greater than £5,000;</a:t>
          </a:r>
        </a:p>
      </xdr:txBody>
    </xdr:sp>
    <xdr:clientData/>
  </xdr:twoCellAnchor>
  <xdr:twoCellAnchor>
    <xdr:from>
      <xdr:col>1</xdr:col>
      <xdr:colOff>0</xdr:colOff>
      <xdr:row>70</xdr:row>
      <xdr:rowOff>0</xdr:rowOff>
    </xdr:from>
    <xdr:to>
      <xdr:col>3</xdr:col>
      <xdr:colOff>990600</xdr:colOff>
      <xdr:row>70</xdr:row>
      <xdr:rowOff>0</xdr:rowOff>
    </xdr:to>
    <xdr:sp macro="" textlink="">
      <xdr:nvSpPr>
        <xdr:cNvPr id="2078" name="Text 30"/>
        <xdr:cNvSpPr txBox="1">
          <a:spLocks noChangeArrowheads="1"/>
        </xdr:cNvSpPr>
      </xdr:nvSpPr>
      <xdr:spPr bwMode="auto">
        <a:xfrm>
          <a:off x="2247900" y="7934325"/>
          <a:ext cx="32766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groups of tangible fixed assets which are interdependent or would normally be provided or replaced as a group with a total value in excess of £5,000 and an individual value of £250 or more.</a:t>
          </a:r>
        </a:p>
      </xdr:txBody>
    </xdr:sp>
    <xdr:clientData/>
  </xdr:twoCellAnchor>
  <xdr:twoCellAnchor>
    <xdr:from>
      <xdr:col>0</xdr:col>
      <xdr:colOff>0</xdr:colOff>
      <xdr:row>70</xdr:row>
      <xdr:rowOff>0</xdr:rowOff>
    </xdr:from>
    <xdr:to>
      <xdr:col>3</xdr:col>
      <xdr:colOff>981075</xdr:colOff>
      <xdr:row>70</xdr:row>
      <xdr:rowOff>0</xdr:rowOff>
    </xdr:to>
    <xdr:sp macro="" textlink="">
      <xdr:nvSpPr>
        <xdr:cNvPr id="2079" name="Text 31"/>
        <xdr:cNvSpPr txBox="1">
          <a:spLocks noChangeArrowheads="1"/>
        </xdr:cNvSpPr>
      </xdr:nvSpPr>
      <xdr:spPr bwMode="auto">
        <a:xfrm>
          <a:off x="1866900" y="7934325"/>
          <a:ext cx="36576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The only class of tangible asset held is equipment, comprising office and information technology equipment, depreciated over its estimated life of 5 years.</a:t>
          </a:r>
        </a:p>
      </xdr:txBody>
    </xdr:sp>
    <xdr:clientData/>
  </xdr:twoCellAnchor>
  <xdr:twoCellAnchor>
    <xdr:from>
      <xdr:col>0</xdr:col>
      <xdr:colOff>9525</xdr:colOff>
      <xdr:row>70</xdr:row>
      <xdr:rowOff>0</xdr:rowOff>
    </xdr:from>
    <xdr:to>
      <xdr:col>4</xdr:col>
      <xdr:colOff>0</xdr:colOff>
      <xdr:row>70</xdr:row>
      <xdr:rowOff>0</xdr:rowOff>
    </xdr:to>
    <xdr:sp macro="" textlink="">
      <xdr:nvSpPr>
        <xdr:cNvPr id="2080" name="Text 32"/>
        <xdr:cNvSpPr txBox="1">
          <a:spLocks noChangeArrowheads="1"/>
        </xdr:cNvSpPr>
      </xdr:nvSpPr>
      <xdr:spPr bwMode="auto">
        <a:xfrm>
          <a:off x="2047875" y="7934325"/>
          <a:ext cx="347662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valuations of land and buildings are carried out by the District Valuer of the Inland Revenue at five yearly intervals; the date of the most recent valuation was 1 April 1995.  Between valuations the appropriate NHS indices are applied to revalue the assets;</a:t>
          </a:r>
        </a:p>
      </xdr:txBody>
    </xdr:sp>
    <xdr:clientData/>
  </xdr:twoCellAnchor>
  <xdr:twoCellAnchor>
    <xdr:from>
      <xdr:col>0</xdr:col>
      <xdr:colOff>9525</xdr:colOff>
      <xdr:row>70</xdr:row>
      <xdr:rowOff>0</xdr:rowOff>
    </xdr:from>
    <xdr:to>
      <xdr:col>3</xdr:col>
      <xdr:colOff>600075</xdr:colOff>
      <xdr:row>70</xdr:row>
      <xdr:rowOff>0</xdr:rowOff>
    </xdr:to>
    <xdr:sp macro="" textlink="">
      <xdr:nvSpPr>
        <xdr:cNvPr id="2081" name="Text 33"/>
        <xdr:cNvSpPr txBox="1">
          <a:spLocks noChangeArrowheads="1"/>
        </xdr:cNvSpPr>
      </xdr:nvSpPr>
      <xdr:spPr bwMode="auto">
        <a:xfrm>
          <a:off x="2047875" y="7934325"/>
          <a:ext cx="320992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equipment is valued each year by reference to the appropriate NHS indices.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542925</xdr:colOff>
      <xdr:row>4</xdr:row>
      <xdr:rowOff>0</xdr:rowOff>
    </xdr:from>
    <xdr:to>
      <xdr:col>11</xdr:col>
      <xdr:colOff>209550</xdr:colOff>
      <xdr:row>5</xdr:row>
      <xdr:rowOff>0</xdr:rowOff>
    </xdr:to>
    <xdr:sp macro="" textlink="">
      <xdr:nvSpPr>
        <xdr:cNvPr id="2" name="Text 16"/>
        <xdr:cNvSpPr txBox="1">
          <a:spLocks noChangeArrowheads="1"/>
        </xdr:cNvSpPr>
      </xdr:nvSpPr>
      <xdr:spPr bwMode="auto">
        <a:xfrm>
          <a:off x="12934950" y="8905875"/>
          <a:ext cx="885825" cy="1619250"/>
        </a:xfrm>
        <a:prstGeom prst="rect">
          <a:avLst/>
        </a:prstGeom>
        <a:solidFill>
          <a:srgbClr val="FFFFFF"/>
        </a:solidFill>
        <a:ln w="1">
          <a:noFill/>
          <a:miter lim="800000"/>
          <a:headEnd/>
          <a:tailEnd/>
        </a:ln>
      </xdr:spPr>
    </xdr:sp>
    <xdr:clientData/>
  </xdr:twoCellAnchor>
  <xdr:twoCellAnchor>
    <xdr:from>
      <xdr:col>10</xdr:col>
      <xdr:colOff>600075</xdr:colOff>
      <xdr:row>5</xdr:row>
      <xdr:rowOff>28575</xdr:rowOff>
    </xdr:from>
    <xdr:to>
      <xdr:col>11</xdr:col>
      <xdr:colOff>400050</xdr:colOff>
      <xdr:row>6</xdr:row>
      <xdr:rowOff>38100</xdr:rowOff>
    </xdr:to>
    <xdr:sp macro="" textlink="">
      <xdr:nvSpPr>
        <xdr:cNvPr id="3" name="Text 22"/>
        <xdr:cNvSpPr txBox="1">
          <a:spLocks noChangeArrowheads="1"/>
        </xdr:cNvSpPr>
      </xdr:nvSpPr>
      <xdr:spPr bwMode="auto">
        <a:xfrm>
          <a:off x="13601700" y="10553700"/>
          <a:ext cx="409575" cy="171450"/>
        </a:xfrm>
        <a:prstGeom prst="rect">
          <a:avLst/>
        </a:prstGeom>
        <a:solidFill>
          <a:srgbClr val="FFFFFF"/>
        </a:solidFill>
        <a:ln w="1">
          <a:noFill/>
          <a:miter lim="800000"/>
          <a:headEnd/>
          <a:tailEnd/>
        </a:ln>
      </xdr:spPr>
    </xdr:sp>
    <xdr:clientData/>
  </xdr:twoCellAnchor>
  <xdr:twoCellAnchor>
    <xdr:from>
      <xdr:col>5</xdr:col>
      <xdr:colOff>0</xdr:colOff>
      <xdr:row>12</xdr:row>
      <xdr:rowOff>0</xdr:rowOff>
    </xdr:from>
    <xdr:to>
      <xdr:col>8</xdr:col>
      <xdr:colOff>0</xdr:colOff>
      <xdr:row>12</xdr:row>
      <xdr:rowOff>0</xdr:rowOff>
    </xdr:to>
    <xdr:sp macro="" textlink="">
      <xdr:nvSpPr>
        <xdr:cNvPr id="4" name="Text 24"/>
        <xdr:cNvSpPr txBox="1">
          <a:spLocks noChangeArrowheads="1"/>
        </xdr:cNvSpPr>
      </xdr:nvSpPr>
      <xdr:spPr bwMode="auto">
        <a:xfrm>
          <a:off x="9696450" y="11658600"/>
          <a:ext cx="20859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tangible assets which are capable of being used for more than one year, and have a cost equal to or greater than £5,000;</a:t>
          </a:r>
        </a:p>
      </xdr:txBody>
    </xdr:sp>
    <xdr:clientData/>
  </xdr:twoCellAnchor>
  <xdr:twoCellAnchor>
    <xdr:from>
      <xdr:col>5</xdr:col>
      <xdr:colOff>0</xdr:colOff>
      <xdr:row>12</xdr:row>
      <xdr:rowOff>0</xdr:rowOff>
    </xdr:from>
    <xdr:to>
      <xdr:col>7</xdr:col>
      <xdr:colOff>981075</xdr:colOff>
      <xdr:row>12</xdr:row>
      <xdr:rowOff>0</xdr:rowOff>
    </xdr:to>
    <xdr:sp macro="" textlink="">
      <xdr:nvSpPr>
        <xdr:cNvPr id="5" name="Text 25"/>
        <xdr:cNvSpPr txBox="1">
          <a:spLocks noChangeArrowheads="1"/>
        </xdr:cNvSpPr>
      </xdr:nvSpPr>
      <xdr:spPr bwMode="auto">
        <a:xfrm>
          <a:off x="9696450" y="11658600"/>
          <a:ext cx="20859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groups of tangible fixed assets which are interdependent or would normally be provided or replaced as a group with a total value in excess of £5,000 and an individual value of £250 or more.</a:t>
          </a:r>
        </a:p>
      </xdr:txBody>
    </xdr:sp>
    <xdr:clientData/>
  </xdr:twoCellAnchor>
  <xdr:twoCellAnchor>
    <xdr:from>
      <xdr:col>3</xdr:col>
      <xdr:colOff>28575</xdr:colOff>
      <xdr:row>12</xdr:row>
      <xdr:rowOff>0</xdr:rowOff>
    </xdr:from>
    <xdr:to>
      <xdr:col>7</xdr:col>
      <xdr:colOff>990600</xdr:colOff>
      <xdr:row>12</xdr:row>
      <xdr:rowOff>0</xdr:rowOff>
    </xdr:to>
    <xdr:sp macro="" textlink="">
      <xdr:nvSpPr>
        <xdr:cNvPr id="6" name="Text 26"/>
        <xdr:cNvSpPr txBox="1">
          <a:spLocks noChangeArrowheads="1"/>
        </xdr:cNvSpPr>
      </xdr:nvSpPr>
      <xdr:spPr bwMode="auto">
        <a:xfrm>
          <a:off x="1381125" y="11658600"/>
          <a:ext cx="104013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Depreciation is charged on each main class of tangible asset as follows:</a:t>
          </a:r>
        </a:p>
        <a:p>
          <a:pPr algn="l" rtl="0">
            <a:defRPr sz="1000"/>
          </a:pPr>
          <a:endParaRPr lang="en-GB" sz="1000" b="0" i="0" u="none" strike="noStrike" baseline="0">
            <a:solidFill>
              <a:srgbClr val="000000"/>
            </a:solidFill>
            <a:latin typeface="CG Times (WN)"/>
          </a:endParaRPr>
        </a:p>
        <a:p>
          <a:pPr algn="l" rtl="0">
            <a:defRPr sz="1000"/>
          </a:pPr>
          <a:r>
            <a:rPr lang="en-GB" sz="1000" b="0" i="0" u="none" strike="noStrike" baseline="0">
              <a:solidFill>
                <a:srgbClr val="000000"/>
              </a:solidFill>
              <a:latin typeface="CG Times (WN)"/>
            </a:rPr>
            <a:t>  i)  land and assets in the course of construction are not depreciated;</a:t>
          </a:r>
        </a:p>
        <a:p>
          <a:pPr algn="l" rtl="0">
            <a:defRPr sz="1000"/>
          </a:pPr>
          <a:r>
            <a:rPr lang="en-GB" sz="1000" b="0" i="0" u="none" strike="noStrike" baseline="0">
              <a:solidFill>
                <a:srgbClr val="000000"/>
              </a:solidFill>
              <a:latin typeface="CG Times (WN)"/>
            </a:rPr>
            <a:t> ii)  buildings, installations and fittings are depreciated on their devalued </a:t>
          </a:r>
        </a:p>
        <a:p>
          <a:pPr algn="l" rtl="0">
            <a:defRPr sz="1000"/>
          </a:pPr>
          <a:r>
            <a:rPr lang="en-GB" sz="1000" b="0" i="0" u="none" strike="noStrike" baseline="0">
              <a:solidFill>
                <a:srgbClr val="000000"/>
              </a:solidFill>
              <a:latin typeface="CG Times (WN)"/>
            </a:rPr>
            <a:t>       amount over the assessed remaining life of the asset as advised by</a:t>
          </a:r>
        </a:p>
        <a:p>
          <a:pPr algn="l" rtl="0">
            <a:defRPr sz="1000"/>
          </a:pPr>
          <a:r>
            <a:rPr lang="en-GB" sz="1000" b="0" i="0" u="none" strike="noStrike" baseline="0">
              <a:solidFill>
                <a:srgbClr val="000000"/>
              </a:solidFill>
              <a:latin typeface="CG Times (WN)"/>
            </a:rPr>
            <a:t>       District Valuer;</a:t>
          </a:r>
        </a:p>
        <a:p>
          <a:pPr algn="l" rtl="0">
            <a:defRPr sz="1000"/>
          </a:pPr>
          <a:r>
            <a:rPr lang="en-GB" sz="1000" b="0" i="0" u="none" strike="noStrike" baseline="0">
              <a:solidFill>
                <a:srgbClr val="000000"/>
              </a:solidFill>
              <a:latin typeface="CG Times (WN)"/>
            </a:rPr>
            <a:t>iii)  equipment is depreciated over the estimated life of the asset using</a:t>
          </a:r>
        </a:p>
        <a:p>
          <a:pPr algn="l" rtl="0">
            <a:defRPr sz="1000"/>
          </a:pPr>
          <a:r>
            <a:rPr lang="en-GB" sz="1000" b="0" i="0" u="none" strike="noStrike" baseline="0">
              <a:solidFill>
                <a:srgbClr val="000000"/>
              </a:solidFill>
              <a:latin typeface="CG Times (WN)"/>
            </a:rPr>
            <a:t>       standard lives specified by the Department;</a:t>
          </a:r>
        </a:p>
        <a:p>
          <a:pPr algn="l" rtl="0">
            <a:defRPr sz="1000"/>
          </a:pPr>
          <a:endParaRPr lang="en-GB" sz="1000" b="0" i="0" u="none" strike="noStrike" baseline="0">
            <a:solidFill>
              <a:srgbClr val="000000"/>
            </a:solidFill>
            <a:latin typeface="CG Times (WN)"/>
          </a:endParaRPr>
        </a:p>
      </xdr:txBody>
    </xdr:sp>
    <xdr:clientData/>
  </xdr:twoCellAnchor>
  <xdr:twoCellAnchor>
    <xdr:from>
      <xdr:col>3</xdr:col>
      <xdr:colOff>9525</xdr:colOff>
      <xdr:row>12</xdr:row>
      <xdr:rowOff>0</xdr:rowOff>
    </xdr:from>
    <xdr:to>
      <xdr:col>7</xdr:col>
      <xdr:colOff>914400</xdr:colOff>
      <xdr:row>12</xdr:row>
      <xdr:rowOff>0</xdr:rowOff>
    </xdr:to>
    <xdr:sp macro="" textlink="">
      <xdr:nvSpPr>
        <xdr:cNvPr id="7" name="Text 27"/>
        <xdr:cNvSpPr txBox="1">
          <a:spLocks noChangeArrowheads="1"/>
        </xdr:cNvSpPr>
      </xdr:nvSpPr>
      <xdr:spPr bwMode="auto">
        <a:xfrm>
          <a:off x="1362075" y="11658600"/>
          <a:ext cx="104203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The cost of employer pension contributions to the NHS Superannuation and other schemes is charged to the income and expenditure account.</a:t>
          </a:r>
        </a:p>
      </xdr:txBody>
    </xdr:sp>
    <xdr:clientData/>
  </xdr:twoCellAnchor>
  <xdr:twoCellAnchor>
    <xdr:from>
      <xdr:col>2</xdr:col>
      <xdr:colOff>180975</xdr:colOff>
      <xdr:row>12</xdr:row>
      <xdr:rowOff>0</xdr:rowOff>
    </xdr:from>
    <xdr:to>
      <xdr:col>7</xdr:col>
      <xdr:colOff>914400</xdr:colOff>
      <xdr:row>12</xdr:row>
      <xdr:rowOff>0</xdr:rowOff>
    </xdr:to>
    <xdr:sp macro="" textlink="">
      <xdr:nvSpPr>
        <xdr:cNvPr id="8" name="Text 28"/>
        <xdr:cNvSpPr txBox="1">
          <a:spLocks noChangeArrowheads="1"/>
        </xdr:cNvSpPr>
      </xdr:nvSpPr>
      <xdr:spPr bwMode="auto">
        <a:xfrm>
          <a:off x="1352550" y="11658600"/>
          <a:ext cx="104298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The main source of funding for the FHS Appeal Authority is income allocations from the Department of Health within an approved cash limit.  Since 1 April 1996, these allocations have been recorded on an accruals basis, although in practice this has made no difference to the amounts recorded.</a:t>
          </a:r>
        </a:p>
      </xdr:txBody>
    </xdr:sp>
    <xdr:clientData/>
  </xdr:twoCellAnchor>
  <xdr:twoCellAnchor>
    <xdr:from>
      <xdr:col>4</xdr:col>
      <xdr:colOff>104775</xdr:colOff>
      <xdr:row>12</xdr:row>
      <xdr:rowOff>0</xdr:rowOff>
    </xdr:from>
    <xdr:to>
      <xdr:col>7</xdr:col>
      <xdr:colOff>866775</xdr:colOff>
      <xdr:row>12</xdr:row>
      <xdr:rowOff>0</xdr:rowOff>
    </xdr:to>
    <xdr:sp macro="" textlink="">
      <xdr:nvSpPr>
        <xdr:cNvPr id="9" name="Text 29"/>
        <xdr:cNvSpPr txBox="1">
          <a:spLocks noChangeArrowheads="1"/>
        </xdr:cNvSpPr>
      </xdr:nvSpPr>
      <xdr:spPr bwMode="auto">
        <a:xfrm>
          <a:off x="5791200" y="11658600"/>
          <a:ext cx="599122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tangible assets which are capable of being used for more than one year, and have a cost equal to or greater than £5,000;</a:t>
          </a:r>
        </a:p>
      </xdr:txBody>
    </xdr:sp>
    <xdr:clientData/>
  </xdr:twoCellAnchor>
  <xdr:twoCellAnchor>
    <xdr:from>
      <xdr:col>5</xdr:col>
      <xdr:colOff>0</xdr:colOff>
      <xdr:row>12</xdr:row>
      <xdr:rowOff>0</xdr:rowOff>
    </xdr:from>
    <xdr:to>
      <xdr:col>7</xdr:col>
      <xdr:colOff>990600</xdr:colOff>
      <xdr:row>12</xdr:row>
      <xdr:rowOff>0</xdr:rowOff>
    </xdr:to>
    <xdr:sp macro="" textlink="">
      <xdr:nvSpPr>
        <xdr:cNvPr id="10" name="Text 30"/>
        <xdr:cNvSpPr txBox="1">
          <a:spLocks noChangeArrowheads="1"/>
        </xdr:cNvSpPr>
      </xdr:nvSpPr>
      <xdr:spPr bwMode="auto">
        <a:xfrm>
          <a:off x="9696450" y="11658600"/>
          <a:ext cx="20859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groups of tangible fixed assets which are interdependent or would normally be provided or replaced as a group with a total value in excess of £5,000 and an individual value of £250 or more.</a:t>
          </a:r>
        </a:p>
      </xdr:txBody>
    </xdr:sp>
    <xdr:clientData/>
  </xdr:twoCellAnchor>
  <xdr:twoCellAnchor>
    <xdr:from>
      <xdr:col>3</xdr:col>
      <xdr:colOff>9525</xdr:colOff>
      <xdr:row>12</xdr:row>
      <xdr:rowOff>0</xdr:rowOff>
    </xdr:from>
    <xdr:to>
      <xdr:col>7</xdr:col>
      <xdr:colOff>981075</xdr:colOff>
      <xdr:row>12</xdr:row>
      <xdr:rowOff>0</xdr:rowOff>
    </xdr:to>
    <xdr:sp macro="" textlink="">
      <xdr:nvSpPr>
        <xdr:cNvPr id="11" name="Text 31"/>
        <xdr:cNvSpPr txBox="1">
          <a:spLocks noChangeArrowheads="1"/>
        </xdr:cNvSpPr>
      </xdr:nvSpPr>
      <xdr:spPr bwMode="auto">
        <a:xfrm>
          <a:off x="1362075" y="11658600"/>
          <a:ext cx="104203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The only class of tangible asset held is equipment, comprising office and information technology equipment, depreciated over its estimated life of 5 years.</a:t>
          </a:r>
        </a:p>
      </xdr:txBody>
    </xdr:sp>
    <xdr:clientData/>
  </xdr:twoCellAnchor>
  <xdr:twoCellAnchor>
    <xdr:from>
      <xdr:col>4</xdr:col>
      <xdr:colOff>9525</xdr:colOff>
      <xdr:row>12</xdr:row>
      <xdr:rowOff>0</xdr:rowOff>
    </xdr:from>
    <xdr:to>
      <xdr:col>8</xdr:col>
      <xdr:colOff>0</xdr:colOff>
      <xdr:row>12</xdr:row>
      <xdr:rowOff>0</xdr:rowOff>
    </xdr:to>
    <xdr:sp macro="" textlink="">
      <xdr:nvSpPr>
        <xdr:cNvPr id="12" name="Text 32"/>
        <xdr:cNvSpPr txBox="1">
          <a:spLocks noChangeArrowheads="1"/>
        </xdr:cNvSpPr>
      </xdr:nvSpPr>
      <xdr:spPr bwMode="auto">
        <a:xfrm>
          <a:off x="5695950" y="11658600"/>
          <a:ext cx="60864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valuations of land and buildings are carried out by the District Valuer of the Inland Revenue at five yearly intervals; the date of the most recent valuation was 1 April 1995.  Between valuations the appropriate NHS indices are applied to revalue the assets;</a:t>
          </a:r>
        </a:p>
      </xdr:txBody>
    </xdr:sp>
    <xdr:clientData/>
  </xdr:twoCellAnchor>
  <xdr:twoCellAnchor>
    <xdr:from>
      <xdr:col>4</xdr:col>
      <xdr:colOff>9525</xdr:colOff>
      <xdr:row>12</xdr:row>
      <xdr:rowOff>0</xdr:rowOff>
    </xdr:from>
    <xdr:to>
      <xdr:col>7</xdr:col>
      <xdr:colOff>600075</xdr:colOff>
      <xdr:row>12</xdr:row>
      <xdr:rowOff>0</xdr:rowOff>
    </xdr:to>
    <xdr:sp macro="" textlink="">
      <xdr:nvSpPr>
        <xdr:cNvPr id="13" name="Text 33"/>
        <xdr:cNvSpPr txBox="1">
          <a:spLocks noChangeArrowheads="1"/>
        </xdr:cNvSpPr>
      </xdr:nvSpPr>
      <xdr:spPr bwMode="auto">
        <a:xfrm>
          <a:off x="5695950" y="11658600"/>
          <a:ext cx="58197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equipment is valued each year by reference to the appropriate NHS indices.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7</xdr:col>
      <xdr:colOff>561975</xdr:colOff>
      <xdr:row>0</xdr:row>
      <xdr:rowOff>0</xdr:rowOff>
    </xdr:to>
    <xdr:sp macro="" textlink="">
      <xdr:nvSpPr>
        <xdr:cNvPr id="3073" name="Text 1"/>
        <xdr:cNvSpPr txBox="1">
          <a:spLocks noChangeArrowheads="1"/>
        </xdr:cNvSpPr>
      </xdr:nvSpPr>
      <xdr:spPr bwMode="auto">
        <a:xfrm>
          <a:off x="1343025" y="0"/>
          <a:ext cx="385762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a:rPr>
            <a:t>The Chief Executive, the highest paid director, received total emoluments of £68,000, comprising £62,000 basic salary, £3,000 performance related bonuses and £3,000 employer's contribution to the NHS Superannuation Scheme.</a:t>
          </a:r>
        </a:p>
      </xdr:txBody>
    </xdr:sp>
    <xdr:clientData/>
  </xdr:twoCellAnchor>
  <xdr:twoCellAnchor>
    <xdr:from>
      <xdr:col>2</xdr:col>
      <xdr:colOff>0</xdr:colOff>
      <xdr:row>0</xdr:row>
      <xdr:rowOff>0</xdr:rowOff>
    </xdr:from>
    <xdr:to>
      <xdr:col>7</xdr:col>
      <xdr:colOff>581025</xdr:colOff>
      <xdr:row>0</xdr:row>
      <xdr:rowOff>0</xdr:rowOff>
    </xdr:to>
    <xdr:sp macro="" textlink="">
      <xdr:nvSpPr>
        <xdr:cNvPr id="3074" name="Text 2"/>
        <xdr:cNvSpPr txBox="1">
          <a:spLocks noChangeArrowheads="1"/>
        </xdr:cNvSpPr>
      </xdr:nvSpPr>
      <xdr:spPr bwMode="auto">
        <a:xfrm>
          <a:off x="1343025" y="0"/>
          <a:ext cx="38766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The average number of employees (excluding agency staff) during the year was 30.  (1995-96 - 35)</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561975</xdr:colOff>
      <xdr:row>0</xdr:row>
      <xdr:rowOff>0</xdr:rowOff>
    </xdr:to>
    <xdr:sp macro="" textlink="">
      <xdr:nvSpPr>
        <xdr:cNvPr id="5121" name="Text 1"/>
        <xdr:cNvSpPr txBox="1">
          <a:spLocks noChangeArrowheads="1"/>
        </xdr:cNvSpPr>
      </xdr:nvSpPr>
      <xdr:spPr bwMode="auto">
        <a:xfrm>
          <a:off x="1343025" y="0"/>
          <a:ext cx="35433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a:rPr>
            <a:t>The Chief Executive, the highest paid director, received total emoluments of £68,000, comprising £62,000 basic salary, £3,000 performance related bonuses and £3,000 employer's contribution to the NHS Superannuation Scheme.</a:t>
          </a:r>
        </a:p>
      </xdr:txBody>
    </xdr:sp>
    <xdr:clientData/>
  </xdr:twoCellAnchor>
  <xdr:twoCellAnchor>
    <xdr:from>
      <xdr:col>2</xdr:col>
      <xdr:colOff>0</xdr:colOff>
      <xdr:row>0</xdr:row>
      <xdr:rowOff>0</xdr:rowOff>
    </xdr:from>
    <xdr:to>
      <xdr:col>6</xdr:col>
      <xdr:colOff>581025</xdr:colOff>
      <xdr:row>0</xdr:row>
      <xdr:rowOff>0</xdr:rowOff>
    </xdr:to>
    <xdr:sp macro="" textlink="">
      <xdr:nvSpPr>
        <xdr:cNvPr id="5122" name="Text 2"/>
        <xdr:cNvSpPr txBox="1">
          <a:spLocks noChangeArrowheads="1"/>
        </xdr:cNvSpPr>
      </xdr:nvSpPr>
      <xdr:spPr bwMode="auto">
        <a:xfrm>
          <a:off x="1343025" y="0"/>
          <a:ext cx="35623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The average number of employees (excluding agency staff) during the year was 30.  (1995-96 - 35)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561975</xdr:colOff>
      <xdr:row>0</xdr:row>
      <xdr:rowOff>0</xdr:rowOff>
    </xdr:to>
    <xdr:sp macro="" textlink="">
      <xdr:nvSpPr>
        <xdr:cNvPr id="6145" name="Text 1"/>
        <xdr:cNvSpPr txBox="1">
          <a:spLocks noChangeArrowheads="1"/>
        </xdr:cNvSpPr>
      </xdr:nvSpPr>
      <xdr:spPr bwMode="auto">
        <a:xfrm>
          <a:off x="1343025" y="0"/>
          <a:ext cx="29908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a:rPr>
            <a:t>The Chief Executive, the highest paid director, received total emoluments of £68,000, comprising £62,000 basic salary, £3,000 performance related bonuses and £3,000 employer's contribution to the NHS Superannuation Scheme.</a:t>
          </a:r>
        </a:p>
      </xdr:txBody>
    </xdr:sp>
    <xdr:clientData/>
  </xdr:twoCellAnchor>
  <xdr:twoCellAnchor>
    <xdr:from>
      <xdr:col>2</xdr:col>
      <xdr:colOff>0</xdr:colOff>
      <xdr:row>0</xdr:row>
      <xdr:rowOff>0</xdr:rowOff>
    </xdr:from>
    <xdr:to>
      <xdr:col>6</xdr:col>
      <xdr:colOff>581025</xdr:colOff>
      <xdr:row>0</xdr:row>
      <xdr:rowOff>0</xdr:rowOff>
    </xdr:to>
    <xdr:sp macro="" textlink="">
      <xdr:nvSpPr>
        <xdr:cNvPr id="6146" name="Text 2"/>
        <xdr:cNvSpPr txBox="1">
          <a:spLocks noChangeArrowheads="1"/>
        </xdr:cNvSpPr>
      </xdr:nvSpPr>
      <xdr:spPr bwMode="auto">
        <a:xfrm>
          <a:off x="1343025" y="0"/>
          <a:ext cx="30099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The average number of employees (excluding agency staff) during the year was 30.  (1995-96 - 35)</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0</xdr:rowOff>
    </xdr:from>
    <xdr:to>
      <xdr:col>7</xdr:col>
      <xdr:colOff>561975</xdr:colOff>
      <xdr:row>0</xdr:row>
      <xdr:rowOff>0</xdr:rowOff>
    </xdr:to>
    <xdr:sp macro="" textlink="">
      <xdr:nvSpPr>
        <xdr:cNvPr id="7169" name="Text 1"/>
        <xdr:cNvSpPr txBox="1">
          <a:spLocks noChangeArrowheads="1"/>
        </xdr:cNvSpPr>
      </xdr:nvSpPr>
      <xdr:spPr bwMode="auto">
        <a:xfrm>
          <a:off x="1466850" y="0"/>
          <a:ext cx="41719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a:rPr>
            <a:t>The Chief Executive, the highest paid director, received total emoluments of £68,000, comprising £62,000 basic salary, £3,000 performance related bonuses and £3,000 employer's contribution to the NHS Superannuation Scheme.</a:t>
          </a:r>
        </a:p>
      </xdr:txBody>
    </xdr:sp>
    <xdr:clientData/>
  </xdr:twoCellAnchor>
  <xdr:twoCellAnchor>
    <xdr:from>
      <xdr:col>2</xdr:col>
      <xdr:colOff>0</xdr:colOff>
      <xdr:row>0</xdr:row>
      <xdr:rowOff>0</xdr:rowOff>
    </xdr:from>
    <xdr:to>
      <xdr:col>7</xdr:col>
      <xdr:colOff>581025</xdr:colOff>
      <xdr:row>0</xdr:row>
      <xdr:rowOff>0</xdr:rowOff>
    </xdr:to>
    <xdr:sp macro="" textlink="">
      <xdr:nvSpPr>
        <xdr:cNvPr id="7170" name="Text 2"/>
        <xdr:cNvSpPr txBox="1">
          <a:spLocks noChangeArrowheads="1"/>
        </xdr:cNvSpPr>
      </xdr:nvSpPr>
      <xdr:spPr bwMode="auto">
        <a:xfrm>
          <a:off x="1466850" y="0"/>
          <a:ext cx="41910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The average number of employees (excluding agency staff) during the year was 30.  (1995-96 - 35)</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0</xdr:rowOff>
    </xdr:from>
    <xdr:to>
      <xdr:col>4</xdr:col>
      <xdr:colOff>561975</xdr:colOff>
      <xdr:row>0</xdr:row>
      <xdr:rowOff>0</xdr:rowOff>
    </xdr:to>
    <xdr:sp macro="" textlink="">
      <xdr:nvSpPr>
        <xdr:cNvPr id="8193" name="Text 1"/>
        <xdr:cNvSpPr txBox="1">
          <a:spLocks noChangeArrowheads="1"/>
        </xdr:cNvSpPr>
      </xdr:nvSpPr>
      <xdr:spPr bwMode="auto">
        <a:xfrm>
          <a:off x="1257300" y="0"/>
          <a:ext cx="33337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a:rPr>
            <a:t>The Chief Executive, the highest paid director, received total emoluments of £68,000, comprising £62,000 basic salary, £3,000 performance related bonuses and £3,000 employer's contribution to the NHS Superannuation Scheme.</a:t>
          </a:r>
        </a:p>
      </xdr:txBody>
    </xdr:sp>
    <xdr:clientData/>
  </xdr:twoCellAnchor>
  <xdr:twoCellAnchor>
    <xdr:from>
      <xdr:col>2</xdr:col>
      <xdr:colOff>0</xdr:colOff>
      <xdr:row>0</xdr:row>
      <xdr:rowOff>0</xdr:rowOff>
    </xdr:from>
    <xdr:to>
      <xdr:col>4</xdr:col>
      <xdr:colOff>581025</xdr:colOff>
      <xdr:row>0</xdr:row>
      <xdr:rowOff>0</xdr:rowOff>
    </xdr:to>
    <xdr:sp macro="" textlink="">
      <xdr:nvSpPr>
        <xdr:cNvPr id="8194" name="Text 2"/>
        <xdr:cNvSpPr txBox="1">
          <a:spLocks noChangeArrowheads="1"/>
        </xdr:cNvSpPr>
      </xdr:nvSpPr>
      <xdr:spPr bwMode="auto">
        <a:xfrm>
          <a:off x="1257300" y="0"/>
          <a:ext cx="33528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CG Times (WN)"/>
            </a:rPr>
            <a:t>The average number of employees (excluding agency staff) during the year was 30.  (1995-96 - 35)</a:t>
          </a:r>
        </a:p>
      </xdr:txBody>
    </xdr:sp>
    <xdr:clientData/>
  </xdr:twoCellAnchor>
  <xdr:twoCellAnchor>
    <xdr:from>
      <xdr:col>2</xdr:col>
      <xdr:colOff>0</xdr:colOff>
      <xdr:row>0</xdr:row>
      <xdr:rowOff>0</xdr:rowOff>
    </xdr:from>
    <xdr:to>
      <xdr:col>5</xdr:col>
      <xdr:colOff>0</xdr:colOff>
      <xdr:row>0</xdr:row>
      <xdr:rowOff>0</xdr:rowOff>
    </xdr:to>
    <xdr:sp macro="" textlink="">
      <xdr:nvSpPr>
        <xdr:cNvPr id="37970" name="Text 3"/>
        <xdr:cNvSpPr txBox="1">
          <a:spLocks noChangeArrowheads="1"/>
        </xdr:cNvSpPr>
      </xdr:nvSpPr>
      <xdr:spPr bwMode="auto">
        <a:xfrm>
          <a:off x="1304925" y="0"/>
          <a:ext cx="3933825" cy="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0</xdr:row>
      <xdr:rowOff>0</xdr:rowOff>
    </xdr:from>
    <xdr:to>
      <xdr:col>5</xdr:col>
      <xdr:colOff>0</xdr:colOff>
      <xdr:row>0</xdr:row>
      <xdr:rowOff>0</xdr:rowOff>
    </xdr:to>
    <xdr:sp macro="" textlink="">
      <xdr:nvSpPr>
        <xdr:cNvPr id="37971" name="Text 4"/>
        <xdr:cNvSpPr txBox="1">
          <a:spLocks noChangeArrowheads="1"/>
        </xdr:cNvSpPr>
      </xdr:nvSpPr>
      <xdr:spPr bwMode="auto">
        <a:xfrm>
          <a:off x="1304925" y="0"/>
          <a:ext cx="3933825" cy="0"/>
        </a:xfrm>
        <a:prstGeom prst="rect">
          <a:avLst/>
        </a:prstGeom>
        <a:solidFill>
          <a:srgbClr val="FFFFFF"/>
        </a:solidFill>
        <a:ln w="9525">
          <a:solidFill>
            <a:srgbClr val="000000"/>
          </a:solidFill>
          <a:miter lim="800000"/>
          <a:headEnd/>
          <a:tailEnd/>
        </a:ln>
      </xdr:spPr>
    </xdr:sp>
    <xdr:clientData/>
  </xdr:twoCellAnchor>
  <xdr:twoCellAnchor>
    <xdr:from>
      <xdr:col>1</xdr:col>
      <xdr:colOff>219075</xdr:colOff>
      <xdr:row>33</xdr:row>
      <xdr:rowOff>47625</xdr:rowOff>
    </xdr:from>
    <xdr:to>
      <xdr:col>6</xdr:col>
      <xdr:colOff>619125</xdr:colOff>
      <xdr:row>52</xdr:row>
      <xdr:rowOff>57150</xdr:rowOff>
    </xdr:to>
    <xdr:sp macro="" textlink="">
      <xdr:nvSpPr>
        <xdr:cNvPr id="37972" name="Text 27"/>
        <xdr:cNvSpPr txBox="1">
          <a:spLocks noChangeArrowheads="1"/>
        </xdr:cNvSpPr>
      </xdr:nvSpPr>
      <xdr:spPr bwMode="auto">
        <a:xfrm>
          <a:off x="1190625" y="6648450"/>
          <a:ext cx="5619750" cy="3810000"/>
        </a:xfrm>
        <a:prstGeom prst="rect">
          <a:avLst/>
        </a:prstGeom>
        <a:solidFill>
          <a:srgbClr val="FFFFFF"/>
        </a:solidFill>
        <a:ln w="1">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31"/>
  <sheetViews>
    <sheetView zoomScale="75" workbookViewId="0">
      <selection activeCell="A31" sqref="A31"/>
    </sheetView>
  </sheetViews>
  <sheetFormatPr defaultRowHeight="15.75"/>
  <cols>
    <col min="1" max="1" width="20.28515625" style="4" customWidth="1"/>
    <col min="2" max="2" width="15.7109375" style="4" bestFit="1" customWidth="1"/>
    <col min="3" max="16384" width="9.140625" style="4"/>
  </cols>
  <sheetData>
    <row r="1" spans="1:2" s="73" customFormat="1" ht="20.25" customHeight="1">
      <c r="A1" s="106" t="s">
        <v>365</v>
      </c>
    </row>
    <row r="4" spans="1:2">
      <c r="A4" s="4" t="s">
        <v>0</v>
      </c>
    </row>
    <row r="5" spans="1:2">
      <c r="A5" s="64" t="s">
        <v>1</v>
      </c>
      <c r="B5" s="65"/>
    </row>
    <row r="6" spans="1:2">
      <c r="A6" s="66" t="s">
        <v>2</v>
      </c>
      <c r="B6" s="65" t="s">
        <v>233</v>
      </c>
    </row>
    <row r="7" spans="1:2">
      <c r="A7" s="66" t="s">
        <v>3</v>
      </c>
      <c r="B7" s="65" t="s">
        <v>214</v>
      </c>
    </row>
    <row r="8" spans="1:2">
      <c r="A8" s="66" t="s">
        <v>4</v>
      </c>
      <c r="B8" s="67">
        <v>2016</v>
      </c>
    </row>
    <row r="9" spans="1:2">
      <c r="A9" s="66" t="s">
        <v>5</v>
      </c>
      <c r="B9" s="67">
        <v>2015</v>
      </c>
    </row>
    <row r="10" spans="1:2">
      <c r="A10" s="66" t="s">
        <v>6</v>
      </c>
      <c r="B10" s="68" t="s">
        <v>234</v>
      </c>
    </row>
    <row r="11" spans="1:2">
      <c r="A11" s="69" t="s">
        <v>7</v>
      </c>
      <c r="B11" s="70" t="s">
        <v>235</v>
      </c>
    </row>
    <row r="12" spans="1:2">
      <c r="A12" s="69" t="s">
        <v>8</v>
      </c>
      <c r="B12" s="70" t="s">
        <v>215</v>
      </c>
    </row>
    <row r="31" spans="14:14">
      <c r="N31" s="4" t="s">
        <v>9</v>
      </c>
    </row>
  </sheetData>
  <phoneticPr fontId="0" type="noConversion"/>
  <printOptions gridLines="1" gridLinesSet="0"/>
  <pageMargins left="0.75" right="0.47" top="1" bottom="1" header="0.5" footer="0.5"/>
  <pageSetup paperSize="9" orientation="portrait" r:id="rId1"/>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dimension ref="A1:P90"/>
  <sheetViews>
    <sheetView showGridLines="0" zoomScale="95" workbookViewId="0">
      <selection activeCell="A33" sqref="A33"/>
    </sheetView>
  </sheetViews>
  <sheetFormatPr defaultRowHeight="12.75"/>
  <cols>
    <col min="1" max="1" width="13.140625" style="11" bestFit="1" customWidth="1"/>
    <col min="2" max="2" width="4.140625" style="9" bestFit="1" customWidth="1"/>
    <col min="3" max="3" width="2.28515625" style="8" bestFit="1" customWidth="1"/>
    <col min="4" max="4" width="25.140625" style="8" bestFit="1" customWidth="1"/>
    <col min="5" max="5" width="12.5703125" style="8" bestFit="1" customWidth="1"/>
    <col min="6" max="6" width="11.42578125" style="11" bestFit="1" customWidth="1"/>
    <col min="7" max="7" width="10.7109375" style="11" bestFit="1" customWidth="1"/>
    <col min="8" max="8" width="12.5703125" style="11" bestFit="1" customWidth="1"/>
    <col min="9" max="9" width="10.42578125" style="8" bestFit="1" customWidth="1"/>
    <col min="10" max="10" width="10.42578125" style="8" customWidth="1"/>
    <col min="11" max="11" width="9.85546875" style="8" customWidth="1"/>
    <col min="12" max="15" width="9.140625" style="8"/>
    <col min="16" max="16" width="1.42578125" style="8" bestFit="1" customWidth="1"/>
    <col min="17" max="16384" width="9.140625" style="8"/>
  </cols>
  <sheetData>
    <row r="1" spans="1:11" s="7" customFormat="1">
      <c r="A1" s="249" t="str">
        <f>Organisation!A1</f>
        <v>Charitable Trust Account - West Hertfordshire Hospitals NHS Trust Charity  2015/2016</v>
      </c>
      <c r="B1" s="249"/>
      <c r="C1" s="249"/>
      <c r="D1" s="249"/>
      <c r="E1" s="249"/>
      <c r="F1" s="249"/>
      <c r="G1" s="249"/>
      <c r="H1" s="249"/>
      <c r="I1" s="249"/>
      <c r="J1" s="249"/>
      <c r="K1" s="226"/>
    </row>
    <row r="2" spans="1:11" s="7" customFormat="1">
      <c r="A2" s="232"/>
      <c r="B2" s="28"/>
      <c r="F2" s="10"/>
      <c r="G2" s="10"/>
      <c r="H2" s="10"/>
    </row>
    <row r="3" spans="1:11" s="7" customFormat="1" ht="25.5">
      <c r="A3" s="233" t="s">
        <v>249</v>
      </c>
      <c r="B3" s="196" t="s">
        <v>70</v>
      </c>
      <c r="F3" s="10"/>
      <c r="G3" s="10"/>
      <c r="H3" s="10"/>
    </row>
    <row r="4" spans="1:11">
      <c r="B4" s="169" t="s">
        <v>22</v>
      </c>
      <c r="D4" s="168" t="s">
        <v>250</v>
      </c>
      <c r="E4" s="9" t="s">
        <v>17</v>
      </c>
      <c r="F4" s="9" t="s">
        <v>18</v>
      </c>
      <c r="G4" s="9" t="s">
        <v>19</v>
      </c>
      <c r="H4" s="9" t="s">
        <v>17</v>
      </c>
      <c r="I4" s="9" t="s">
        <v>18</v>
      </c>
      <c r="J4" s="9" t="s">
        <v>19</v>
      </c>
    </row>
    <row r="5" spans="1:11">
      <c r="A5" s="12" t="s">
        <v>9</v>
      </c>
      <c r="B5" s="16"/>
      <c r="E5" s="9" t="s">
        <v>20</v>
      </c>
      <c r="F5" s="9" t="s">
        <v>20</v>
      </c>
      <c r="G5" s="9" t="s">
        <v>20</v>
      </c>
      <c r="H5" s="9" t="s">
        <v>20</v>
      </c>
      <c r="I5" s="9" t="s">
        <v>20</v>
      </c>
      <c r="J5" s="9" t="s">
        <v>20</v>
      </c>
    </row>
    <row r="6" spans="1:11">
      <c r="A6" s="234" t="s">
        <v>9</v>
      </c>
      <c r="B6" s="16"/>
      <c r="E6" s="127">
        <v>2016</v>
      </c>
      <c r="F6" s="127">
        <v>2016</v>
      </c>
      <c r="G6" s="127">
        <v>2016</v>
      </c>
      <c r="H6" s="127">
        <v>2015</v>
      </c>
      <c r="I6" s="127">
        <v>2015</v>
      </c>
      <c r="J6" s="127">
        <v>2015</v>
      </c>
    </row>
    <row r="7" spans="1:11">
      <c r="A7" s="12" t="s">
        <v>9</v>
      </c>
      <c r="B7" s="14"/>
      <c r="E7" s="126" t="s">
        <v>21</v>
      </c>
      <c r="F7" s="126" t="s">
        <v>21</v>
      </c>
      <c r="G7" s="126" t="s">
        <v>21</v>
      </c>
      <c r="H7" s="126" t="s">
        <v>21</v>
      </c>
      <c r="I7" s="126" t="s">
        <v>21</v>
      </c>
      <c r="J7" s="126" t="s">
        <v>21</v>
      </c>
    </row>
    <row r="8" spans="1:11">
      <c r="C8" s="8" t="s">
        <v>72</v>
      </c>
      <c r="D8" s="7" t="s">
        <v>73</v>
      </c>
      <c r="E8" s="28">
        <v>61</v>
      </c>
      <c r="F8" s="150">
        <v>41</v>
      </c>
      <c r="G8" s="150">
        <f>+F8+E8</f>
        <v>102</v>
      </c>
      <c r="H8" s="150">
        <v>75</v>
      </c>
      <c r="I8" s="150">
        <v>39</v>
      </c>
      <c r="J8" s="150">
        <f>+I8+H8</f>
        <v>114</v>
      </c>
    </row>
    <row r="9" spans="1:11" ht="13.5" thickBot="1">
      <c r="C9" s="8" t="s">
        <v>74</v>
      </c>
      <c r="D9" s="151" t="s">
        <v>49</v>
      </c>
      <c r="E9" s="208">
        <v>1</v>
      </c>
      <c r="F9" s="128">
        <v>0</v>
      </c>
      <c r="G9" s="150">
        <f>+F9+E9</f>
        <v>1</v>
      </c>
      <c r="H9" s="128">
        <v>5</v>
      </c>
      <c r="I9" s="128">
        <v>8</v>
      </c>
      <c r="J9" s="150">
        <f>+I9+H9</f>
        <v>13</v>
      </c>
    </row>
    <row r="10" spans="1:11" ht="13.5" thickBot="1">
      <c r="D10" s="13" t="s">
        <v>251</v>
      </c>
      <c r="E10" s="129">
        <f t="shared" ref="E10:J10" si="0">SUM(E8:E9)</f>
        <v>62</v>
      </c>
      <c r="F10" s="129">
        <f t="shared" si="0"/>
        <v>41</v>
      </c>
      <c r="G10" s="129">
        <f t="shared" si="0"/>
        <v>103</v>
      </c>
      <c r="H10" s="129">
        <f t="shared" si="0"/>
        <v>80</v>
      </c>
      <c r="I10" s="129">
        <f t="shared" si="0"/>
        <v>47</v>
      </c>
      <c r="J10" s="129">
        <f t="shared" si="0"/>
        <v>127</v>
      </c>
    </row>
    <row r="11" spans="1:11">
      <c r="C11" s="1"/>
      <c r="F11" s="29"/>
      <c r="G11" s="29"/>
      <c r="H11" s="29"/>
      <c r="I11" s="29"/>
      <c r="J11" s="31"/>
    </row>
    <row r="12" spans="1:11">
      <c r="B12" s="169" t="s">
        <v>147</v>
      </c>
      <c r="C12" s="27"/>
      <c r="D12" s="201" t="s">
        <v>252</v>
      </c>
      <c r="E12" s="7"/>
      <c r="F12" s="123"/>
      <c r="G12" s="123"/>
      <c r="H12" s="123"/>
      <c r="I12" s="123"/>
      <c r="J12" s="123"/>
      <c r="K12" s="10"/>
    </row>
    <row r="13" spans="1:11">
      <c r="B13" s="8"/>
      <c r="E13" s="9" t="s">
        <v>17</v>
      </c>
      <c r="F13" s="9" t="s">
        <v>18</v>
      </c>
      <c r="G13" s="9" t="s">
        <v>19</v>
      </c>
      <c r="H13" s="9" t="s">
        <v>17</v>
      </c>
      <c r="I13" s="9" t="s">
        <v>18</v>
      </c>
      <c r="J13" s="9" t="s">
        <v>19</v>
      </c>
    </row>
    <row r="14" spans="1:11">
      <c r="A14" s="12" t="s">
        <v>9</v>
      </c>
      <c r="B14" s="16"/>
      <c r="C14" s="27"/>
      <c r="D14" s="7"/>
      <c r="E14" s="9" t="s">
        <v>20</v>
      </c>
      <c r="F14" s="9" t="s">
        <v>20</v>
      </c>
      <c r="G14" s="9" t="s">
        <v>20</v>
      </c>
      <c r="H14" s="9" t="s">
        <v>20</v>
      </c>
      <c r="I14" s="9" t="s">
        <v>20</v>
      </c>
      <c r="J14" s="9" t="s">
        <v>20</v>
      </c>
    </row>
    <row r="15" spans="1:11">
      <c r="A15" s="12" t="s">
        <v>9</v>
      </c>
      <c r="B15" s="16"/>
      <c r="C15" s="27"/>
      <c r="D15" s="7"/>
      <c r="E15" s="127">
        <v>2016</v>
      </c>
      <c r="F15" s="127">
        <v>2016</v>
      </c>
      <c r="G15" s="127">
        <v>2016</v>
      </c>
      <c r="H15" s="127">
        <v>2015</v>
      </c>
      <c r="I15" s="127">
        <v>2015</v>
      </c>
      <c r="J15" s="127">
        <v>2015</v>
      </c>
    </row>
    <row r="16" spans="1:11" ht="13.5" thickBot="1">
      <c r="C16" s="27"/>
      <c r="D16" s="7"/>
      <c r="E16" s="126" t="s">
        <v>21</v>
      </c>
      <c r="F16" s="126" t="s">
        <v>21</v>
      </c>
      <c r="G16" s="126" t="s">
        <v>21</v>
      </c>
      <c r="H16" s="126" t="s">
        <v>21</v>
      </c>
      <c r="I16" s="126" t="s">
        <v>21</v>
      </c>
      <c r="J16" s="126" t="s">
        <v>21</v>
      </c>
    </row>
    <row r="17" spans="1:16" hidden="1">
      <c r="C17" s="8" t="s">
        <v>72</v>
      </c>
      <c r="D17" s="122" t="s">
        <v>217</v>
      </c>
      <c r="E17" s="28">
        <v>0</v>
      </c>
      <c r="F17" s="28">
        <v>0</v>
      </c>
      <c r="G17" s="150">
        <f>+F17+E17</f>
        <v>0</v>
      </c>
      <c r="H17" s="28">
        <v>0</v>
      </c>
      <c r="I17" s="28">
        <v>17</v>
      </c>
      <c r="J17" s="150">
        <f>+I17+H17</f>
        <v>17</v>
      </c>
    </row>
    <row r="18" spans="1:16" hidden="1">
      <c r="C18" s="8" t="s">
        <v>74</v>
      </c>
      <c r="D18" s="122" t="s">
        <v>218</v>
      </c>
      <c r="E18" s="28">
        <v>0</v>
      </c>
      <c r="F18" s="28">
        <v>0</v>
      </c>
      <c r="G18" s="150">
        <f>+F18+E18</f>
        <v>0</v>
      </c>
      <c r="H18" s="28">
        <v>0</v>
      </c>
      <c r="I18" s="28">
        <v>4</v>
      </c>
      <c r="J18" s="150">
        <f>+I18+H18</f>
        <v>4</v>
      </c>
    </row>
    <row r="19" spans="1:16" hidden="1">
      <c r="C19" s="8" t="s">
        <v>75</v>
      </c>
      <c r="D19" s="122" t="s">
        <v>367</v>
      </c>
      <c r="E19" s="28">
        <v>2</v>
      </c>
      <c r="F19" s="28">
        <v>0</v>
      </c>
      <c r="G19" s="150">
        <f>+F19+E19</f>
        <v>2</v>
      </c>
      <c r="H19" s="28">
        <v>0</v>
      </c>
      <c r="I19" s="9">
        <v>0</v>
      </c>
      <c r="J19" s="150">
        <f>+I19+H19</f>
        <v>0</v>
      </c>
      <c r="L19" s="7"/>
      <c r="M19" s="10"/>
    </row>
    <row r="20" spans="1:16" hidden="1">
      <c r="C20" s="8" t="s">
        <v>76</v>
      </c>
      <c r="D20" s="122" t="s">
        <v>368</v>
      </c>
      <c r="E20" s="28">
        <v>2</v>
      </c>
      <c r="F20" s="28">
        <v>0</v>
      </c>
      <c r="G20" s="150">
        <f>+F20+E20</f>
        <v>2</v>
      </c>
      <c r="H20" s="28">
        <v>0</v>
      </c>
      <c r="I20" s="28">
        <v>0</v>
      </c>
      <c r="J20" s="150">
        <f>+I20+H20</f>
        <v>0</v>
      </c>
      <c r="L20" s="7"/>
      <c r="M20" s="10"/>
    </row>
    <row r="21" spans="1:16" ht="13.5" hidden="1" thickBot="1">
      <c r="C21" s="8" t="s">
        <v>111</v>
      </c>
      <c r="D21" s="122" t="s">
        <v>79</v>
      </c>
      <c r="E21" s="28">
        <v>5</v>
      </c>
      <c r="F21" s="28">
        <v>10</v>
      </c>
      <c r="G21" s="150">
        <f>+F21+E21</f>
        <v>15</v>
      </c>
      <c r="H21" s="28">
        <v>2</v>
      </c>
      <c r="I21" s="28">
        <v>5</v>
      </c>
      <c r="J21" s="150">
        <f>+I21+H21</f>
        <v>7</v>
      </c>
      <c r="L21" s="7"/>
      <c r="M21" s="10"/>
    </row>
    <row r="22" spans="1:16" ht="26.25" thickBot="1">
      <c r="C22" s="27"/>
      <c r="D22" s="241" t="s">
        <v>391</v>
      </c>
      <c r="E22" s="193">
        <f t="shared" ref="E22:J22" si="1">SUM(E17:E21)</f>
        <v>9</v>
      </c>
      <c r="F22" s="193">
        <f t="shared" si="1"/>
        <v>10</v>
      </c>
      <c r="G22" s="193">
        <f t="shared" si="1"/>
        <v>19</v>
      </c>
      <c r="H22" s="193">
        <f t="shared" si="1"/>
        <v>2</v>
      </c>
      <c r="I22" s="193">
        <f t="shared" si="1"/>
        <v>26</v>
      </c>
      <c r="J22" s="193">
        <f t="shared" si="1"/>
        <v>28</v>
      </c>
      <c r="L22" s="7"/>
      <c r="M22" s="10"/>
    </row>
    <row r="23" spans="1:16">
      <c r="C23" s="27"/>
      <c r="D23" s="7"/>
      <c r="E23" s="7"/>
      <c r="F23" s="130"/>
      <c r="G23" s="130"/>
      <c r="H23" s="130"/>
      <c r="I23" s="130"/>
      <c r="J23" s="28"/>
      <c r="L23" s="7"/>
      <c r="M23" s="10"/>
    </row>
    <row r="24" spans="1:16">
      <c r="B24" s="195">
        <v>2.2999999999999998</v>
      </c>
      <c r="D24" s="143" t="s">
        <v>23</v>
      </c>
      <c r="E24" s="7"/>
      <c r="F24" s="123"/>
      <c r="G24" s="123"/>
      <c r="H24" s="123"/>
      <c r="I24" s="123"/>
      <c r="J24" s="123"/>
      <c r="K24" s="10"/>
      <c r="M24" s="7"/>
      <c r="N24" s="10"/>
    </row>
    <row r="25" spans="1:16">
      <c r="B25" s="8"/>
      <c r="E25" s="9" t="s">
        <v>17</v>
      </c>
      <c r="F25" s="9" t="s">
        <v>18</v>
      </c>
      <c r="G25" s="9" t="s">
        <v>19</v>
      </c>
      <c r="H25" s="9" t="s">
        <v>17</v>
      </c>
      <c r="I25" s="9" t="s">
        <v>18</v>
      </c>
      <c r="J25" s="9" t="s">
        <v>19</v>
      </c>
      <c r="L25" s="7"/>
      <c r="M25" s="10"/>
    </row>
    <row r="26" spans="1:16">
      <c r="A26" s="234" t="s">
        <v>9</v>
      </c>
      <c r="B26" s="33"/>
      <c r="D26" s="1"/>
      <c r="E26" s="9" t="s">
        <v>20</v>
      </c>
      <c r="F26" s="9" t="s">
        <v>20</v>
      </c>
      <c r="G26" s="9" t="s">
        <v>20</v>
      </c>
      <c r="H26" s="9" t="s">
        <v>20</v>
      </c>
      <c r="I26" s="9" t="s">
        <v>20</v>
      </c>
      <c r="J26" s="9" t="s">
        <v>20</v>
      </c>
      <c r="L26" s="7"/>
      <c r="M26" s="10"/>
      <c r="P26" s="8" t="s">
        <v>9</v>
      </c>
    </row>
    <row r="27" spans="1:16">
      <c r="A27" s="234" t="s">
        <v>9</v>
      </c>
      <c r="B27" s="33"/>
      <c r="D27" s="1"/>
      <c r="E27" s="127">
        <v>2016</v>
      </c>
      <c r="F27" s="127">
        <v>2016</v>
      </c>
      <c r="G27" s="127">
        <v>2016</v>
      </c>
      <c r="H27" s="127">
        <v>2015</v>
      </c>
      <c r="I27" s="127">
        <v>2015</v>
      </c>
      <c r="J27" s="127">
        <v>2015</v>
      </c>
      <c r="L27" s="7"/>
      <c r="M27" s="10"/>
    </row>
    <row r="28" spans="1:16">
      <c r="B28" s="33"/>
      <c r="D28" s="1"/>
      <c r="E28" s="126" t="s">
        <v>21</v>
      </c>
      <c r="F28" s="126" t="s">
        <v>21</v>
      </c>
      <c r="G28" s="126" t="s">
        <v>21</v>
      </c>
      <c r="H28" s="126" t="s">
        <v>21</v>
      </c>
      <c r="I28" s="126" t="s">
        <v>21</v>
      </c>
      <c r="J28" s="126" t="s">
        <v>21</v>
      </c>
      <c r="L28" s="7"/>
      <c r="M28" s="10"/>
    </row>
    <row r="29" spans="1:16">
      <c r="D29" s="8" t="s">
        <v>199</v>
      </c>
      <c r="E29" s="9">
        <v>22</v>
      </c>
      <c r="F29" s="35">
        <v>8</v>
      </c>
      <c r="G29" s="209">
        <f>+F29+E29</f>
        <v>30</v>
      </c>
      <c r="H29" s="35">
        <v>26</v>
      </c>
      <c r="I29" s="35">
        <v>11</v>
      </c>
      <c r="J29" s="209">
        <f>+I29+H29</f>
        <v>37</v>
      </c>
      <c r="L29" s="7"/>
      <c r="M29" s="10"/>
    </row>
    <row r="30" spans="1:16">
      <c r="D30" s="8" t="s">
        <v>179</v>
      </c>
      <c r="E30" s="9">
        <v>1</v>
      </c>
      <c r="F30" s="35">
        <v>0</v>
      </c>
      <c r="G30" s="209">
        <f>+F30+E30</f>
        <v>1</v>
      </c>
      <c r="H30" s="35">
        <v>0</v>
      </c>
      <c r="I30" s="35">
        <v>0</v>
      </c>
      <c r="J30" s="209">
        <f>+I30+H30</f>
        <v>0</v>
      </c>
      <c r="L30" s="7"/>
      <c r="M30" s="10"/>
    </row>
    <row r="31" spans="1:16" ht="13.5" thickBot="1">
      <c r="D31" s="1"/>
      <c r="E31" s="210">
        <f t="shared" ref="E31:J31" si="2">SUM(E29:E30)</f>
        <v>23</v>
      </c>
      <c r="F31" s="210">
        <f t="shared" si="2"/>
        <v>8</v>
      </c>
      <c r="G31" s="210">
        <f t="shared" si="2"/>
        <v>31</v>
      </c>
      <c r="H31" s="210">
        <f t="shared" si="2"/>
        <v>26</v>
      </c>
      <c r="I31" s="210">
        <f t="shared" si="2"/>
        <v>11</v>
      </c>
      <c r="J31" s="131">
        <f t="shared" si="2"/>
        <v>37</v>
      </c>
      <c r="L31" s="7"/>
      <c r="M31" s="10"/>
    </row>
    <row r="32" spans="1:16">
      <c r="D32" s="1"/>
      <c r="E32" s="1"/>
      <c r="F32" s="1"/>
      <c r="G32" s="20"/>
      <c r="H32" s="1"/>
      <c r="I32" s="20"/>
      <c r="J32" s="10"/>
      <c r="L32" s="7"/>
      <c r="M32" s="10"/>
    </row>
    <row r="33" spans="1:11" ht="25.5" customHeight="1">
      <c r="A33" s="233" t="s">
        <v>253</v>
      </c>
      <c r="B33" s="175">
        <v>3</v>
      </c>
      <c r="C33" s="1"/>
      <c r="D33" s="1"/>
      <c r="E33" s="250" t="s">
        <v>241</v>
      </c>
      <c r="F33" s="251" t="s">
        <v>254</v>
      </c>
      <c r="G33" s="250" t="s">
        <v>41</v>
      </c>
      <c r="H33" s="250" t="s">
        <v>241</v>
      </c>
      <c r="I33" s="251" t="s">
        <v>254</v>
      </c>
      <c r="J33" s="250" t="s">
        <v>41</v>
      </c>
    </row>
    <row r="34" spans="1:11" s="174" customFormat="1">
      <c r="A34" s="235"/>
      <c r="B34" s="173"/>
      <c r="C34" s="173"/>
      <c r="E34" s="250"/>
      <c r="F34" s="251"/>
      <c r="G34" s="250"/>
      <c r="H34" s="250"/>
      <c r="I34" s="251"/>
      <c r="J34" s="250"/>
      <c r="K34" s="173"/>
    </row>
    <row r="35" spans="1:11">
      <c r="A35" s="236"/>
      <c r="B35" s="1"/>
      <c r="C35" s="1"/>
      <c r="E35" s="127">
        <v>2016</v>
      </c>
      <c r="F35" s="127">
        <v>2016</v>
      </c>
      <c r="G35" s="127">
        <v>2016</v>
      </c>
      <c r="H35" s="127">
        <v>2015</v>
      </c>
      <c r="I35" s="127">
        <v>2015</v>
      </c>
      <c r="J35" s="127">
        <v>2015</v>
      </c>
      <c r="K35" s="1"/>
    </row>
    <row r="36" spans="1:11">
      <c r="A36" s="236"/>
      <c r="B36" s="1"/>
      <c r="C36" s="1"/>
      <c r="E36" s="126" t="s">
        <v>21</v>
      </c>
      <c r="F36" s="126" t="s">
        <v>21</v>
      </c>
      <c r="G36" s="126" t="s">
        <v>21</v>
      </c>
      <c r="H36" s="126" t="s">
        <v>21</v>
      </c>
      <c r="I36" s="126" t="s">
        <v>21</v>
      </c>
      <c r="J36" s="126" t="s">
        <v>21</v>
      </c>
      <c r="K36" s="1"/>
    </row>
    <row r="37" spans="1:11">
      <c r="A37" s="236"/>
      <c r="B37" s="1"/>
      <c r="C37" s="1"/>
      <c r="D37" s="8" t="s">
        <v>84</v>
      </c>
      <c r="E37" s="9">
        <v>11</v>
      </c>
      <c r="F37" s="9">
        <v>0</v>
      </c>
      <c r="G37" s="54">
        <f>+F37+E37</f>
        <v>11</v>
      </c>
      <c r="H37" s="9">
        <v>11</v>
      </c>
      <c r="I37" s="9">
        <v>0</v>
      </c>
      <c r="J37" s="54">
        <f t="shared" ref="J37:J46" si="3">+I37+H37</f>
        <v>11</v>
      </c>
      <c r="K37" s="1"/>
    </row>
    <row r="38" spans="1:11">
      <c r="A38" s="236"/>
      <c r="B38" s="1"/>
      <c r="C38" s="1"/>
      <c r="D38" s="8" t="s">
        <v>348</v>
      </c>
      <c r="E38" s="9">
        <v>1</v>
      </c>
      <c r="F38" s="9">
        <v>0</v>
      </c>
      <c r="G38" s="54">
        <f t="shared" ref="G38:G45" si="4">+F38+E38</f>
        <v>1</v>
      </c>
      <c r="H38" s="9">
        <v>0</v>
      </c>
      <c r="I38" s="9">
        <v>0</v>
      </c>
      <c r="J38" s="54">
        <f>+I38+H38</f>
        <v>0</v>
      </c>
      <c r="K38" s="1"/>
    </row>
    <row r="39" spans="1:11">
      <c r="A39" s="236"/>
      <c r="B39" s="1"/>
      <c r="C39" s="1"/>
      <c r="D39" s="37" t="s">
        <v>216</v>
      </c>
      <c r="E39" s="227">
        <v>0</v>
      </c>
      <c r="F39" s="9">
        <v>41</v>
      </c>
      <c r="G39" s="54">
        <f t="shared" si="4"/>
        <v>41</v>
      </c>
      <c r="H39" s="9">
        <v>0</v>
      </c>
      <c r="I39" s="9">
        <v>147</v>
      </c>
      <c r="J39" s="54">
        <f t="shared" si="3"/>
        <v>147</v>
      </c>
      <c r="K39" s="1"/>
    </row>
    <row r="40" spans="1:11">
      <c r="C40" s="7"/>
      <c r="D40" s="37" t="s">
        <v>77</v>
      </c>
      <c r="E40" s="227">
        <v>0</v>
      </c>
      <c r="F40" s="9">
        <v>113</v>
      </c>
      <c r="G40" s="54">
        <f t="shared" si="4"/>
        <v>113</v>
      </c>
      <c r="H40" s="9">
        <v>0</v>
      </c>
      <c r="I40" s="9">
        <v>109</v>
      </c>
      <c r="J40" s="54">
        <f t="shared" si="3"/>
        <v>109</v>
      </c>
      <c r="K40" s="1"/>
    </row>
    <row r="41" spans="1:11">
      <c r="A41" s="236"/>
      <c r="B41" s="35"/>
      <c r="C41" s="1"/>
      <c r="D41" s="38" t="s">
        <v>78</v>
      </c>
      <c r="E41" s="45">
        <v>0</v>
      </c>
      <c r="F41" s="9">
        <v>4</v>
      </c>
      <c r="G41" s="54">
        <f t="shared" si="4"/>
        <v>4</v>
      </c>
      <c r="H41" s="9">
        <v>0</v>
      </c>
      <c r="I41" s="9">
        <v>1</v>
      </c>
      <c r="J41" s="54">
        <f t="shared" si="3"/>
        <v>1</v>
      </c>
      <c r="K41" s="1"/>
    </row>
    <row r="42" spans="1:11">
      <c r="A42" s="236"/>
      <c r="B42" s="35"/>
      <c r="C42" s="1"/>
      <c r="D42" s="38" t="s">
        <v>173</v>
      </c>
      <c r="E42" s="45">
        <v>0</v>
      </c>
      <c r="F42" s="9">
        <v>11</v>
      </c>
      <c r="G42" s="54">
        <f t="shared" si="4"/>
        <v>11</v>
      </c>
      <c r="H42" s="9">
        <v>0</v>
      </c>
      <c r="I42" s="9">
        <v>28</v>
      </c>
      <c r="J42" s="54">
        <f t="shared" si="3"/>
        <v>28</v>
      </c>
      <c r="K42" s="1"/>
    </row>
    <row r="43" spans="1:11">
      <c r="A43" s="236"/>
      <c r="B43" s="35"/>
      <c r="C43" s="1"/>
      <c r="D43" s="38" t="s">
        <v>157</v>
      </c>
      <c r="E43" s="45">
        <v>0</v>
      </c>
      <c r="F43" s="9">
        <v>28</v>
      </c>
      <c r="G43" s="54">
        <f t="shared" si="4"/>
        <v>28</v>
      </c>
      <c r="H43" s="9">
        <v>0</v>
      </c>
      <c r="I43" s="9">
        <v>29</v>
      </c>
      <c r="J43" s="54">
        <f t="shared" si="3"/>
        <v>29</v>
      </c>
      <c r="K43" s="1"/>
    </row>
    <row r="44" spans="1:11">
      <c r="A44" s="236"/>
      <c r="B44" s="1"/>
      <c r="C44" s="1"/>
      <c r="D44" s="8" t="s">
        <v>81</v>
      </c>
      <c r="E44" s="9">
        <v>0</v>
      </c>
      <c r="F44" s="9">
        <v>4</v>
      </c>
      <c r="G44" s="54">
        <f t="shared" si="4"/>
        <v>4</v>
      </c>
      <c r="H44" s="9">
        <v>0</v>
      </c>
      <c r="I44" s="9">
        <v>4</v>
      </c>
      <c r="J44" s="54">
        <f t="shared" si="3"/>
        <v>4</v>
      </c>
      <c r="K44" s="1"/>
    </row>
    <row r="45" spans="1:11">
      <c r="A45" s="236"/>
      <c r="B45" s="1"/>
      <c r="C45" s="1"/>
      <c r="D45" s="8" t="s">
        <v>224</v>
      </c>
      <c r="E45" s="9">
        <v>0</v>
      </c>
      <c r="F45" s="9">
        <v>0</v>
      </c>
      <c r="G45" s="54">
        <f t="shared" si="4"/>
        <v>0</v>
      </c>
      <c r="H45" s="9">
        <v>0</v>
      </c>
      <c r="I45" s="9">
        <v>0</v>
      </c>
      <c r="J45" s="54">
        <f t="shared" si="3"/>
        <v>0</v>
      </c>
      <c r="K45" s="1"/>
    </row>
    <row r="46" spans="1:11">
      <c r="A46" s="236"/>
      <c r="B46" s="1"/>
      <c r="C46" s="1"/>
      <c r="D46" s="8" t="s">
        <v>85</v>
      </c>
      <c r="E46" s="9">
        <v>0</v>
      </c>
      <c r="F46" s="9">
        <v>42</v>
      </c>
      <c r="G46" s="54">
        <f t="shared" ref="G46" si="5">+F46+E46</f>
        <v>42</v>
      </c>
      <c r="H46" s="9">
        <v>0</v>
      </c>
      <c r="I46" s="9">
        <v>35</v>
      </c>
      <c r="J46" s="54">
        <f t="shared" si="3"/>
        <v>35</v>
      </c>
      <c r="K46" s="1"/>
    </row>
    <row r="47" spans="1:11" ht="13.5" thickBot="1">
      <c r="A47" s="236"/>
      <c r="B47" s="35"/>
      <c r="C47" s="1"/>
      <c r="D47" s="8" t="s">
        <v>9</v>
      </c>
      <c r="E47" s="131">
        <f t="shared" ref="E47:J47" si="6">SUM(E37:E46)</f>
        <v>12</v>
      </c>
      <c r="F47" s="131">
        <f t="shared" si="6"/>
        <v>243</v>
      </c>
      <c r="G47" s="131">
        <f t="shared" si="6"/>
        <v>255</v>
      </c>
      <c r="H47" s="131">
        <f t="shared" si="6"/>
        <v>11</v>
      </c>
      <c r="I47" s="131">
        <f t="shared" si="6"/>
        <v>353</v>
      </c>
      <c r="J47" s="131">
        <f t="shared" si="6"/>
        <v>364</v>
      </c>
      <c r="K47" s="1"/>
    </row>
    <row r="48" spans="1:11">
      <c r="A48" s="236"/>
      <c r="B48" s="35"/>
      <c r="C48" s="1"/>
      <c r="F48" s="24"/>
      <c r="G48" s="24"/>
      <c r="H48" s="24"/>
      <c r="I48" s="24"/>
      <c r="J48" s="24"/>
      <c r="K48" s="1"/>
    </row>
    <row r="49" spans="1:12">
      <c r="A49" s="236"/>
      <c r="B49" s="35">
        <v>3.1</v>
      </c>
      <c r="C49" s="1"/>
      <c r="D49" s="41" t="s">
        <v>224</v>
      </c>
      <c r="E49" s="7"/>
      <c r="F49" s="10"/>
      <c r="G49" s="10"/>
      <c r="H49" s="10"/>
      <c r="I49" s="10"/>
      <c r="J49" s="10"/>
      <c r="K49" s="7"/>
      <c r="L49" s="1"/>
    </row>
    <row r="50" spans="1:12">
      <c r="B50" s="8"/>
      <c r="C50" s="1"/>
      <c r="D50" s="38" t="s">
        <v>376</v>
      </c>
      <c r="E50" s="7"/>
      <c r="F50" s="10"/>
      <c r="G50" s="10"/>
      <c r="H50" s="10"/>
      <c r="I50" s="10"/>
      <c r="J50" s="10"/>
      <c r="K50" s="7"/>
      <c r="L50" s="1"/>
    </row>
    <row r="51" spans="1:12">
      <c r="A51" s="236"/>
      <c r="B51" s="35"/>
      <c r="C51" s="1"/>
      <c r="D51" s="38" t="s">
        <v>366</v>
      </c>
      <c r="E51" s="7"/>
      <c r="F51" s="10"/>
      <c r="G51" s="10"/>
      <c r="H51" s="10"/>
      <c r="I51" s="10"/>
      <c r="J51" s="10"/>
      <c r="K51" s="7"/>
      <c r="L51" s="1"/>
    </row>
    <row r="52" spans="1:12">
      <c r="A52" s="236"/>
      <c r="B52" s="35"/>
      <c r="C52" s="1"/>
      <c r="D52" s="38" t="s">
        <v>377</v>
      </c>
      <c r="E52" s="7"/>
      <c r="F52" s="10"/>
      <c r="G52" s="10"/>
      <c r="H52" s="10"/>
      <c r="I52" s="10"/>
      <c r="J52" s="10"/>
      <c r="K52" s="7"/>
      <c r="L52" s="1"/>
    </row>
    <row r="53" spans="1:12">
      <c r="A53" s="236"/>
      <c r="B53" s="35"/>
      <c r="C53" s="1"/>
      <c r="D53" s="7"/>
      <c r="E53" s="7"/>
      <c r="F53" s="10"/>
      <c r="G53" s="10"/>
      <c r="H53" s="10"/>
      <c r="I53" s="10"/>
      <c r="J53" s="10"/>
      <c r="K53" s="7"/>
      <c r="L53" s="1"/>
    </row>
    <row r="54" spans="1:12">
      <c r="B54" s="173">
        <v>3.2</v>
      </c>
      <c r="D54" s="200" t="s">
        <v>314</v>
      </c>
      <c r="E54" s="7"/>
      <c r="F54" s="10"/>
      <c r="G54" s="10"/>
      <c r="H54" s="10"/>
      <c r="I54" s="10"/>
      <c r="J54" s="10"/>
      <c r="K54" s="7"/>
      <c r="L54" s="1"/>
    </row>
    <row r="55" spans="1:12">
      <c r="A55" s="236"/>
      <c r="B55" s="35"/>
      <c r="C55" s="1"/>
      <c r="D55" s="165" t="s">
        <v>329</v>
      </c>
      <c r="E55" s="7"/>
      <c r="F55" s="10"/>
      <c r="G55" s="10"/>
      <c r="H55" s="10"/>
      <c r="I55" s="10"/>
      <c r="J55" s="10"/>
      <c r="K55" s="7"/>
      <c r="L55" s="1"/>
    </row>
    <row r="56" spans="1:12">
      <c r="A56" s="236"/>
      <c r="B56" s="35"/>
      <c r="C56" s="1"/>
      <c r="D56" s="38" t="s">
        <v>316</v>
      </c>
      <c r="E56" s="7"/>
      <c r="F56" s="10"/>
      <c r="G56" s="10"/>
      <c r="H56" s="10"/>
      <c r="I56" s="10"/>
      <c r="J56" s="10"/>
      <c r="K56" s="7"/>
      <c r="L56" s="1"/>
    </row>
    <row r="57" spans="1:12">
      <c r="A57" s="236"/>
      <c r="B57" s="35"/>
      <c r="C57" s="1"/>
      <c r="D57" s="38"/>
      <c r="E57" s="7"/>
      <c r="F57" s="10"/>
      <c r="G57" s="10"/>
      <c r="H57" s="10"/>
      <c r="I57" s="10"/>
      <c r="J57" s="10"/>
      <c r="K57" s="7"/>
      <c r="L57" s="1"/>
    </row>
    <row r="58" spans="1:12">
      <c r="B58" s="35">
        <v>3.3</v>
      </c>
      <c r="C58" s="1"/>
      <c r="D58" s="143" t="s">
        <v>315</v>
      </c>
      <c r="E58" s="7"/>
      <c r="F58" s="10"/>
      <c r="G58" s="10"/>
      <c r="H58" s="10"/>
      <c r="I58" s="10"/>
      <c r="J58" s="10"/>
      <c r="K58" s="7"/>
      <c r="L58" s="1"/>
    </row>
    <row r="59" spans="1:12">
      <c r="A59" s="236"/>
      <c r="B59" s="35"/>
      <c r="C59" s="1"/>
      <c r="D59" s="7" t="s">
        <v>392</v>
      </c>
      <c r="E59" s="7"/>
      <c r="F59" s="10"/>
      <c r="G59" s="10"/>
      <c r="H59" s="10"/>
      <c r="I59" s="10"/>
      <c r="J59" s="10"/>
      <c r="K59" s="7"/>
      <c r="L59" s="1"/>
    </row>
    <row r="60" spans="1:12">
      <c r="A60" s="236"/>
      <c r="B60" s="35"/>
      <c r="C60" s="1"/>
      <c r="D60" s="7" t="s">
        <v>9</v>
      </c>
      <c r="E60" s="7"/>
      <c r="F60" s="10"/>
      <c r="G60" s="10"/>
      <c r="H60" s="10"/>
      <c r="I60" s="10"/>
      <c r="J60" s="10"/>
      <c r="K60" s="7"/>
      <c r="L60" s="1"/>
    </row>
    <row r="61" spans="1:12">
      <c r="A61" s="236"/>
      <c r="B61" s="35"/>
      <c r="C61" s="1"/>
      <c r="D61" s="7"/>
      <c r="E61" s="7"/>
      <c r="F61" s="10"/>
      <c r="G61" s="10"/>
      <c r="H61" s="10"/>
      <c r="I61" s="10"/>
      <c r="J61" s="10"/>
      <c r="K61" s="7"/>
      <c r="L61" s="1"/>
    </row>
    <row r="62" spans="1:12" ht="38.25">
      <c r="A62" s="237" t="s">
        <v>255</v>
      </c>
      <c r="B62" s="169">
        <v>4</v>
      </c>
      <c r="C62" s="170"/>
      <c r="D62" s="171"/>
      <c r="E62" s="194" t="s">
        <v>132</v>
      </c>
      <c r="F62" s="194" t="s">
        <v>100</v>
      </c>
      <c r="G62" s="194" t="s">
        <v>41</v>
      </c>
      <c r="H62" s="194" t="s">
        <v>132</v>
      </c>
      <c r="I62" s="194" t="s">
        <v>100</v>
      </c>
      <c r="J62" s="194" t="s">
        <v>41</v>
      </c>
      <c r="K62" s="172"/>
    </row>
    <row r="63" spans="1:12">
      <c r="A63" s="12" t="s">
        <v>9</v>
      </c>
      <c r="B63" s="16"/>
      <c r="C63" s="27"/>
      <c r="D63" s="7"/>
      <c r="E63" s="127">
        <v>2016</v>
      </c>
      <c r="F63" s="127">
        <v>2016</v>
      </c>
      <c r="G63" s="127">
        <v>2016</v>
      </c>
      <c r="H63" s="127">
        <v>2015</v>
      </c>
      <c r="I63" s="127">
        <v>2015</v>
      </c>
      <c r="J63" s="127">
        <v>2015</v>
      </c>
      <c r="K63" s="11"/>
    </row>
    <row r="64" spans="1:12">
      <c r="A64" s="12" t="s">
        <v>9</v>
      </c>
      <c r="C64" s="27"/>
      <c r="D64" s="7"/>
      <c r="E64" s="9" t="s">
        <v>21</v>
      </c>
      <c r="F64" s="9" t="s">
        <v>21</v>
      </c>
      <c r="G64" s="9" t="s">
        <v>21</v>
      </c>
      <c r="H64" s="9" t="s">
        <v>21</v>
      </c>
      <c r="I64" s="9" t="s">
        <v>21</v>
      </c>
      <c r="J64" s="9" t="s">
        <v>21</v>
      </c>
      <c r="K64" s="11"/>
    </row>
    <row r="65" spans="1:12">
      <c r="A65" s="236"/>
      <c r="B65" s="35"/>
      <c r="C65" s="1"/>
      <c r="D65" s="39" t="s">
        <v>349</v>
      </c>
      <c r="E65" s="132">
        <v>-79</v>
      </c>
      <c r="F65" s="132">
        <v>-42</v>
      </c>
      <c r="G65" s="132">
        <f>+F65+E65</f>
        <v>-121</v>
      </c>
      <c r="H65" s="132">
        <v>1</v>
      </c>
      <c r="I65" s="132">
        <v>7</v>
      </c>
      <c r="J65" s="132">
        <f>+I65+H65</f>
        <v>8</v>
      </c>
      <c r="K65" s="11"/>
    </row>
    <row r="66" spans="1:12">
      <c r="A66" s="236"/>
      <c r="B66" s="35"/>
      <c r="C66" s="1"/>
      <c r="D66" s="39" t="s">
        <v>350</v>
      </c>
      <c r="E66" s="9">
        <v>48</v>
      </c>
      <c r="F66" s="132">
        <v>19</v>
      </c>
      <c r="G66" s="132">
        <f>+F66+E66</f>
        <v>67</v>
      </c>
      <c r="H66" s="132">
        <v>55</v>
      </c>
      <c r="I66" s="132">
        <v>24</v>
      </c>
      <c r="J66" s="132">
        <f>+I66+H66</f>
        <v>79</v>
      </c>
      <c r="K66" s="11"/>
    </row>
    <row r="67" spans="1:12" ht="13.5" thickBot="1">
      <c r="A67" s="236"/>
      <c r="B67" s="35"/>
      <c r="C67" s="1"/>
      <c r="D67" s="1"/>
      <c r="E67" s="133">
        <f t="shared" ref="E67:J67" si="7">SUM(E65:E66)</f>
        <v>-31</v>
      </c>
      <c r="F67" s="133">
        <f t="shared" si="7"/>
        <v>-23</v>
      </c>
      <c r="G67" s="133">
        <f t="shared" si="7"/>
        <v>-54</v>
      </c>
      <c r="H67" s="133">
        <f t="shared" si="7"/>
        <v>56</v>
      </c>
      <c r="I67" s="133">
        <f t="shared" si="7"/>
        <v>31</v>
      </c>
      <c r="J67" s="133">
        <f t="shared" si="7"/>
        <v>87</v>
      </c>
      <c r="K67" s="11"/>
    </row>
    <row r="68" spans="1:12">
      <c r="A68" s="236"/>
      <c r="B68" s="35"/>
      <c r="C68" s="1"/>
      <c r="D68" s="1"/>
      <c r="E68" s="1"/>
      <c r="I68" s="11"/>
      <c r="J68" s="11"/>
      <c r="K68" s="11"/>
    </row>
    <row r="69" spans="1:12">
      <c r="A69" s="236"/>
      <c r="B69" s="35"/>
      <c r="C69" s="1"/>
      <c r="D69" s="1"/>
      <c r="E69" s="1"/>
      <c r="I69" s="11"/>
      <c r="J69" s="11"/>
      <c r="K69" s="124"/>
      <c r="L69" s="11"/>
    </row>
    <row r="70" spans="1:12">
      <c r="A70" s="236"/>
      <c r="B70" s="35"/>
      <c r="C70" s="1"/>
      <c r="D70" s="27"/>
      <c r="E70" s="27"/>
      <c r="F70" s="10"/>
      <c r="G70" s="10"/>
      <c r="H70" s="10"/>
      <c r="I70" s="10"/>
      <c r="J70" s="10"/>
      <c r="K70" s="10"/>
      <c r="L70" s="11"/>
    </row>
    <row r="71" spans="1:12">
      <c r="A71" s="236"/>
      <c r="B71" s="35"/>
      <c r="C71" s="1"/>
      <c r="D71" s="27"/>
      <c r="E71" s="27"/>
      <c r="F71" s="10"/>
      <c r="G71" s="10"/>
      <c r="H71" s="10"/>
      <c r="I71" s="10"/>
      <c r="J71" s="10"/>
      <c r="K71" s="10"/>
      <c r="L71" s="11"/>
    </row>
    <row r="72" spans="1:12">
      <c r="A72" s="236"/>
      <c r="B72" s="35"/>
      <c r="C72" s="1"/>
      <c r="D72" s="1"/>
      <c r="E72" s="1"/>
      <c r="I72" s="11"/>
      <c r="J72" s="11"/>
      <c r="K72" s="11"/>
      <c r="L72" s="11"/>
    </row>
    <row r="73" spans="1:12">
      <c r="A73" s="236"/>
      <c r="B73" s="35"/>
      <c r="C73" s="1"/>
      <c r="D73" s="1"/>
      <c r="E73" s="1"/>
      <c r="F73" s="1"/>
      <c r="G73" s="1"/>
      <c r="H73" s="1"/>
      <c r="I73" s="1"/>
      <c r="J73" s="1"/>
      <c r="K73" s="1"/>
      <c r="L73" s="1"/>
    </row>
    <row r="74" spans="1:12">
      <c r="A74" s="236"/>
      <c r="B74" s="35"/>
      <c r="C74" s="1"/>
      <c r="D74" s="1"/>
      <c r="E74" s="1"/>
      <c r="F74" s="1"/>
      <c r="G74" s="1"/>
      <c r="H74" s="1"/>
      <c r="I74" s="1"/>
      <c r="J74" s="1"/>
      <c r="K74" s="1"/>
      <c r="L74" s="1"/>
    </row>
    <row r="75" spans="1:12">
      <c r="A75" s="236"/>
      <c r="B75" s="35"/>
      <c r="C75" s="1"/>
      <c r="D75" s="1"/>
      <c r="E75" s="1"/>
      <c r="F75" s="1"/>
      <c r="G75" s="1"/>
      <c r="H75" s="1"/>
      <c r="I75" s="1"/>
      <c r="J75" s="1"/>
      <c r="K75" s="1"/>
      <c r="L75" s="1"/>
    </row>
    <row r="76" spans="1:12">
      <c r="A76" s="236"/>
      <c r="B76" s="35"/>
      <c r="C76" s="1"/>
      <c r="D76" s="1"/>
      <c r="E76" s="1"/>
      <c r="F76" s="1"/>
      <c r="G76" s="1"/>
      <c r="H76" s="1"/>
      <c r="I76" s="1"/>
      <c r="J76" s="1"/>
      <c r="K76" s="1"/>
      <c r="L76" s="1"/>
    </row>
    <row r="77" spans="1:12">
      <c r="A77" s="236"/>
      <c r="B77" s="35"/>
      <c r="C77" s="1"/>
      <c r="D77" s="1"/>
      <c r="E77" s="1"/>
      <c r="F77" s="1"/>
      <c r="G77" s="1"/>
      <c r="H77" s="1"/>
      <c r="I77" s="1"/>
      <c r="J77" s="1"/>
      <c r="K77" s="1"/>
      <c r="L77" s="1"/>
    </row>
    <row r="78" spans="1:12">
      <c r="A78" s="236"/>
      <c r="B78" s="35"/>
      <c r="C78" s="1"/>
      <c r="D78" s="1"/>
      <c r="E78" s="1"/>
      <c r="F78" s="1"/>
      <c r="G78" s="1"/>
      <c r="H78" s="1"/>
      <c r="I78" s="1"/>
      <c r="J78" s="1"/>
      <c r="K78" s="1"/>
      <c r="L78" s="1"/>
    </row>
    <row r="79" spans="1:12">
      <c r="A79" s="236"/>
      <c r="B79" s="35"/>
      <c r="C79" s="1"/>
      <c r="D79" s="1"/>
      <c r="E79" s="1"/>
      <c r="F79" s="1"/>
      <c r="G79" s="1"/>
      <c r="H79" s="1"/>
      <c r="I79" s="1"/>
      <c r="J79" s="1"/>
      <c r="K79" s="1"/>
      <c r="L79" s="1"/>
    </row>
    <row r="80" spans="1:12">
      <c r="A80" s="236"/>
      <c r="B80" s="35"/>
      <c r="C80" s="1"/>
      <c r="D80" s="1"/>
      <c r="E80" s="1"/>
      <c r="F80" s="1"/>
      <c r="G80" s="1"/>
      <c r="H80" s="1"/>
      <c r="I80" s="1"/>
      <c r="J80" s="1"/>
      <c r="K80" s="1"/>
      <c r="L80" s="1"/>
    </row>
    <row r="81" spans="1:12">
      <c r="A81" s="236"/>
      <c r="B81" s="35"/>
      <c r="C81" s="1"/>
      <c r="D81" s="1"/>
      <c r="E81" s="1"/>
      <c r="F81" s="1"/>
      <c r="G81" s="1"/>
      <c r="H81" s="1"/>
      <c r="I81" s="1"/>
      <c r="J81" s="1"/>
      <c r="K81" s="1"/>
      <c r="L81" s="1"/>
    </row>
    <row r="82" spans="1:12">
      <c r="A82" s="236"/>
      <c r="B82" s="35"/>
      <c r="C82" s="1"/>
      <c r="D82" s="1"/>
      <c r="E82" s="1"/>
      <c r="F82" s="1"/>
      <c r="G82" s="1"/>
      <c r="H82" s="1"/>
      <c r="I82" s="1"/>
      <c r="J82" s="1"/>
      <c r="K82" s="1"/>
      <c r="L82" s="1"/>
    </row>
    <row r="83" spans="1:12">
      <c r="A83" s="236"/>
      <c r="B83" s="35"/>
      <c r="C83" s="1"/>
      <c r="D83" s="1"/>
      <c r="E83" s="1"/>
      <c r="F83" s="1"/>
      <c r="G83" s="1"/>
      <c r="H83" s="1"/>
      <c r="I83" s="1"/>
      <c r="J83" s="1"/>
      <c r="K83" s="1"/>
      <c r="L83" s="1"/>
    </row>
    <row r="84" spans="1:12">
      <c r="A84" s="236"/>
      <c r="B84" s="35"/>
      <c r="C84" s="1"/>
      <c r="D84" s="1"/>
      <c r="E84" s="1"/>
      <c r="F84" s="1"/>
      <c r="G84" s="1"/>
      <c r="H84" s="1"/>
      <c r="I84" s="1"/>
      <c r="J84" s="1"/>
      <c r="K84" s="1"/>
      <c r="L84" s="1"/>
    </row>
    <row r="85" spans="1:12">
      <c r="A85" s="236"/>
      <c r="B85" s="35"/>
      <c r="C85" s="1"/>
      <c r="D85" s="1"/>
      <c r="E85" s="1"/>
      <c r="F85" s="1"/>
      <c r="G85" s="1"/>
      <c r="H85" s="1"/>
      <c r="I85" s="1"/>
      <c r="J85" s="1"/>
      <c r="K85" s="1"/>
      <c r="L85" s="1"/>
    </row>
    <row r="86" spans="1:12">
      <c r="A86" s="236"/>
      <c r="B86" s="35"/>
      <c r="C86" s="1"/>
      <c r="D86" s="1"/>
      <c r="E86" s="1"/>
      <c r="F86" s="1"/>
      <c r="G86" s="1"/>
      <c r="H86" s="1"/>
      <c r="I86" s="1"/>
      <c r="J86" s="1"/>
      <c r="K86" s="1"/>
      <c r="L86" s="1"/>
    </row>
    <row r="87" spans="1:12">
      <c r="A87" s="236"/>
      <c r="B87" s="35"/>
      <c r="C87" s="1"/>
      <c r="D87" s="1"/>
      <c r="E87" s="1"/>
      <c r="F87" s="1"/>
      <c r="G87" s="1"/>
      <c r="H87" s="1"/>
      <c r="I87" s="1"/>
      <c r="J87" s="1"/>
      <c r="K87" s="1"/>
    </row>
    <row r="89" spans="1:12">
      <c r="C89" s="8" t="s">
        <v>9</v>
      </c>
    </row>
    <row r="90" spans="1:12">
      <c r="C90" s="8" t="s">
        <v>9</v>
      </c>
    </row>
  </sheetData>
  <mergeCells count="7">
    <mergeCell ref="A1:J1"/>
    <mergeCell ref="G33:G34"/>
    <mergeCell ref="J33:J34"/>
    <mergeCell ref="E33:E34"/>
    <mergeCell ref="F33:F34"/>
    <mergeCell ref="H33:H34"/>
    <mergeCell ref="I33:I34"/>
  </mergeCells>
  <phoneticPr fontId="0" type="noConversion"/>
  <printOptions gridLinesSet="0"/>
  <pageMargins left="0.15748031496062992" right="0.15748031496062992" top="0.19685039370078741" bottom="0.19685039370078741" header="0.51181102362204722" footer="0.51181102362204722"/>
  <pageSetup paperSize="9" scale="85" orientation="portrait" r:id="rId1"/>
  <headerFooter alignWithMargins="0">
    <oddFooter>&amp;CPage 8</oddFooter>
  </headerFooter>
  <drawing r:id="rId2"/>
</worksheet>
</file>

<file path=xl/worksheets/sheet11.xml><?xml version="1.0" encoding="utf-8"?>
<worksheet xmlns="http://schemas.openxmlformats.org/spreadsheetml/2006/main" xmlns:r="http://schemas.openxmlformats.org/officeDocument/2006/relationships">
  <dimension ref="A1:N40"/>
  <sheetViews>
    <sheetView showGridLines="0" workbookViewId="0">
      <selection sqref="A1:K1"/>
    </sheetView>
  </sheetViews>
  <sheetFormatPr defaultRowHeight="12.75"/>
  <cols>
    <col min="1" max="1" width="10.7109375" style="8" bestFit="1" customWidth="1"/>
    <col min="2" max="2" width="4.5703125" style="9" customWidth="1"/>
    <col min="3" max="3" width="30.7109375" style="8" bestFit="1" customWidth="1"/>
    <col min="4" max="4" width="2.85546875" style="8" customWidth="1"/>
    <col min="5" max="5" width="10.7109375" style="11" customWidth="1"/>
    <col min="6" max="6" width="1.5703125" style="8" customWidth="1"/>
    <col min="7" max="7" width="9.42578125" style="11" bestFit="1" customWidth="1"/>
    <col min="8" max="8" width="1.5703125" style="8" customWidth="1"/>
    <col min="9" max="9" width="10.7109375" style="8" customWidth="1"/>
    <col min="10" max="10" width="1.42578125" style="8" customWidth="1"/>
    <col min="11" max="11" width="10.7109375" style="8" customWidth="1"/>
    <col min="12" max="16384" width="9.140625" style="8"/>
  </cols>
  <sheetData>
    <row r="1" spans="1:12" s="7" customFormat="1">
      <c r="A1" s="247" t="str">
        <f>Organisation!A1</f>
        <v>Charitable Trust Account - West Hertfordshire Hospitals NHS Trust Charity  2015/2016</v>
      </c>
      <c r="B1" s="247"/>
      <c r="C1" s="247"/>
      <c r="D1" s="247"/>
      <c r="E1" s="247"/>
      <c r="F1" s="247"/>
      <c r="G1" s="247"/>
      <c r="H1" s="247"/>
      <c r="I1" s="247"/>
      <c r="J1" s="247"/>
      <c r="K1" s="247"/>
    </row>
    <row r="2" spans="1:12" s="7" customFormat="1">
      <c r="A2" s="27"/>
      <c r="B2" s="28"/>
      <c r="E2" s="10"/>
      <c r="G2" s="10"/>
    </row>
    <row r="4" spans="1:12">
      <c r="A4" s="13" t="s">
        <v>80</v>
      </c>
      <c r="B4" s="33">
        <v>5</v>
      </c>
      <c r="I4" s="12" t="s">
        <v>19</v>
      </c>
      <c r="J4" s="1"/>
      <c r="K4" s="11" t="s">
        <v>19</v>
      </c>
    </row>
    <row r="5" spans="1:12">
      <c r="A5" s="13" t="s">
        <v>86</v>
      </c>
      <c r="B5" s="16" t="s">
        <v>9</v>
      </c>
      <c r="D5" s="1"/>
      <c r="E5"/>
      <c r="G5" s="11" t="s">
        <v>92</v>
      </c>
      <c r="I5" s="19">
        <v>2016</v>
      </c>
      <c r="J5" s="1"/>
      <c r="K5" s="19">
        <v>2015</v>
      </c>
    </row>
    <row r="6" spans="1:12">
      <c r="A6" s="13" t="s">
        <v>29</v>
      </c>
      <c r="B6" s="14"/>
      <c r="C6" s="1"/>
      <c r="D6" s="1"/>
      <c r="E6"/>
      <c r="G6" s="11" t="s">
        <v>93</v>
      </c>
    </row>
    <row r="7" spans="1:12">
      <c r="A7" s="1"/>
      <c r="C7" s="8" t="s">
        <v>91</v>
      </c>
      <c r="D7" s="1"/>
      <c r="E7"/>
      <c r="G7" s="17" t="s">
        <v>21</v>
      </c>
      <c r="I7" s="18" t="s">
        <v>21</v>
      </c>
      <c r="J7" s="1"/>
      <c r="K7" s="18" t="s">
        <v>21</v>
      </c>
    </row>
    <row r="8" spans="1:12">
      <c r="C8" s="109" t="s">
        <v>94</v>
      </c>
      <c r="E8"/>
      <c r="F8" s="20"/>
      <c r="G8" s="20">
        <v>963</v>
      </c>
      <c r="H8" s="20"/>
      <c r="I8" s="22">
        <f>SUM(E8:G8)</f>
        <v>963</v>
      </c>
      <c r="J8" s="20"/>
      <c r="K8" s="22">
        <v>1366</v>
      </c>
      <c r="L8" s="8" t="s">
        <v>9</v>
      </c>
    </row>
    <row r="9" spans="1:12">
      <c r="A9" s="8" t="s">
        <v>9</v>
      </c>
      <c r="C9" s="152" t="s">
        <v>227</v>
      </c>
      <c r="D9" s="153"/>
      <c r="E9"/>
      <c r="F9" s="154"/>
      <c r="G9" s="154">
        <v>32</v>
      </c>
      <c r="H9" s="154"/>
      <c r="I9" s="155">
        <f>SUM(E9:G9)</f>
        <v>32</v>
      </c>
      <c r="J9" s="154"/>
      <c r="K9" s="155">
        <v>44</v>
      </c>
    </row>
    <row r="10" spans="1:12" ht="13.5" thickBot="1">
      <c r="C10" s="1" t="s">
        <v>19</v>
      </c>
      <c r="D10" s="1"/>
      <c r="E10"/>
      <c r="F10" s="20"/>
      <c r="G10" s="34">
        <f>SUM(G8:G9)</f>
        <v>995</v>
      </c>
      <c r="H10" s="20"/>
      <c r="I10" s="30">
        <f>SUM(I8:I9)</f>
        <v>995</v>
      </c>
      <c r="J10" s="20"/>
      <c r="K10" s="30">
        <f>SUM(K8:K9)</f>
        <v>1410</v>
      </c>
    </row>
    <row r="11" spans="1:12">
      <c r="C11" s="1"/>
      <c r="D11" s="1"/>
      <c r="E11" s="31"/>
      <c r="F11" s="20"/>
      <c r="G11" s="31"/>
      <c r="H11" s="20"/>
      <c r="I11" s="29"/>
      <c r="J11" s="20"/>
      <c r="K11" s="29"/>
    </row>
    <row r="12" spans="1:12">
      <c r="E12" s="31"/>
      <c r="F12" s="31"/>
      <c r="G12" s="31"/>
      <c r="H12" s="31"/>
      <c r="I12" s="31"/>
      <c r="K12" s="31"/>
    </row>
    <row r="13" spans="1:12">
      <c r="C13" s="5"/>
      <c r="D13" s="5"/>
      <c r="E13" s="6"/>
      <c r="F13" s="5"/>
      <c r="G13" s="6"/>
      <c r="H13" s="5"/>
      <c r="I13" s="5"/>
      <c r="J13" s="5"/>
      <c r="K13" s="5"/>
    </row>
    <row r="14" spans="1:12">
      <c r="C14" s="7"/>
      <c r="D14" s="7"/>
      <c r="E14" s="10"/>
      <c r="F14" s="7"/>
      <c r="G14" s="10"/>
      <c r="H14" s="7"/>
      <c r="I14" s="7"/>
      <c r="J14" s="7"/>
      <c r="K14" s="7"/>
    </row>
    <row r="15" spans="1:12">
      <c r="I15" s="12" t="s">
        <v>19</v>
      </c>
      <c r="J15" s="1"/>
      <c r="K15" s="11" t="s">
        <v>19</v>
      </c>
    </row>
    <row r="16" spans="1:12">
      <c r="B16" s="35"/>
      <c r="E16" s="8"/>
      <c r="I16" s="19">
        <v>2016</v>
      </c>
      <c r="K16" s="19">
        <v>2015</v>
      </c>
    </row>
    <row r="17" spans="1:14">
      <c r="A17" s="13" t="s">
        <v>80</v>
      </c>
      <c r="B17" s="33" t="s">
        <v>9</v>
      </c>
      <c r="C17" s="32" t="s">
        <v>160</v>
      </c>
      <c r="E17" s="8"/>
      <c r="G17" s="1"/>
      <c r="I17" s="18" t="s">
        <v>21</v>
      </c>
      <c r="K17" s="17" t="s">
        <v>21</v>
      </c>
    </row>
    <row r="18" spans="1:14">
      <c r="A18" s="13" t="s">
        <v>146</v>
      </c>
      <c r="B18" s="35"/>
      <c r="E18" s="8"/>
      <c r="G18" s="1"/>
      <c r="I18" s="18"/>
    </row>
    <row r="19" spans="1:14">
      <c r="A19" s="13" t="s">
        <v>162</v>
      </c>
      <c r="B19" s="35"/>
      <c r="C19" s="8" t="s">
        <v>87</v>
      </c>
      <c r="E19" s="8"/>
      <c r="G19" s="1"/>
      <c r="I19" s="49">
        <f>+K23</f>
        <v>1410</v>
      </c>
      <c r="J19" s="20"/>
      <c r="K19" s="47">
        <v>1333</v>
      </c>
    </row>
    <row r="20" spans="1:14">
      <c r="B20" s="35"/>
      <c r="C20" s="39" t="s">
        <v>88</v>
      </c>
      <c r="E20" s="8"/>
      <c r="G20" s="1"/>
      <c r="I20" s="49">
        <v>-483</v>
      </c>
      <c r="J20" s="20"/>
      <c r="K20" s="47">
        <v>-241</v>
      </c>
    </row>
    <row r="21" spans="1:14">
      <c r="B21" s="35"/>
      <c r="C21" s="8" t="s">
        <v>89</v>
      </c>
      <c r="E21" s="8"/>
      <c r="G21" s="1"/>
      <c r="I21" s="49">
        <v>122</v>
      </c>
      <c r="J21" s="20"/>
      <c r="K21" s="47">
        <v>231</v>
      </c>
    </row>
    <row r="22" spans="1:14">
      <c r="B22" s="35"/>
      <c r="C22" s="8" t="s">
        <v>200</v>
      </c>
      <c r="E22" s="8"/>
      <c r="G22" s="1"/>
      <c r="I22" s="49">
        <v>-54</v>
      </c>
      <c r="J22" s="20"/>
      <c r="K22" s="47">
        <v>87</v>
      </c>
    </row>
    <row r="23" spans="1:14" ht="13.5" thickBot="1">
      <c r="B23" s="35"/>
      <c r="C23" s="8" t="s">
        <v>87</v>
      </c>
      <c r="E23" s="8"/>
      <c r="G23" s="1"/>
      <c r="I23" s="55">
        <f>SUM(I19:I22)</f>
        <v>995</v>
      </c>
      <c r="J23" s="20"/>
      <c r="K23" s="55">
        <f>SUM(K19:K22)</f>
        <v>1410</v>
      </c>
    </row>
    <row r="24" spans="1:14">
      <c r="B24" s="35"/>
      <c r="E24" s="8"/>
      <c r="I24" s="47"/>
      <c r="J24" s="20"/>
      <c r="K24" s="47"/>
    </row>
    <row r="25" spans="1:14" ht="13.5" thickBot="1">
      <c r="B25" s="35"/>
      <c r="C25" s="8" t="s">
        <v>90</v>
      </c>
      <c r="E25" s="8"/>
      <c r="G25" s="1"/>
      <c r="I25" s="55">
        <v>847</v>
      </c>
      <c r="J25" s="20"/>
      <c r="K25" s="55">
        <v>1141</v>
      </c>
    </row>
    <row r="26" spans="1:14">
      <c r="B26" s="35"/>
      <c r="E26" s="8"/>
      <c r="G26" s="1"/>
      <c r="I26" s="52"/>
      <c r="J26" s="20"/>
      <c r="K26" s="53"/>
    </row>
    <row r="27" spans="1:14">
      <c r="B27" s="35"/>
      <c r="E27" s="8"/>
      <c r="G27" s="1"/>
      <c r="I27" s="29"/>
      <c r="J27" s="20"/>
      <c r="K27" s="31"/>
    </row>
    <row r="28" spans="1:14">
      <c r="B28" s="35"/>
      <c r="C28" s="5"/>
      <c r="D28" s="5"/>
      <c r="E28" s="6"/>
      <c r="F28" s="5"/>
      <c r="G28" s="6"/>
      <c r="H28" s="5"/>
      <c r="I28" s="5"/>
      <c r="J28" s="5"/>
      <c r="K28" s="5"/>
    </row>
    <row r="29" spans="1:14">
      <c r="B29" s="35"/>
      <c r="C29" s="15"/>
      <c r="D29" s="15"/>
      <c r="E29" s="26"/>
      <c r="F29" s="15"/>
      <c r="G29" s="26"/>
      <c r="H29" s="15"/>
      <c r="I29" s="15"/>
      <c r="J29" s="15"/>
      <c r="K29" s="15"/>
    </row>
    <row r="30" spans="1:14" s="1" customFormat="1"/>
    <row r="31" spans="1:14" s="1" customFormat="1">
      <c r="N31" s="1" t="s">
        <v>9</v>
      </c>
    </row>
    <row r="32" spans="1:14" s="1" customFormat="1"/>
    <row r="33" s="1" customFormat="1"/>
    <row r="34" s="1" customFormat="1"/>
    <row r="35" s="1" customFormat="1"/>
    <row r="36" s="1" customFormat="1"/>
    <row r="37" s="1" customFormat="1"/>
    <row r="38" s="1" customFormat="1"/>
    <row r="39" s="1" customFormat="1"/>
    <row r="40" s="1" customFormat="1"/>
  </sheetData>
  <mergeCells count="1">
    <mergeCell ref="A1:K1"/>
  </mergeCells>
  <phoneticPr fontId="0" type="noConversion"/>
  <printOptions gridLinesSet="0"/>
  <pageMargins left="0.15748031496062992" right="0.15748031496062992" top="0.59055118110236227" bottom="0.98425196850393704" header="0.51181102362204722" footer="0.51181102362204722"/>
  <pageSetup paperSize="9" orientation="portrait" r:id="rId1"/>
  <headerFooter alignWithMargins="0">
    <oddFooter>&amp;CPage 9</oddFooter>
  </headerFooter>
  <drawing r:id="rId2"/>
</worksheet>
</file>

<file path=xl/worksheets/sheet12.xml><?xml version="1.0" encoding="utf-8"?>
<worksheet xmlns="http://schemas.openxmlformats.org/spreadsheetml/2006/main" xmlns:r="http://schemas.openxmlformats.org/officeDocument/2006/relationships">
  <dimension ref="A1:Q57"/>
  <sheetViews>
    <sheetView showGridLines="0" topLeftCell="A17" workbookViewId="0">
      <selection activeCell="C38" sqref="C38"/>
    </sheetView>
  </sheetViews>
  <sheetFormatPr defaultRowHeight="12.75"/>
  <cols>
    <col min="1" max="1" width="12.7109375" style="8" customWidth="1"/>
    <col min="2" max="2" width="4.5703125" style="9" customWidth="1"/>
    <col min="3" max="3" width="36.28515625" style="8" customWidth="1"/>
    <col min="4" max="4" width="9.5703125" style="8" customWidth="1"/>
    <col min="5" max="6" width="10.5703125" style="8" customWidth="1"/>
    <col min="7" max="7" width="5.42578125" style="11" bestFit="1" customWidth="1"/>
    <col min="8" max="8" width="2.7109375" style="8" customWidth="1"/>
    <col min="9" max="9" width="5.42578125" style="8" bestFit="1" customWidth="1"/>
    <col min="10" max="10" width="10.7109375" style="8" customWidth="1"/>
    <col min="11" max="16384" width="9.140625" style="8"/>
  </cols>
  <sheetData>
    <row r="1" spans="1:10" s="7" customFormat="1">
      <c r="A1" s="247" t="str">
        <f>Organisation!A1</f>
        <v>Charitable Trust Account - West Hertfordshire Hospitals NHS Trust Charity  2015/2016</v>
      </c>
      <c r="B1" s="247"/>
      <c r="C1" s="247"/>
      <c r="D1" s="247"/>
      <c r="E1" s="247"/>
      <c r="F1" s="247"/>
      <c r="G1" s="247"/>
      <c r="H1" s="247"/>
      <c r="I1" s="247"/>
      <c r="J1" s="142"/>
    </row>
    <row r="2" spans="1:10" s="7" customFormat="1">
      <c r="A2" s="27"/>
      <c r="B2" s="28"/>
      <c r="G2" s="10"/>
    </row>
    <row r="3" spans="1:10" s="7" customFormat="1">
      <c r="A3" s="27"/>
      <c r="B3" s="28"/>
      <c r="G3" s="12" t="s">
        <v>19</v>
      </c>
      <c r="H3" s="1"/>
      <c r="I3" s="12" t="s">
        <v>19</v>
      </c>
    </row>
    <row r="4" spans="1:10">
      <c r="A4" s="13" t="s">
        <v>80</v>
      </c>
      <c r="B4" s="16">
        <v>6</v>
      </c>
      <c r="G4" s="19">
        <v>2016</v>
      </c>
      <c r="I4" s="19">
        <v>2015</v>
      </c>
    </row>
    <row r="5" spans="1:10">
      <c r="A5" s="13" t="s">
        <v>32</v>
      </c>
      <c r="B5" s="16" t="s">
        <v>9</v>
      </c>
      <c r="C5" s="8" t="s">
        <v>95</v>
      </c>
      <c r="G5" s="18" t="s">
        <v>21</v>
      </c>
      <c r="I5" s="18" t="s">
        <v>21</v>
      </c>
    </row>
    <row r="6" spans="1:10">
      <c r="A6" s="13"/>
      <c r="B6" s="16"/>
      <c r="G6" s="123"/>
    </row>
    <row r="7" spans="1:10" hidden="1">
      <c r="A7" s="13"/>
      <c r="B7" s="16"/>
      <c r="C7" s="8" t="s">
        <v>96</v>
      </c>
      <c r="G7" s="29">
        <v>0</v>
      </c>
      <c r="H7" s="20"/>
      <c r="I7" s="21">
        <v>0</v>
      </c>
    </row>
    <row r="8" spans="1:10">
      <c r="A8" s="13"/>
      <c r="B8" s="16"/>
      <c r="C8" s="8" t="s">
        <v>32</v>
      </c>
      <c r="G8" s="29">
        <v>7</v>
      </c>
      <c r="H8" s="20"/>
      <c r="I8" s="21">
        <v>9</v>
      </c>
    </row>
    <row r="9" spans="1:10">
      <c r="A9" s="13"/>
      <c r="B9" s="16"/>
      <c r="C9" s="109" t="s">
        <v>228</v>
      </c>
      <c r="D9" s="109"/>
      <c r="E9" s="109"/>
      <c r="F9" s="109"/>
      <c r="G9" s="221">
        <f>SUM(G7:G8)</f>
        <v>7</v>
      </c>
      <c r="H9" s="154"/>
      <c r="I9" s="222">
        <f>SUM(I7:I8)</f>
        <v>9</v>
      </c>
    </row>
    <row r="10" spans="1:10">
      <c r="A10" s="13"/>
      <c r="B10" s="16"/>
      <c r="C10" s="7"/>
      <c r="D10" s="7"/>
      <c r="E10" s="7"/>
      <c r="F10" s="7"/>
      <c r="G10" s="10"/>
      <c r="H10" s="7"/>
      <c r="I10" s="7"/>
      <c r="J10" s="7"/>
    </row>
    <row r="11" spans="1:10">
      <c r="C11" s="8" t="s">
        <v>226</v>
      </c>
      <c r="G11" s="29"/>
      <c r="H11" s="20"/>
      <c r="I11" s="29"/>
    </row>
    <row r="12" spans="1:10">
      <c r="C12" s="5"/>
      <c r="D12" s="5"/>
      <c r="E12" s="5"/>
      <c r="F12" s="5"/>
      <c r="G12" s="6"/>
      <c r="H12" s="5"/>
      <c r="I12" s="5"/>
      <c r="J12" s="7"/>
    </row>
    <row r="13" spans="1:10">
      <c r="C13" s="7"/>
      <c r="D13" s="7"/>
      <c r="E13" s="7"/>
      <c r="F13" s="7"/>
      <c r="G13" s="10"/>
      <c r="H13" s="7"/>
      <c r="I13" s="7"/>
      <c r="J13" s="7"/>
    </row>
    <row r="14" spans="1:10">
      <c r="G14" s="12" t="s">
        <v>19</v>
      </c>
      <c r="H14" s="1"/>
      <c r="I14" s="11" t="s">
        <v>19</v>
      </c>
    </row>
    <row r="15" spans="1:10">
      <c r="A15" s="13" t="s">
        <v>80</v>
      </c>
      <c r="B15" s="16">
        <v>7</v>
      </c>
      <c r="G15" s="19">
        <v>2016</v>
      </c>
      <c r="I15" s="19">
        <v>2015</v>
      </c>
    </row>
    <row r="16" spans="1:10">
      <c r="A16" s="13" t="s">
        <v>142</v>
      </c>
      <c r="B16" s="16" t="s">
        <v>9</v>
      </c>
      <c r="G16" s="18" t="s">
        <v>21</v>
      </c>
      <c r="I16" s="18" t="s">
        <v>21</v>
      </c>
    </row>
    <row r="17" spans="1:17">
      <c r="B17" s="126"/>
      <c r="C17" s="8" t="s">
        <v>158</v>
      </c>
      <c r="G17" s="223">
        <v>319</v>
      </c>
      <c r="H17" s="20"/>
      <c r="I17" s="223">
        <v>368</v>
      </c>
    </row>
    <row r="18" spans="1:17">
      <c r="B18" s="126"/>
      <c r="G18" s="223" t="s">
        <v>9</v>
      </c>
      <c r="H18" s="20"/>
      <c r="I18" s="21" t="s">
        <v>9</v>
      </c>
    </row>
    <row r="19" spans="1:17">
      <c r="C19" s="8" t="s">
        <v>230</v>
      </c>
      <c r="G19" s="224">
        <f>SUM(G17:G18)</f>
        <v>319</v>
      </c>
      <c r="H19" s="20"/>
      <c r="I19" s="224">
        <f>SUM(I17:I18)</f>
        <v>368</v>
      </c>
    </row>
    <row r="20" spans="1:17">
      <c r="G20" s="223" t="s">
        <v>9</v>
      </c>
      <c r="H20" s="20"/>
      <c r="I20" s="21" t="s">
        <v>9</v>
      </c>
    </row>
    <row r="21" spans="1:17">
      <c r="C21" s="32" t="s">
        <v>145</v>
      </c>
      <c r="D21" s="32"/>
      <c r="E21" s="32"/>
      <c r="F21" s="32"/>
      <c r="G21" s="223" t="s">
        <v>9</v>
      </c>
      <c r="H21" s="20"/>
      <c r="I21" s="21" t="s">
        <v>9</v>
      </c>
    </row>
    <row r="22" spans="1:17">
      <c r="C22" s="7"/>
      <c r="D22" s="7"/>
      <c r="E22" s="7"/>
      <c r="F22" s="7"/>
      <c r="G22" s="10"/>
      <c r="H22" s="7"/>
      <c r="I22" s="7"/>
    </row>
    <row r="23" spans="1:17">
      <c r="C23" s="8" t="s">
        <v>143</v>
      </c>
      <c r="G23" s="11">
        <v>3</v>
      </c>
      <c r="I23" s="11">
        <v>2</v>
      </c>
    </row>
    <row r="24" spans="1:17">
      <c r="C24" s="8" t="s">
        <v>144</v>
      </c>
      <c r="G24" s="10">
        <v>7</v>
      </c>
      <c r="H24" s="7"/>
      <c r="I24" s="10">
        <v>16</v>
      </c>
      <c r="J24" s="7"/>
    </row>
    <row r="25" spans="1:17">
      <c r="C25" s="8" t="s">
        <v>178</v>
      </c>
      <c r="G25" s="10">
        <v>309</v>
      </c>
      <c r="H25" s="7"/>
      <c r="I25" s="10">
        <v>350</v>
      </c>
      <c r="J25" s="7"/>
    </row>
    <row r="26" spans="1:17">
      <c r="G26" s="29" t="s">
        <v>9</v>
      </c>
      <c r="H26" s="24"/>
      <c r="I26" s="29" t="s">
        <v>9</v>
      </c>
    </row>
    <row r="27" spans="1:17">
      <c r="C27" s="13" t="s">
        <v>19</v>
      </c>
      <c r="D27" s="13"/>
      <c r="E27" s="13"/>
      <c r="F27" s="13"/>
      <c r="G27" s="224">
        <f>SUM(G23:G25)</f>
        <v>319</v>
      </c>
      <c r="H27" s="20"/>
      <c r="I27" s="224">
        <f>SUM(I23:I25)</f>
        <v>368</v>
      </c>
    </row>
    <row r="28" spans="1:17">
      <c r="C28" s="7"/>
      <c r="D28" s="7"/>
      <c r="E28" s="7"/>
      <c r="F28" s="7"/>
      <c r="G28" s="10"/>
      <c r="H28" s="7"/>
      <c r="I28" s="7"/>
    </row>
    <row r="29" spans="1:17">
      <c r="C29" s="15"/>
      <c r="D29" s="15"/>
      <c r="E29" s="15"/>
      <c r="F29" s="15"/>
      <c r="G29" s="26"/>
      <c r="H29" s="15"/>
      <c r="I29" s="15"/>
      <c r="Q29" s="8" t="s">
        <v>9</v>
      </c>
    </row>
    <row r="30" spans="1:17">
      <c r="G30" s="12" t="s">
        <v>19</v>
      </c>
      <c r="H30" s="1"/>
      <c r="I30" s="11" t="s">
        <v>19</v>
      </c>
    </row>
    <row r="31" spans="1:17">
      <c r="A31" s="13" t="s">
        <v>80</v>
      </c>
      <c r="B31" s="16">
        <v>8</v>
      </c>
      <c r="G31" s="19">
        <v>2016</v>
      </c>
      <c r="I31" s="19">
        <v>2015</v>
      </c>
    </row>
    <row r="32" spans="1:17">
      <c r="A32" s="13" t="s">
        <v>97</v>
      </c>
      <c r="B32" s="16" t="s">
        <v>9</v>
      </c>
      <c r="C32" s="8" t="s">
        <v>95</v>
      </c>
      <c r="G32" s="18" t="s">
        <v>21</v>
      </c>
      <c r="I32" s="18" t="s">
        <v>21</v>
      </c>
    </row>
    <row r="33" spans="1:9">
      <c r="B33" s="126"/>
      <c r="C33" s="8" t="s">
        <v>97</v>
      </c>
      <c r="G33" s="223">
        <v>176</v>
      </c>
      <c r="H33" s="20"/>
      <c r="I33" s="223">
        <v>475</v>
      </c>
    </row>
    <row r="34" spans="1:9" hidden="1">
      <c r="C34" s="8" t="s">
        <v>98</v>
      </c>
      <c r="G34" s="223">
        <v>0</v>
      </c>
      <c r="H34" s="20"/>
      <c r="I34" s="223">
        <v>0</v>
      </c>
    </row>
    <row r="35" spans="1:9">
      <c r="C35" s="8" t="s">
        <v>99</v>
      </c>
      <c r="G35" s="223">
        <v>11</v>
      </c>
      <c r="H35" s="20"/>
      <c r="I35" s="223">
        <v>22</v>
      </c>
    </row>
    <row r="36" spans="1:9">
      <c r="C36" s="109" t="s">
        <v>229</v>
      </c>
      <c r="D36" s="109"/>
      <c r="E36" s="109"/>
      <c r="F36" s="109"/>
      <c r="G36" s="224">
        <f>SUM(G33:G35)</f>
        <v>187</v>
      </c>
      <c r="H36" s="20"/>
      <c r="I36" s="225">
        <f>SUM(I33:I35)</f>
        <v>497</v>
      </c>
    </row>
    <row r="37" spans="1:9">
      <c r="C37" s="7"/>
      <c r="D37" s="7"/>
      <c r="E37" s="7"/>
      <c r="F37" s="7"/>
      <c r="G37" s="10"/>
      <c r="H37" s="7"/>
      <c r="I37" s="7"/>
    </row>
    <row r="38" spans="1:9">
      <c r="C38" s="8" t="s">
        <v>393</v>
      </c>
      <c r="G38" s="223"/>
      <c r="H38" s="20"/>
      <c r="I38" s="21"/>
    </row>
    <row r="40" spans="1:9">
      <c r="C40" s="15"/>
      <c r="D40" s="15"/>
      <c r="E40" s="15"/>
      <c r="F40" s="15"/>
      <c r="G40" s="26"/>
      <c r="H40" s="15"/>
      <c r="I40" s="15"/>
    </row>
    <row r="41" spans="1:9" ht="60" customHeight="1">
      <c r="A41" s="201" t="s">
        <v>331</v>
      </c>
      <c r="B41" s="16" t="s">
        <v>332</v>
      </c>
      <c r="C41" s="13" t="s">
        <v>333</v>
      </c>
      <c r="E41" s="238" t="s">
        <v>388</v>
      </c>
      <c r="F41" s="240" t="s">
        <v>389</v>
      </c>
      <c r="G41" s="175" t="s">
        <v>19</v>
      </c>
      <c r="H41" s="173"/>
      <c r="I41" s="228" t="s">
        <v>19</v>
      </c>
    </row>
    <row r="42" spans="1:9">
      <c r="E42" s="19">
        <v>2016</v>
      </c>
      <c r="F42" s="19">
        <v>2016</v>
      </c>
      <c r="G42" s="19">
        <v>2016</v>
      </c>
      <c r="I42" s="19">
        <v>2015</v>
      </c>
    </row>
    <row r="43" spans="1:9">
      <c r="E43" s="18" t="s">
        <v>21</v>
      </c>
      <c r="F43" s="18" t="s">
        <v>21</v>
      </c>
      <c r="G43" s="18" t="s">
        <v>21</v>
      </c>
      <c r="I43" s="18" t="s">
        <v>21</v>
      </c>
    </row>
    <row r="44" spans="1:9">
      <c r="C44" s="8" t="s">
        <v>29</v>
      </c>
      <c r="E44" s="8">
        <v>995</v>
      </c>
      <c r="G44" s="11">
        <f>SUM(E44:F44)</f>
        <v>995</v>
      </c>
      <c r="I44" s="8">
        <v>1410</v>
      </c>
    </row>
    <row r="45" spans="1:9">
      <c r="C45" s="8" t="s">
        <v>343</v>
      </c>
      <c r="F45" s="8">
        <v>7</v>
      </c>
      <c r="G45" s="11">
        <f>SUM(E45:F45)</f>
        <v>7</v>
      </c>
      <c r="I45" s="8">
        <v>9</v>
      </c>
    </row>
    <row r="46" spans="1:9" ht="13.5" thickBot="1">
      <c r="C46" s="8" t="s">
        <v>344</v>
      </c>
      <c r="F46" s="8">
        <v>319</v>
      </c>
      <c r="G46" s="11">
        <f>SUM(E46:F46)</f>
        <v>319</v>
      </c>
      <c r="I46" s="8">
        <v>368</v>
      </c>
    </row>
    <row r="47" spans="1:9" ht="14.25" thickTop="1" thickBot="1">
      <c r="C47" s="8" t="s">
        <v>372</v>
      </c>
      <c r="E47" s="229">
        <f>SUM(E44:E46)</f>
        <v>995</v>
      </c>
      <c r="F47" s="229">
        <f>SUM(F44:F46)</f>
        <v>326</v>
      </c>
      <c r="G47" s="229">
        <f>SUM(G44:G46)</f>
        <v>1321</v>
      </c>
      <c r="I47" s="229">
        <f>SUM(I44:I46)</f>
        <v>1787</v>
      </c>
    </row>
    <row r="50" spans="2:9" ht="12.75" customHeight="1">
      <c r="B50" s="16" t="s">
        <v>345</v>
      </c>
      <c r="C50" s="13" t="s">
        <v>346</v>
      </c>
      <c r="E50" s="13"/>
      <c r="F50" s="240" t="s">
        <v>387</v>
      </c>
      <c r="G50" s="12" t="s">
        <v>19</v>
      </c>
      <c r="H50" s="1"/>
      <c r="I50" s="11" t="s">
        <v>19</v>
      </c>
    </row>
    <row r="51" spans="2:9">
      <c r="E51" s="19">
        <v>2016</v>
      </c>
      <c r="F51" s="19">
        <v>2016</v>
      </c>
      <c r="G51" s="19">
        <v>2016</v>
      </c>
      <c r="I51" s="19">
        <v>2015</v>
      </c>
    </row>
    <row r="52" spans="2:9">
      <c r="E52" s="18" t="s">
        <v>21</v>
      </c>
      <c r="F52" s="18" t="s">
        <v>21</v>
      </c>
      <c r="G52" s="18" t="s">
        <v>21</v>
      </c>
      <c r="I52" s="18" t="s">
        <v>21</v>
      </c>
    </row>
    <row r="53" spans="2:9">
      <c r="C53" s="8" t="s">
        <v>98</v>
      </c>
      <c r="F53" s="8">
        <v>176</v>
      </c>
      <c r="G53" s="11">
        <f>SUM(E53:F53)</f>
        <v>176</v>
      </c>
      <c r="I53" s="8">
        <v>475</v>
      </c>
    </row>
    <row r="54" spans="2:9" ht="13.5" thickBot="1">
      <c r="C54" s="8" t="s">
        <v>99</v>
      </c>
      <c r="F54" s="8">
        <v>11</v>
      </c>
      <c r="G54" s="11">
        <f>SUM(E54:F54)</f>
        <v>11</v>
      </c>
      <c r="I54" s="8">
        <v>22</v>
      </c>
    </row>
    <row r="55" spans="2:9" ht="14.25" thickTop="1" thickBot="1">
      <c r="C55" s="8" t="s">
        <v>373</v>
      </c>
      <c r="E55" s="229">
        <f>SUM(E53:E54)</f>
        <v>0</v>
      </c>
      <c r="F55" s="229">
        <f>SUM(F53:F54)</f>
        <v>187</v>
      </c>
      <c r="G55" s="229">
        <f>SUM(G53:G54)</f>
        <v>187</v>
      </c>
      <c r="I55" s="229">
        <f>SUM(I53:I54)</f>
        <v>497</v>
      </c>
    </row>
    <row r="56" spans="2:9" ht="13.5" thickBot="1"/>
    <row r="57" spans="2:9" ht="14.25" thickTop="1" thickBot="1">
      <c r="C57" s="8" t="s">
        <v>41</v>
      </c>
      <c r="E57" s="229">
        <f>+E47-E55</f>
        <v>995</v>
      </c>
      <c r="F57" s="229">
        <f>+F47-F55</f>
        <v>139</v>
      </c>
      <c r="G57" s="229">
        <f>+G47-G55</f>
        <v>1134</v>
      </c>
      <c r="I57" s="229">
        <f>+I47-I55</f>
        <v>1290</v>
      </c>
    </row>
  </sheetData>
  <mergeCells count="1">
    <mergeCell ref="A1:I1"/>
  </mergeCells>
  <phoneticPr fontId="0" type="noConversion"/>
  <printOptions horizontalCentered="1" gridLinesSet="0"/>
  <pageMargins left="0.15748031496062992" right="0.15748031496062992" top="0.59055118110236227" bottom="0.59055118110236227" header="0.51181102362204722" footer="0.51181102362204722"/>
  <pageSetup paperSize="9" orientation="portrait" r:id="rId1"/>
  <headerFooter alignWithMargins="0">
    <oddFooter>&amp;C&amp;A</oddFooter>
  </headerFooter>
  <drawing r:id="rId2"/>
</worksheet>
</file>

<file path=xl/worksheets/sheet13.xml><?xml version="1.0" encoding="utf-8"?>
<worksheet xmlns="http://schemas.openxmlformats.org/spreadsheetml/2006/main" xmlns:r="http://schemas.openxmlformats.org/officeDocument/2006/relationships">
  <dimension ref="A1:N84"/>
  <sheetViews>
    <sheetView showGridLines="0" workbookViewId="0">
      <selection sqref="A1:N45"/>
    </sheetView>
  </sheetViews>
  <sheetFormatPr defaultRowHeight="15"/>
  <cols>
    <col min="1" max="1" width="14.5703125" style="114" customWidth="1"/>
    <col min="2" max="2" width="4.5703125" style="113" customWidth="1"/>
    <col min="3" max="3" width="2.85546875" style="114" customWidth="1"/>
    <col min="4" max="4" width="25.28515625" style="114" customWidth="1"/>
    <col min="5" max="5" width="11" style="114" customWidth="1"/>
    <col min="6" max="6" width="10.28515625" style="115" customWidth="1"/>
    <col min="7" max="7" width="10.7109375" style="114" customWidth="1"/>
    <col min="8" max="8" width="9.7109375" style="115" customWidth="1"/>
    <col min="9" max="12" width="9.7109375" style="114" customWidth="1"/>
    <col min="13" max="16384" width="9.140625" style="114"/>
  </cols>
  <sheetData>
    <row r="1" spans="1:13" s="110" customFormat="1">
      <c r="A1" s="252" t="str">
        <f>Organisation!A1</f>
        <v>Charitable Trust Account - West Hertfordshire Hospitals NHS Trust Charity  2015/2016</v>
      </c>
      <c r="B1" s="252"/>
      <c r="C1" s="252"/>
      <c r="D1" s="252"/>
      <c r="E1" s="252"/>
      <c r="F1" s="252"/>
      <c r="G1" s="252"/>
      <c r="H1" s="252"/>
      <c r="I1" s="252"/>
      <c r="J1" s="252"/>
    </row>
    <row r="3" spans="1:13">
      <c r="A3" s="112" t="s">
        <v>80</v>
      </c>
      <c r="B3" s="118" t="s">
        <v>9</v>
      </c>
      <c r="J3" s="119"/>
    </row>
    <row r="4" spans="1:13">
      <c r="A4" s="112" t="s">
        <v>20</v>
      </c>
      <c r="B4" s="118">
        <v>9</v>
      </c>
      <c r="E4" s="115" t="s">
        <v>9</v>
      </c>
      <c r="F4" s="115" t="s">
        <v>9</v>
      </c>
      <c r="G4" s="115" t="s">
        <v>9</v>
      </c>
      <c r="H4" s="115" t="s">
        <v>9</v>
      </c>
      <c r="I4" s="115" t="s">
        <v>9</v>
      </c>
      <c r="J4" s="117" t="s">
        <v>9</v>
      </c>
    </row>
    <row r="5" spans="1:13">
      <c r="A5" s="112" t="s">
        <v>9</v>
      </c>
      <c r="E5" s="115" t="s">
        <v>9</v>
      </c>
      <c r="F5" s="115" t="s">
        <v>9</v>
      </c>
      <c r="G5" s="115" t="s">
        <v>9</v>
      </c>
      <c r="I5" s="115" t="s">
        <v>9</v>
      </c>
      <c r="J5" s="117" t="s">
        <v>9</v>
      </c>
    </row>
    <row r="6" spans="1:13">
      <c r="B6" s="135">
        <v>9.1</v>
      </c>
      <c r="D6" s="112" t="s">
        <v>100</v>
      </c>
      <c r="E6" s="118" t="s">
        <v>101</v>
      </c>
      <c r="F6" s="118" t="s">
        <v>102</v>
      </c>
      <c r="G6" s="118" t="s">
        <v>82</v>
      </c>
      <c r="H6" s="118" t="s">
        <v>103</v>
      </c>
      <c r="I6" s="118" t="s">
        <v>104</v>
      </c>
      <c r="J6" s="118" t="s">
        <v>101</v>
      </c>
    </row>
    <row r="7" spans="1:13">
      <c r="E7" s="116" t="s">
        <v>105</v>
      </c>
      <c r="F7" s="118" t="s">
        <v>82</v>
      </c>
      <c r="G7" s="118" t="s">
        <v>83</v>
      </c>
      <c r="H7" s="118"/>
      <c r="I7" s="118" t="s">
        <v>106</v>
      </c>
      <c r="J7" s="116" t="s">
        <v>105</v>
      </c>
    </row>
    <row r="8" spans="1:13">
      <c r="E8" s="121">
        <v>2015</v>
      </c>
      <c r="F8" s="121">
        <v>2016</v>
      </c>
      <c r="G8" s="121">
        <v>2016</v>
      </c>
      <c r="H8" s="121">
        <v>2016</v>
      </c>
      <c r="I8" s="121">
        <v>2016</v>
      </c>
      <c r="J8" s="121">
        <v>2016</v>
      </c>
    </row>
    <row r="9" spans="1:13">
      <c r="E9" s="116" t="s">
        <v>21</v>
      </c>
      <c r="F9" s="116" t="s">
        <v>21</v>
      </c>
      <c r="G9" s="116" t="s">
        <v>21</v>
      </c>
      <c r="H9" s="116" t="s">
        <v>21</v>
      </c>
      <c r="I9" s="116" t="s">
        <v>21</v>
      </c>
      <c r="J9" s="116" t="s">
        <v>21</v>
      </c>
    </row>
    <row r="10" spans="1:13">
      <c r="A10" s="114" t="s">
        <v>9</v>
      </c>
      <c r="D10" s="134" t="s">
        <v>107</v>
      </c>
      <c r="E10" s="113"/>
      <c r="F10" s="113"/>
      <c r="G10" s="113"/>
      <c r="H10" s="113"/>
      <c r="I10" s="113"/>
      <c r="J10" s="118"/>
    </row>
    <row r="11" spans="1:13">
      <c r="C11" s="114" t="s">
        <v>72</v>
      </c>
      <c r="D11" s="110" t="s">
        <v>174</v>
      </c>
      <c r="E11" s="136">
        <v>59</v>
      </c>
      <c r="F11" s="136">
        <v>28</v>
      </c>
      <c r="G11" s="136">
        <v>-7</v>
      </c>
      <c r="H11" s="136">
        <v>0</v>
      </c>
      <c r="I11" s="136">
        <v>-13</v>
      </c>
      <c r="J11" s="137">
        <f t="shared" ref="J11:J18" si="0">SUM(E11:I11)</f>
        <v>67</v>
      </c>
    </row>
    <row r="12" spans="1:13">
      <c r="C12" s="114" t="s">
        <v>74</v>
      </c>
      <c r="D12" s="110" t="s">
        <v>161</v>
      </c>
      <c r="E12" s="136">
        <v>46</v>
      </c>
      <c r="F12" s="136">
        <v>2</v>
      </c>
      <c r="G12" s="136">
        <v>-3</v>
      </c>
      <c r="H12" s="136">
        <v>0</v>
      </c>
      <c r="I12" s="136">
        <v>-1</v>
      </c>
      <c r="J12" s="137">
        <f t="shared" si="0"/>
        <v>44</v>
      </c>
    </row>
    <row r="13" spans="1:13">
      <c r="C13" s="114" t="s">
        <v>75</v>
      </c>
      <c r="D13" s="110" t="s">
        <v>184</v>
      </c>
      <c r="E13" s="136">
        <v>34</v>
      </c>
      <c r="F13" s="136">
        <v>1</v>
      </c>
      <c r="G13" s="136">
        <v>-2</v>
      </c>
      <c r="H13" s="136">
        <v>0</v>
      </c>
      <c r="I13" s="136">
        <v>-1</v>
      </c>
      <c r="J13" s="137">
        <f t="shared" si="0"/>
        <v>32</v>
      </c>
      <c r="M13" s="114" t="s">
        <v>9</v>
      </c>
    </row>
    <row r="14" spans="1:13">
      <c r="C14" s="114" t="s">
        <v>76</v>
      </c>
      <c r="D14" s="110" t="s">
        <v>109</v>
      </c>
      <c r="E14" s="136">
        <v>28</v>
      </c>
      <c r="F14" s="136">
        <v>11</v>
      </c>
      <c r="G14" s="136">
        <v>-5</v>
      </c>
      <c r="H14" s="136">
        <v>0</v>
      </c>
      <c r="I14" s="136">
        <v>-3</v>
      </c>
      <c r="J14" s="137">
        <f t="shared" si="0"/>
        <v>31</v>
      </c>
    </row>
    <row r="15" spans="1:13">
      <c r="C15" s="114" t="s">
        <v>111</v>
      </c>
      <c r="D15" s="110" t="s">
        <v>219</v>
      </c>
      <c r="E15" s="136">
        <v>16</v>
      </c>
      <c r="F15" s="136">
        <v>9</v>
      </c>
      <c r="G15" s="136">
        <v>-7</v>
      </c>
      <c r="H15" s="136">
        <v>0</v>
      </c>
      <c r="I15" s="136">
        <v>0</v>
      </c>
      <c r="J15" s="137">
        <f t="shared" si="0"/>
        <v>18</v>
      </c>
    </row>
    <row r="16" spans="1:13">
      <c r="C16" s="114" t="s">
        <v>112</v>
      </c>
      <c r="D16" s="110" t="s">
        <v>353</v>
      </c>
      <c r="E16" s="136">
        <v>15</v>
      </c>
      <c r="F16" s="136">
        <v>3</v>
      </c>
      <c r="G16" s="136">
        <v>-3</v>
      </c>
      <c r="H16" s="136">
        <v>0</v>
      </c>
      <c r="I16" s="136">
        <v>-1</v>
      </c>
      <c r="J16" s="137">
        <f t="shared" si="0"/>
        <v>14</v>
      </c>
    </row>
    <row r="17" spans="1:14">
      <c r="C17" s="114" t="s">
        <v>113</v>
      </c>
      <c r="D17" s="110" t="s">
        <v>185</v>
      </c>
      <c r="E17" s="136">
        <v>17</v>
      </c>
      <c r="F17" s="136">
        <v>1</v>
      </c>
      <c r="G17" s="136">
        <v>-1</v>
      </c>
      <c r="H17" s="136">
        <v>0</v>
      </c>
      <c r="I17" s="136">
        <v>-2</v>
      </c>
      <c r="J17" s="137">
        <f t="shared" si="0"/>
        <v>15</v>
      </c>
    </row>
    <row r="18" spans="1:14">
      <c r="C18" s="114" t="s">
        <v>175</v>
      </c>
      <c r="D18" s="110" t="s">
        <v>187</v>
      </c>
      <c r="E18" s="136">
        <v>13</v>
      </c>
      <c r="F18" s="136">
        <v>1</v>
      </c>
      <c r="G18" s="136">
        <v>-1</v>
      </c>
      <c r="H18" s="136">
        <v>0</v>
      </c>
      <c r="I18" s="136">
        <v>0</v>
      </c>
      <c r="J18" s="137">
        <f t="shared" si="0"/>
        <v>13</v>
      </c>
    </row>
    <row r="19" spans="1:14">
      <c r="C19" s="114" t="s">
        <v>354</v>
      </c>
      <c r="E19" s="136">
        <v>49</v>
      </c>
      <c r="F19" s="136">
        <v>3</v>
      </c>
      <c r="G19" s="136">
        <v>-21</v>
      </c>
      <c r="H19" s="136">
        <v>-1</v>
      </c>
      <c r="I19" s="136">
        <f>-3+1</f>
        <v>-2</v>
      </c>
      <c r="J19" s="137">
        <f t="shared" ref="J19" si="1">SUM(E19:I19)</f>
        <v>28</v>
      </c>
    </row>
    <row r="20" spans="1:14" ht="15.75" thickBot="1">
      <c r="C20" s="114" t="s">
        <v>220</v>
      </c>
      <c r="E20" s="138">
        <f t="shared" ref="E20:J20" si="2">SUM(E11:E19)</f>
        <v>277</v>
      </c>
      <c r="F20" s="138">
        <f t="shared" si="2"/>
        <v>59</v>
      </c>
      <c r="G20" s="138">
        <f t="shared" si="2"/>
        <v>-50</v>
      </c>
      <c r="H20" s="138">
        <f t="shared" si="2"/>
        <v>-1</v>
      </c>
      <c r="I20" s="138">
        <f t="shared" si="2"/>
        <v>-23</v>
      </c>
      <c r="J20" s="139">
        <f t="shared" si="2"/>
        <v>262</v>
      </c>
      <c r="K20" s="114" t="s">
        <v>9</v>
      </c>
      <c r="L20" s="114" t="s">
        <v>9</v>
      </c>
      <c r="M20" s="114" t="s">
        <v>9</v>
      </c>
    </row>
    <row r="21" spans="1:14">
      <c r="E21" s="157"/>
      <c r="F21" s="157"/>
      <c r="G21" s="157"/>
      <c r="H21" s="157"/>
      <c r="I21" s="157"/>
      <c r="J21" s="158"/>
    </row>
    <row r="22" spans="1:14">
      <c r="C22" s="120"/>
      <c r="D22" s="134" t="s">
        <v>114</v>
      </c>
      <c r="E22" s="215" t="s">
        <v>359</v>
      </c>
      <c r="F22" s="216"/>
      <c r="G22" s="217"/>
      <c r="H22" s="216"/>
      <c r="I22" s="217"/>
    </row>
    <row r="23" spans="1:14">
      <c r="A23" s="112" t="s">
        <v>71</v>
      </c>
      <c r="B23" s="118" t="s">
        <v>9</v>
      </c>
      <c r="C23" s="114" t="s">
        <v>72</v>
      </c>
      <c r="D23" s="110" t="s">
        <v>110</v>
      </c>
      <c r="E23" s="141" t="s">
        <v>190</v>
      </c>
      <c r="F23" s="111"/>
      <c r="G23" s="110"/>
      <c r="H23" s="111"/>
      <c r="I23" s="110"/>
      <c r="J23" s="110"/>
    </row>
    <row r="24" spans="1:14">
      <c r="A24" s="112" t="s">
        <v>115</v>
      </c>
      <c r="B24" s="118"/>
      <c r="C24" s="114" t="s">
        <v>74</v>
      </c>
      <c r="D24" s="110" t="s">
        <v>161</v>
      </c>
      <c r="E24" s="141" t="s">
        <v>177</v>
      </c>
      <c r="F24" s="111"/>
      <c r="G24" s="110"/>
      <c r="H24" s="111"/>
      <c r="I24" s="110"/>
      <c r="J24" s="110"/>
    </row>
    <row r="25" spans="1:14">
      <c r="A25" s="112" t="s">
        <v>116</v>
      </c>
      <c r="B25" s="118"/>
      <c r="C25" s="114" t="s">
        <v>75</v>
      </c>
      <c r="D25" s="110" t="s">
        <v>184</v>
      </c>
      <c r="E25" s="141" t="s">
        <v>189</v>
      </c>
      <c r="F25" s="111"/>
      <c r="G25" s="110"/>
      <c r="H25" s="111"/>
      <c r="I25" s="110"/>
      <c r="J25" s="110"/>
    </row>
    <row r="26" spans="1:14">
      <c r="A26" s="112" t="s">
        <v>118</v>
      </c>
      <c r="B26" s="118"/>
      <c r="C26" s="114" t="s">
        <v>76</v>
      </c>
      <c r="D26" s="110" t="s">
        <v>109</v>
      </c>
      <c r="E26" s="141" t="s">
        <v>117</v>
      </c>
      <c r="F26" s="111"/>
      <c r="G26" s="110"/>
      <c r="H26" s="111"/>
      <c r="I26" s="110"/>
      <c r="J26" s="110"/>
    </row>
    <row r="27" spans="1:14">
      <c r="A27" s="112" t="s">
        <v>119</v>
      </c>
      <c r="B27" s="118"/>
      <c r="C27" s="110" t="s">
        <v>111</v>
      </c>
      <c r="D27" s="110" t="s">
        <v>219</v>
      </c>
      <c r="E27" s="141" t="s">
        <v>221</v>
      </c>
      <c r="F27" s="111"/>
      <c r="G27" s="110"/>
      <c r="H27" s="111"/>
      <c r="I27" s="110"/>
      <c r="J27" s="110"/>
    </row>
    <row r="28" spans="1:14">
      <c r="B28" s="118"/>
      <c r="C28" s="114" t="s">
        <v>112</v>
      </c>
      <c r="D28" s="110" t="s">
        <v>353</v>
      </c>
      <c r="E28" s="141" t="s">
        <v>357</v>
      </c>
      <c r="F28" s="111"/>
      <c r="G28" s="110"/>
      <c r="H28" s="111"/>
      <c r="I28" s="110" t="s">
        <v>9</v>
      </c>
      <c r="J28" s="141" t="s">
        <v>9</v>
      </c>
      <c r="K28" s="111"/>
      <c r="L28" s="110"/>
      <c r="M28" s="111"/>
    </row>
    <row r="29" spans="1:14">
      <c r="B29" s="118"/>
      <c r="C29" s="114" t="s">
        <v>113</v>
      </c>
      <c r="D29" s="110" t="s">
        <v>185</v>
      </c>
      <c r="E29" s="141" t="s">
        <v>188</v>
      </c>
      <c r="F29" s="111"/>
      <c r="G29" s="110"/>
      <c r="H29" s="111"/>
      <c r="I29" s="110"/>
      <c r="J29" s="141"/>
      <c r="K29" s="111"/>
      <c r="L29" s="110"/>
      <c r="M29" s="111"/>
    </row>
    <row r="30" spans="1:14">
      <c r="B30" s="118"/>
      <c r="C30" s="114" t="s">
        <v>175</v>
      </c>
      <c r="D30" s="110" t="s">
        <v>187</v>
      </c>
      <c r="E30" s="141" t="s">
        <v>358</v>
      </c>
      <c r="F30" s="111"/>
      <c r="G30" s="110"/>
      <c r="H30" s="111"/>
      <c r="I30" s="110"/>
      <c r="J30" s="141"/>
      <c r="K30" s="111"/>
      <c r="L30" s="110"/>
      <c r="M30" s="111"/>
    </row>
    <row r="31" spans="1:14" ht="15.75" thickBot="1">
      <c r="C31" s="120"/>
      <c r="D31" s="120"/>
      <c r="E31" s="120"/>
      <c r="F31" s="120"/>
      <c r="G31" s="120"/>
      <c r="H31" s="120"/>
      <c r="I31" s="120"/>
      <c r="J31" s="120"/>
      <c r="N31" s="114" t="s">
        <v>9</v>
      </c>
    </row>
    <row r="32" spans="1:14">
      <c r="C32" s="156"/>
      <c r="D32" s="156"/>
      <c r="E32" s="156"/>
      <c r="F32" s="156"/>
      <c r="G32" s="156"/>
      <c r="H32" s="156"/>
      <c r="I32" s="156"/>
      <c r="J32" s="156"/>
    </row>
    <row r="33" spans="2:13">
      <c r="B33" s="135">
        <v>9.1999999999999993</v>
      </c>
      <c r="D33" s="112" t="s">
        <v>132</v>
      </c>
      <c r="E33" s="118" t="s">
        <v>101</v>
      </c>
      <c r="F33" s="118" t="s">
        <v>102</v>
      </c>
      <c r="G33" s="118" t="s">
        <v>82</v>
      </c>
      <c r="H33" s="118" t="s">
        <v>103</v>
      </c>
      <c r="I33" s="118" t="s">
        <v>104</v>
      </c>
      <c r="J33" s="118" t="s">
        <v>101</v>
      </c>
    </row>
    <row r="34" spans="2:13">
      <c r="E34" s="116" t="s">
        <v>105</v>
      </c>
      <c r="F34" s="118" t="s">
        <v>82</v>
      </c>
      <c r="G34" s="118" t="s">
        <v>83</v>
      </c>
      <c r="H34" s="118"/>
      <c r="I34" s="118" t="s">
        <v>106</v>
      </c>
      <c r="J34" s="116" t="s">
        <v>105</v>
      </c>
    </row>
    <row r="35" spans="2:13">
      <c r="B35" s="114"/>
      <c r="E35" s="121">
        <v>2015</v>
      </c>
      <c r="F35" s="121">
        <v>2016</v>
      </c>
      <c r="G35" s="121">
        <v>2016</v>
      </c>
      <c r="H35" s="121">
        <v>2016</v>
      </c>
      <c r="I35" s="121">
        <v>2016</v>
      </c>
      <c r="J35" s="121">
        <v>2016</v>
      </c>
    </row>
    <row r="36" spans="2:13">
      <c r="E36" s="116" t="s">
        <v>21</v>
      </c>
      <c r="F36" s="116" t="s">
        <v>21</v>
      </c>
      <c r="G36" s="116" t="s">
        <v>21</v>
      </c>
      <c r="H36" s="116" t="s">
        <v>21</v>
      </c>
      <c r="I36" s="116" t="s">
        <v>21</v>
      </c>
      <c r="J36" s="116" t="s">
        <v>21</v>
      </c>
    </row>
    <row r="37" spans="2:13">
      <c r="D37" s="134" t="s">
        <v>107</v>
      </c>
      <c r="J37" s="112"/>
    </row>
    <row r="38" spans="2:13">
      <c r="C38" s="114" t="s">
        <v>72</v>
      </c>
      <c r="D38" s="110" t="s">
        <v>355</v>
      </c>
      <c r="E38" s="136">
        <v>257</v>
      </c>
      <c r="F38" s="136">
        <v>6</v>
      </c>
      <c r="G38" s="136">
        <v>-50</v>
      </c>
      <c r="H38" s="136">
        <v>-4</v>
      </c>
      <c r="I38" s="136">
        <v>0</v>
      </c>
      <c r="J38" s="137">
        <f t="shared" ref="J38:J45" si="3">SUM(E38:I38)</f>
        <v>209</v>
      </c>
    </row>
    <row r="39" spans="2:13">
      <c r="C39" s="114" t="s">
        <v>74</v>
      </c>
      <c r="D39" s="110" t="s">
        <v>196</v>
      </c>
      <c r="E39" s="136">
        <v>71</v>
      </c>
      <c r="F39" s="136">
        <v>2</v>
      </c>
      <c r="G39" s="136">
        <v>-4</v>
      </c>
      <c r="H39" s="136">
        <v>0</v>
      </c>
      <c r="I39" s="136">
        <v>-2</v>
      </c>
      <c r="J39" s="137">
        <f t="shared" si="3"/>
        <v>67</v>
      </c>
      <c r="L39" s="114" t="s">
        <v>9</v>
      </c>
    </row>
    <row r="40" spans="2:13">
      <c r="C40" s="114" t="s">
        <v>75</v>
      </c>
      <c r="D40" s="110" t="s">
        <v>120</v>
      </c>
      <c r="E40" s="136">
        <v>53</v>
      </c>
      <c r="F40" s="136">
        <v>16</v>
      </c>
      <c r="G40" s="136">
        <v>-4</v>
      </c>
      <c r="H40" s="136">
        <v>0</v>
      </c>
      <c r="I40" s="136">
        <v>2</v>
      </c>
      <c r="J40" s="137">
        <f t="shared" si="3"/>
        <v>67</v>
      </c>
    </row>
    <row r="41" spans="2:13" ht="12" customHeight="1">
      <c r="C41" s="114" t="s">
        <v>76</v>
      </c>
      <c r="D41" s="140" t="s">
        <v>186</v>
      </c>
      <c r="E41" s="136">
        <v>71</v>
      </c>
      <c r="F41" s="136">
        <v>5</v>
      </c>
      <c r="G41" s="136">
        <v>-8</v>
      </c>
      <c r="H41" s="136">
        <v>0</v>
      </c>
      <c r="I41" s="136">
        <v>-1</v>
      </c>
      <c r="J41" s="137">
        <f t="shared" si="3"/>
        <v>67</v>
      </c>
    </row>
    <row r="42" spans="2:13" ht="12" customHeight="1">
      <c r="C42" s="114" t="s">
        <v>111</v>
      </c>
      <c r="D42" s="110" t="s">
        <v>108</v>
      </c>
      <c r="E42" s="136">
        <v>75</v>
      </c>
      <c r="F42" s="136">
        <v>2</v>
      </c>
      <c r="G42" s="136">
        <v>-13</v>
      </c>
      <c r="H42" s="136">
        <v>0</v>
      </c>
      <c r="I42" s="136">
        <v>-7</v>
      </c>
      <c r="J42" s="137">
        <f t="shared" si="3"/>
        <v>57</v>
      </c>
    </row>
    <row r="43" spans="2:13" ht="12" customHeight="1">
      <c r="C43" s="114" t="s">
        <v>112</v>
      </c>
      <c r="D43" s="110" t="s">
        <v>197</v>
      </c>
      <c r="E43" s="136">
        <v>53</v>
      </c>
      <c r="F43" s="136">
        <v>1</v>
      </c>
      <c r="G43" s="136">
        <v>-4</v>
      </c>
      <c r="H43" s="136">
        <v>0</v>
      </c>
      <c r="I43" s="136">
        <v>-2</v>
      </c>
      <c r="J43" s="137">
        <f t="shared" si="3"/>
        <v>48</v>
      </c>
    </row>
    <row r="44" spans="2:13" ht="12" customHeight="1">
      <c r="C44" s="114" t="s">
        <v>113</v>
      </c>
      <c r="D44" s="110" t="s">
        <v>198</v>
      </c>
      <c r="E44" s="136">
        <v>35</v>
      </c>
      <c r="F44" s="136">
        <v>5</v>
      </c>
      <c r="G44" s="136">
        <v>-4</v>
      </c>
      <c r="H44" s="136">
        <v>0</v>
      </c>
      <c r="I44" s="136">
        <v>-1</v>
      </c>
      <c r="J44" s="137">
        <f t="shared" si="3"/>
        <v>35</v>
      </c>
    </row>
    <row r="45" spans="2:13" ht="12" customHeight="1">
      <c r="C45" s="114" t="s">
        <v>175</v>
      </c>
      <c r="D45" s="110" t="s">
        <v>356</v>
      </c>
      <c r="E45" s="136">
        <v>4</v>
      </c>
      <c r="F45" s="136">
        <v>1</v>
      </c>
      <c r="G45" s="136">
        <v>-1</v>
      </c>
      <c r="H45" s="136">
        <v>13</v>
      </c>
      <c r="I45" s="136">
        <v>-2</v>
      </c>
      <c r="J45" s="137">
        <f t="shared" si="3"/>
        <v>15</v>
      </c>
    </row>
    <row r="46" spans="2:13">
      <c r="D46" s="114" t="s">
        <v>222</v>
      </c>
      <c r="E46" s="136">
        <v>394</v>
      </c>
      <c r="F46" s="136">
        <v>56</v>
      </c>
      <c r="G46" s="136">
        <v>-117</v>
      </c>
      <c r="H46" s="136">
        <f>-10+2</f>
        <v>-8</v>
      </c>
      <c r="I46" s="136">
        <v>-18</v>
      </c>
      <c r="J46" s="137">
        <f t="shared" ref="J46" si="4">SUM(E46:I46)</f>
        <v>307</v>
      </c>
    </row>
    <row r="47" spans="2:13" ht="15.75" thickBot="1">
      <c r="D47" s="114" t="s">
        <v>223</v>
      </c>
      <c r="E47" s="138">
        <f t="shared" ref="E47:J47" si="5">SUM(E38:E46)</f>
        <v>1013</v>
      </c>
      <c r="F47" s="138">
        <f t="shared" si="5"/>
        <v>94</v>
      </c>
      <c r="G47" s="138">
        <f t="shared" si="5"/>
        <v>-205</v>
      </c>
      <c r="H47" s="138">
        <f t="shared" si="5"/>
        <v>1</v>
      </c>
      <c r="I47" s="138">
        <f t="shared" si="5"/>
        <v>-31</v>
      </c>
      <c r="J47" s="138">
        <f t="shared" si="5"/>
        <v>872</v>
      </c>
      <c r="L47" s="114" t="s">
        <v>9</v>
      </c>
      <c r="M47" s="114" t="s">
        <v>9</v>
      </c>
    </row>
    <row r="48" spans="2:13">
      <c r="C48" s="110"/>
    </row>
    <row r="50" spans="1:10">
      <c r="A50" s="112" t="s">
        <v>71</v>
      </c>
      <c r="C50" s="120"/>
      <c r="D50" s="214" t="s">
        <v>114</v>
      </c>
      <c r="E50" s="218" t="s">
        <v>359</v>
      </c>
      <c r="F50" s="219"/>
      <c r="G50" s="214"/>
      <c r="H50" s="220"/>
      <c r="I50" s="214"/>
      <c r="J50" s="110"/>
    </row>
    <row r="51" spans="1:10">
      <c r="A51" s="112" t="s">
        <v>135</v>
      </c>
      <c r="C51" s="114" t="s">
        <v>72</v>
      </c>
      <c r="D51" s="110" t="s">
        <v>355</v>
      </c>
      <c r="E51" s="141" t="s">
        <v>191</v>
      </c>
      <c r="F51" s="110"/>
      <c r="G51" s="110"/>
      <c r="H51" s="111"/>
      <c r="I51" s="110"/>
      <c r="J51" s="110"/>
    </row>
    <row r="52" spans="1:10">
      <c r="A52" s="112" t="s">
        <v>116</v>
      </c>
      <c r="B52" s="118" t="s">
        <v>9</v>
      </c>
      <c r="C52" s="114" t="s">
        <v>74</v>
      </c>
      <c r="D52" s="110" t="s">
        <v>196</v>
      </c>
      <c r="E52" s="141" t="s">
        <v>360</v>
      </c>
      <c r="F52" s="110"/>
      <c r="G52" s="110"/>
      <c r="H52" s="111"/>
      <c r="I52" s="110"/>
      <c r="J52" s="110"/>
    </row>
    <row r="53" spans="1:10">
      <c r="A53" s="112" t="s">
        <v>159</v>
      </c>
      <c r="B53" s="118"/>
      <c r="C53" s="114" t="s">
        <v>75</v>
      </c>
      <c r="D53" s="110" t="s">
        <v>120</v>
      </c>
      <c r="E53" s="141" t="s">
        <v>164</v>
      </c>
      <c r="F53" s="110"/>
      <c r="G53" s="110"/>
      <c r="H53" s="111"/>
      <c r="I53" s="110"/>
      <c r="J53" s="110"/>
    </row>
    <row r="54" spans="1:10">
      <c r="A54" s="112" t="s">
        <v>119</v>
      </c>
      <c r="B54" s="118"/>
      <c r="C54" s="114" t="s">
        <v>76</v>
      </c>
      <c r="D54" s="140" t="s">
        <v>186</v>
      </c>
      <c r="E54" s="141" t="s">
        <v>176</v>
      </c>
      <c r="F54" s="110"/>
      <c r="G54" s="110"/>
      <c r="H54" s="111"/>
      <c r="I54" s="110"/>
      <c r="J54" s="110"/>
    </row>
    <row r="55" spans="1:10">
      <c r="B55" s="118"/>
      <c r="C55" s="114" t="s">
        <v>111</v>
      </c>
      <c r="D55" s="110" t="s">
        <v>108</v>
      </c>
      <c r="E55" s="141" t="s">
        <v>361</v>
      </c>
      <c r="F55" s="110"/>
      <c r="G55" s="110"/>
      <c r="H55" s="111"/>
      <c r="I55" s="110"/>
      <c r="J55" s="110"/>
    </row>
    <row r="56" spans="1:10">
      <c r="B56" s="118"/>
      <c r="C56" s="114" t="s">
        <v>112</v>
      </c>
      <c r="D56" s="140" t="s">
        <v>197</v>
      </c>
      <c r="E56" s="141" t="s">
        <v>362</v>
      </c>
      <c r="F56" s="110"/>
      <c r="G56" s="110"/>
      <c r="H56" s="111"/>
      <c r="I56" s="110"/>
      <c r="J56" s="110"/>
    </row>
    <row r="57" spans="1:10">
      <c r="B57" s="118"/>
      <c r="C57" s="114" t="s">
        <v>113</v>
      </c>
      <c r="D57" s="110" t="s">
        <v>198</v>
      </c>
      <c r="E57" s="141" t="s">
        <v>362</v>
      </c>
      <c r="F57" s="110"/>
      <c r="G57" s="110"/>
      <c r="H57" s="111"/>
      <c r="I57" s="110"/>
      <c r="J57" s="110"/>
    </row>
    <row r="58" spans="1:10">
      <c r="B58" s="118"/>
      <c r="C58" s="114" t="s">
        <v>175</v>
      </c>
      <c r="D58" s="110" t="s">
        <v>363</v>
      </c>
      <c r="E58" s="141" t="s">
        <v>364</v>
      </c>
      <c r="F58" s="110"/>
      <c r="G58" s="110"/>
      <c r="H58" s="111"/>
      <c r="I58" s="110"/>
      <c r="J58" s="110"/>
    </row>
    <row r="59" spans="1:10" ht="15.75" thickBot="1">
      <c r="B59" s="118"/>
      <c r="C59" s="110"/>
    </row>
    <row r="60" spans="1:10">
      <c r="C60" s="159"/>
      <c r="D60" s="159"/>
      <c r="E60" s="159"/>
      <c r="F60" s="160"/>
      <c r="G60" s="159"/>
      <c r="H60" s="160"/>
      <c r="I60" s="159"/>
      <c r="J60" s="159"/>
    </row>
    <row r="84" spans="9:9">
      <c r="I84" s="114" t="s">
        <v>9</v>
      </c>
    </row>
  </sheetData>
  <sortState ref="A41:N48">
    <sortCondition ref="C41:C48"/>
  </sortState>
  <mergeCells count="1">
    <mergeCell ref="A1:J1"/>
  </mergeCells>
  <phoneticPr fontId="0" type="noConversion"/>
  <printOptions gridLinesSet="0"/>
  <pageMargins left="0.15748031496062992" right="0.15748031496062992" top="0.15748031496062992" bottom="0.39370078740157483" header="0.51181102362204722" footer="0.51181102362204722"/>
  <pageSetup paperSize="9" scale="90" orientation="portrait" r:id="rId1"/>
  <headerFooter alignWithMargins="0">
    <oddFooter>&amp;C&amp;A</oddFooter>
  </headerFooter>
  <drawing r:id="rId2"/>
</worksheet>
</file>

<file path=xl/worksheets/sheet14.xml><?xml version="1.0" encoding="utf-8"?>
<worksheet xmlns="http://schemas.openxmlformats.org/spreadsheetml/2006/main" xmlns:r="http://schemas.openxmlformats.org/officeDocument/2006/relationships">
  <dimension ref="A1:N57"/>
  <sheetViews>
    <sheetView showGridLines="0" workbookViewId="0">
      <selection activeCell="C26" sqref="C26"/>
    </sheetView>
  </sheetViews>
  <sheetFormatPr defaultRowHeight="15.75"/>
  <cols>
    <col min="1" max="1" width="14.5703125" style="76" bestFit="1" customWidth="1"/>
    <col min="2" max="2" width="5" style="77" customWidth="1"/>
    <col min="3" max="3" width="33.140625" style="76" bestFit="1" customWidth="1"/>
    <col min="4" max="4" width="12.42578125" style="80" customWidth="1"/>
    <col min="5" max="5" width="13.42578125" style="81" customWidth="1"/>
    <col min="6" max="6" width="14.28515625" style="76" customWidth="1"/>
    <col min="7" max="7" width="13" style="76" customWidth="1"/>
    <col min="8" max="16384" width="9.140625" style="76"/>
  </cols>
  <sheetData>
    <row r="1" spans="1:7" s="75" customFormat="1">
      <c r="A1" s="242" t="str">
        <f>Organisation!A1</f>
        <v>Charitable Trust Account - West Hertfordshire Hospitals NHS Trust Charity  2015/2016</v>
      </c>
      <c r="B1" s="242"/>
      <c r="C1" s="242"/>
      <c r="D1" s="242"/>
      <c r="E1" s="242"/>
      <c r="F1" s="242"/>
      <c r="G1" s="242"/>
    </row>
    <row r="3" spans="1:7">
      <c r="C3" s="75"/>
      <c r="D3" s="78"/>
      <c r="E3" s="79"/>
      <c r="F3" s="75"/>
      <c r="G3" s="75"/>
    </row>
    <row r="4" spans="1:7">
      <c r="F4" s="74"/>
      <c r="G4" s="74"/>
    </row>
    <row r="5" spans="1:7">
      <c r="A5" s="83" t="s">
        <v>121</v>
      </c>
      <c r="B5" s="84" t="s">
        <v>203</v>
      </c>
      <c r="C5" s="85" t="s">
        <v>122</v>
      </c>
      <c r="D5" s="86" t="s">
        <v>233</v>
      </c>
      <c r="E5" s="87"/>
      <c r="F5" s="86" t="s">
        <v>214</v>
      </c>
      <c r="G5" s="87"/>
    </row>
    <row r="6" spans="1:7">
      <c r="A6" s="83" t="s">
        <v>123</v>
      </c>
      <c r="B6" s="88"/>
      <c r="C6" s="89" t="s">
        <v>124</v>
      </c>
      <c r="D6" s="90" t="s">
        <v>125</v>
      </c>
      <c r="E6" s="91" t="s">
        <v>182</v>
      </c>
      <c r="F6" s="90" t="s">
        <v>125</v>
      </c>
      <c r="G6" s="91" t="s">
        <v>182</v>
      </c>
    </row>
    <row r="7" spans="1:7">
      <c r="C7" s="89" t="s">
        <v>126</v>
      </c>
      <c r="D7" s="92" t="s">
        <v>121</v>
      </c>
      <c r="E7" s="93" t="s">
        <v>201</v>
      </c>
      <c r="F7" s="92" t="s">
        <v>121</v>
      </c>
      <c r="G7" s="93" t="s">
        <v>183</v>
      </c>
    </row>
    <row r="8" spans="1:7">
      <c r="C8" s="89" t="s">
        <v>127</v>
      </c>
      <c r="D8" s="92" t="s">
        <v>128</v>
      </c>
      <c r="E8" s="93" t="s">
        <v>121</v>
      </c>
      <c r="F8" s="92" t="s">
        <v>128</v>
      </c>
      <c r="G8" s="93" t="s">
        <v>121</v>
      </c>
    </row>
    <row r="9" spans="1:7">
      <c r="C9" s="89" t="s">
        <v>129</v>
      </c>
      <c r="D9" s="92"/>
      <c r="E9" s="93" t="s">
        <v>128</v>
      </c>
      <c r="F9" s="92"/>
      <c r="G9" s="93" t="s">
        <v>128</v>
      </c>
    </row>
    <row r="10" spans="1:7">
      <c r="C10" s="82"/>
      <c r="D10" s="94" t="s">
        <v>130</v>
      </c>
      <c r="E10" s="95" t="s">
        <v>130</v>
      </c>
      <c r="F10" s="94" t="s">
        <v>130</v>
      </c>
      <c r="G10" s="95" t="s">
        <v>130</v>
      </c>
    </row>
    <row r="11" spans="1:7">
      <c r="A11" s="76" t="s">
        <v>9</v>
      </c>
      <c r="C11" s="85" t="s">
        <v>131</v>
      </c>
      <c r="D11" s="96"/>
      <c r="E11" s="97"/>
      <c r="F11" s="96"/>
      <c r="G11" s="97"/>
    </row>
    <row r="12" spans="1:7">
      <c r="C12" s="89" t="s">
        <v>180</v>
      </c>
      <c r="D12" s="98">
        <v>299769000</v>
      </c>
      <c r="E12" s="99">
        <v>-37025000</v>
      </c>
      <c r="F12" s="98">
        <v>313291000</v>
      </c>
      <c r="G12" s="99">
        <v>-10197000</v>
      </c>
    </row>
    <row r="13" spans="1:7">
      <c r="C13" s="89" t="s">
        <v>181</v>
      </c>
      <c r="D13" s="100"/>
      <c r="E13" s="99"/>
      <c r="F13" s="100"/>
      <c r="G13" s="99"/>
    </row>
    <row r="14" spans="1:7">
      <c r="C14" s="89"/>
      <c r="D14" s="100"/>
      <c r="E14" s="99"/>
      <c r="F14" s="101"/>
      <c r="G14" s="101"/>
    </row>
    <row r="15" spans="1:7">
      <c r="C15" s="89"/>
      <c r="D15" s="100"/>
      <c r="E15" s="99"/>
      <c r="F15" s="101"/>
      <c r="G15" s="101"/>
    </row>
    <row r="16" spans="1:7">
      <c r="C16" s="89"/>
      <c r="D16" s="100"/>
      <c r="E16" s="99"/>
      <c r="F16" s="101"/>
      <c r="G16" s="101"/>
    </row>
    <row r="17" spans="1:14">
      <c r="C17" s="82"/>
      <c r="D17" s="102"/>
      <c r="E17" s="103"/>
      <c r="F17" s="104"/>
      <c r="G17" s="104"/>
    </row>
    <row r="18" spans="1:14">
      <c r="C18" s="75"/>
      <c r="D18" s="78"/>
      <c r="E18" s="79"/>
      <c r="F18" s="75"/>
      <c r="G18" s="75"/>
    </row>
    <row r="19" spans="1:14">
      <c r="C19" s="75" t="s">
        <v>9</v>
      </c>
      <c r="D19" s="78"/>
      <c r="E19" s="79"/>
      <c r="F19" s="75"/>
      <c r="G19" s="75"/>
    </row>
    <row r="20" spans="1:14">
      <c r="A20" s="253" t="s">
        <v>231</v>
      </c>
      <c r="B20" s="253"/>
      <c r="C20" s="253"/>
      <c r="D20" s="253"/>
      <c r="E20" s="253"/>
      <c r="F20" s="253"/>
      <c r="G20" s="253"/>
      <c r="H20" s="4"/>
    </row>
    <row r="21" spans="1:14">
      <c r="A21" s="4"/>
      <c r="B21" s="4" t="s">
        <v>213</v>
      </c>
      <c r="C21" s="4"/>
      <c r="D21" s="4"/>
      <c r="E21" s="4"/>
      <c r="F21" s="4"/>
      <c r="G21" s="4"/>
      <c r="H21" s="4"/>
    </row>
    <row r="22" spans="1:14">
      <c r="A22" s="4"/>
      <c r="B22" s="4"/>
      <c r="C22" s="4"/>
      <c r="D22" s="4"/>
      <c r="E22" s="4"/>
      <c r="F22" s="4"/>
      <c r="G22" s="4"/>
      <c r="H22" s="4"/>
    </row>
    <row r="23" spans="1:14">
      <c r="A23" s="4"/>
      <c r="B23" s="4"/>
      <c r="C23" s="4"/>
      <c r="D23" s="4"/>
      <c r="E23" s="4"/>
      <c r="F23" s="4"/>
      <c r="G23" s="4"/>
      <c r="H23" s="4"/>
    </row>
    <row r="24" spans="1:14">
      <c r="A24" s="4"/>
      <c r="B24" s="4"/>
      <c r="C24" s="4"/>
      <c r="D24" s="4"/>
      <c r="E24" s="4"/>
      <c r="F24" s="4"/>
      <c r="G24" s="4"/>
      <c r="H24" s="4"/>
    </row>
    <row r="25" spans="1:14">
      <c r="A25" s="4"/>
      <c r="B25" s="4"/>
      <c r="C25" s="4"/>
      <c r="D25" s="4"/>
      <c r="E25" s="4"/>
      <c r="F25" s="4"/>
      <c r="G25" s="4"/>
      <c r="H25" s="4"/>
    </row>
    <row r="26" spans="1:14">
      <c r="A26" s="4"/>
      <c r="B26" s="4"/>
      <c r="C26" s="4"/>
      <c r="D26" s="4"/>
      <c r="E26" s="4"/>
      <c r="F26" s="4"/>
      <c r="G26" s="4"/>
      <c r="H26" s="4"/>
    </row>
    <row r="27" spans="1:14">
      <c r="A27" s="4"/>
      <c r="B27" s="4"/>
      <c r="C27" s="4"/>
      <c r="D27" s="4"/>
      <c r="E27" s="4"/>
      <c r="F27" s="4"/>
      <c r="G27" s="4"/>
      <c r="H27" s="4"/>
    </row>
    <row r="28" spans="1:14">
      <c r="A28" s="4"/>
      <c r="B28" s="4"/>
      <c r="C28" s="4"/>
      <c r="D28" s="4"/>
      <c r="E28" s="4"/>
      <c r="F28" s="4"/>
      <c r="G28" s="4"/>
      <c r="H28" s="4"/>
    </row>
    <row r="29" spans="1:14">
      <c r="A29" s="4"/>
      <c r="B29" s="4"/>
      <c r="C29" s="4"/>
      <c r="D29" s="4"/>
      <c r="E29" s="4"/>
      <c r="F29" s="4"/>
      <c r="G29" s="4"/>
      <c r="H29" s="4"/>
    </row>
    <row r="30" spans="1:14">
      <c r="A30" s="4"/>
      <c r="B30" s="4"/>
      <c r="C30" s="4"/>
      <c r="D30" s="4"/>
      <c r="E30" s="4"/>
      <c r="F30" s="4"/>
      <c r="G30" s="4"/>
      <c r="H30" s="4"/>
    </row>
    <row r="31" spans="1:14">
      <c r="A31" s="4"/>
      <c r="B31" s="4"/>
      <c r="C31" s="4"/>
      <c r="D31" s="4"/>
      <c r="E31" s="4"/>
      <c r="F31" s="4"/>
      <c r="G31" s="4"/>
      <c r="H31" s="4"/>
      <c r="N31" s="76" t="s">
        <v>9</v>
      </c>
    </row>
    <row r="32" spans="1:14">
      <c r="A32" s="4"/>
      <c r="B32" s="4"/>
      <c r="C32" s="4"/>
      <c r="D32" s="4"/>
      <c r="E32" s="4"/>
      <c r="F32" s="4"/>
      <c r="G32" s="4"/>
      <c r="H32" s="4"/>
    </row>
    <row r="33" spans="1:8">
      <c r="A33" s="4"/>
      <c r="B33" s="4"/>
      <c r="C33" s="4"/>
      <c r="D33" s="4"/>
      <c r="E33" s="4"/>
      <c r="F33" s="4"/>
      <c r="G33" s="4"/>
      <c r="H33" s="4"/>
    </row>
    <row r="34" spans="1:8">
      <c r="A34" s="4"/>
      <c r="B34" s="4"/>
      <c r="C34" s="4"/>
      <c r="D34" s="4"/>
      <c r="E34" s="4"/>
      <c r="F34" s="4"/>
      <c r="G34" s="4"/>
      <c r="H34" s="4"/>
    </row>
    <row r="35" spans="1:8">
      <c r="A35" s="4"/>
      <c r="B35" s="4"/>
      <c r="C35" s="4"/>
      <c r="D35" s="4"/>
      <c r="E35" s="4"/>
      <c r="F35" s="4"/>
      <c r="G35" s="4"/>
      <c r="H35" s="4"/>
    </row>
    <row r="36" spans="1:8">
      <c r="A36" s="4"/>
      <c r="B36" s="4"/>
      <c r="C36" s="4"/>
      <c r="D36" s="4"/>
      <c r="E36" s="4"/>
      <c r="F36" s="4"/>
      <c r="G36" s="4"/>
      <c r="H36" s="4"/>
    </row>
    <row r="37" spans="1:8">
      <c r="A37" s="4"/>
      <c r="B37" s="4"/>
      <c r="C37" s="4"/>
      <c r="D37" s="4"/>
      <c r="E37" s="4"/>
      <c r="F37" s="4"/>
      <c r="G37" s="4"/>
      <c r="H37" s="4"/>
    </row>
    <row r="38" spans="1:8">
      <c r="A38" s="4"/>
      <c r="B38" s="4"/>
      <c r="C38" s="4"/>
      <c r="D38" s="4"/>
      <c r="E38" s="4"/>
      <c r="F38" s="4"/>
      <c r="G38" s="4"/>
      <c r="H38" s="4"/>
    </row>
    <row r="39" spans="1:8">
      <c r="A39" s="4"/>
      <c r="B39" s="4"/>
      <c r="C39" s="4"/>
      <c r="D39" s="4"/>
      <c r="E39" s="4"/>
      <c r="F39" s="4"/>
      <c r="G39" s="4"/>
      <c r="H39" s="4"/>
    </row>
    <row r="40" spans="1:8">
      <c r="A40" s="4"/>
      <c r="B40" s="4"/>
      <c r="C40" s="4"/>
      <c r="D40" s="4"/>
      <c r="E40" s="4"/>
      <c r="F40" s="4"/>
      <c r="G40" s="4"/>
      <c r="H40" s="4"/>
    </row>
    <row r="41" spans="1:8">
      <c r="A41" s="4"/>
      <c r="B41" s="4"/>
      <c r="C41" s="4"/>
      <c r="D41" s="4"/>
      <c r="E41" s="4"/>
      <c r="F41" s="4"/>
      <c r="G41" s="4"/>
      <c r="H41" s="4"/>
    </row>
    <row r="42" spans="1:8">
      <c r="A42" s="4"/>
      <c r="B42" s="4"/>
      <c r="C42" s="4"/>
      <c r="D42" s="4"/>
      <c r="E42" s="4"/>
      <c r="F42" s="4"/>
      <c r="G42" s="4"/>
      <c r="H42" s="4"/>
    </row>
    <row r="43" spans="1:8">
      <c r="A43" s="4"/>
      <c r="B43" s="4"/>
      <c r="C43" s="4"/>
      <c r="D43" s="4"/>
      <c r="E43" s="4"/>
      <c r="F43" s="4"/>
      <c r="G43" s="4"/>
      <c r="H43" s="4"/>
    </row>
    <row r="44" spans="1:8">
      <c r="A44" s="4"/>
      <c r="B44" s="4"/>
      <c r="C44" s="4"/>
      <c r="D44" s="4"/>
      <c r="E44" s="4"/>
      <c r="F44" s="4"/>
      <c r="G44" s="4"/>
      <c r="H44" s="4"/>
    </row>
    <row r="45" spans="1:8">
      <c r="A45" s="4"/>
      <c r="B45" s="4"/>
      <c r="C45" s="4"/>
      <c r="D45" s="4"/>
      <c r="E45" s="4"/>
      <c r="F45" s="4"/>
      <c r="G45" s="4"/>
      <c r="H45" s="4"/>
    </row>
    <row r="46" spans="1:8">
      <c r="A46" s="4"/>
      <c r="B46" s="4"/>
      <c r="C46" s="4"/>
      <c r="D46" s="4"/>
      <c r="E46" s="4"/>
      <c r="F46" s="4"/>
      <c r="G46" s="4"/>
      <c r="H46" s="4"/>
    </row>
    <row r="47" spans="1:8">
      <c r="A47" s="4"/>
      <c r="B47" s="4"/>
      <c r="C47" s="4"/>
      <c r="D47" s="4"/>
      <c r="E47" s="4"/>
      <c r="F47" s="4"/>
      <c r="G47" s="4"/>
      <c r="H47" s="4"/>
    </row>
    <row r="48" spans="1:8">
      <c r="A48" s="4"/>
      <c r="B48" s="4"/>
      <c r="C48" s="4"/>
      <c r="D48" s="4"/>
      <c r="E48" s="4"/>
      <c r="F48" s="4"/>
      <c r="G48" s="4"/>
      <c r="H48" s="4"/>
    </row>
    <row r="49" spans="1:8">
      <c r="A49" s="4"/>
      <c r="B49" s="4"/>
      <c r="C49" s="4"/>
      <c r="D49" s="4"/>
      <c r="E49" s="4"/>
      <c r="F49" s="4"/>
      <c r="G49" s="4"/>
      <c r="H49" s="4"/>
    </row>
    <row r="50" spans="1:8">
      <c r="A50" s="4"/>
      <c r="B50" s="4"/>
      <c r="C50" s="4"/>
      <c r="D50" s="4"/>
      <c r="E50" s="4"/>
      <c r="F50" s="4"/>
      <c r="G50" s="4"/>
      <c r="H50" s="4"/>
    </row>
    <row r="51" spans="1:8">
      <c r="A51" s="4"/>
      <c r="B51" s="4"/>
      <c r="C51" s="4"/>
      <c r="D51" s="4"/>
      <c r="E51" s="4"/>
      <c r="F51" s="4"/>
      <c r="G51" s="4"/>
      <c r="H51" s="4"/>
    </row>
    <row r="52" spans="1:8">
      <c r="A52" s="4"/>
      <c r="B52" s="4"/>
      <c r="C52" s="4"/>
      <c r="D52" s="4"/>
      <c r="E52" s="4"/>
      <c r="F52" s="4"/>
      <c r="G52" s="4"/>
      <c r="H52" s="4"/>
    </row>
    <row r="53" spans="1:8">
      <c r="A53" s="4"/>
      <c r="B53" s="4"/>
      <c r="C53" s="4"/>
      <c r="D53" s="4"/>
      <c r="E53" s="4"/>
      <c r="F53" s="4"/>
      <c r="G53" s="4"/>
      <c r="H53" s="4"/>
    </row>
    <row r="54" spans="1:8">
      <c r="A54" s="4"/>
      <c r="B54" s="4"/>
      <c r="C54" s="4"/>
      <c r="D54" s="4"/>
      <c r="E54" s="4"/>
      <c r="F54" s="4"/>
      <c r="G54" s="4"/>
      <c r="H54" s="4"/>
    </row>
    <row r="55" spans="1:8">
      <c r="A55" s="4"/>
      <c r="B55" s="4"/>
      <c r="C55" s="4"/>
      <c r="D55" s="4"/>
      <c r="E55" s="4"/>
      <c r="F55" s="4"/>
      <c r="G55" s="4"/>
      <c r="H55" s="4"/>
    </row>
    <row r="56" spans="1:8">
      <c r="A56" s="4"/>
      <c r="B56" s="4"/>
      <c r="C56" s="4"/>
      <c r="D56" s="4"/>
      <c r="E56" s="4"/>
      <c r="F56" s="4"/>
      <c r="G56" s="4"/>
      <c r="H56" s="4"/>
    </row>
    <row r="57" spans="1:8">
      <c r="A57" s="4"/>
      <c r="B57" s="4"/>
      <c r="C57" s="4"/>
      <c r="D57" s="4"/>
      <c r="E57" s="4"/>
      <c r="F57" s="4"/>
      <c r="G57" s="4"/>
      <c r="H57" s="4"/>
    </row>
  </sheetData>
  <mergeCells count="2">
    <mergeCell ref="A1:G1"/>
    <mergeCell ref="A20:G20"/>
  </mergeCells>
  <phoneticPr fontId="0" type="noConversion"/>
  <printOptions gridLinesSet="0"/>
  <pageMargins left="0.35433070866141736" right="0.35433070866141736" top="0.59055118110236227" bottom="0.59055118110236227" header="0.51181102362204722" footer="0.51181102362204722"/>
  <pageSetup paperSize="9" scale="90" orientation="portrait" r:id="rId1"/>
  <headerFooter alignWithMargins="0">
    <oddFooter>&amp;C&amp;A</oddFooter>
  </headerFooter>
  <drawing r:id="rId2"/>
</worksheet>
</file>

<file path=xl/worksheets/sheet2.xml><?xml version="1.0" encoding="utf-8"?>
<worksheet xmlns="http://schemas.openxmlformats.org/spreadsheetml/2006/main" xmlns:r="http://schemas.openxmlformats.org/officeDocument/2006/relationships">
  <dimension ref="A1:N31"/>
  <sheetViews>
    <sheetView tabSelected="1" workbookViewId="0">
      <selection activeCell="A22" sqref="A22"/>
    </sheetView>
  </sheetViews>
  <sheetFormatPr defaultRowHeight="15.75"/>
  <cols>
    <col min="1" max="1" width="88.28515625" style="4" customWidth="1"/>
    <col min="2" max="16384" width="9.140625" style="4"/>
  </cols>
  <sheetData>
    <row r="1" spans="1:1">
      <c r="A1" s="72" t="str">
        <f>+Organisation!A1</f>
        <v>Charitable Trust Account - West Hertfordshire Hospitals NHS Trust Charity  2015/2016</v>
      </c>
    </row>
    <row r="4" spans="1:1">
      <c r="A4" s="2" t="s">
        <v>9</v>
      </c>
    </row>
    <row r="5" spans="1:1">
      <c r="A5" s="3" t="s">
        <v>9</v>
      </c>
    </row>
    <row r="7" spans="1:1">
      <c r="A7" s="2" t="s">
        <v>10</v>
      </c>
    </row>
    <row r="8" spans="1:1">
      <c r="A8" s="2" t="s">
        <v>9</v>
      </c>
    </row>
    <row r="10" spans="1:1">
      <c r="A10" s="2" t="s">
        <v>11</v>
      </c>
    </row>
    <row r="11" spans="1:1">
      <c r="A11" s="2" t="s">
        <v>264</v>
      </c>
    </row>
    <row r="13" spans="1:1">
      <c r="A13" s="4" t="s">
        <v>9</v>
      </c>
    </row>
    <row r="15" spans="1:1">
      <c r="A15" s="2" t="s">
        <v>12</v>
      </c>
    </row>
    <row r="17" spans="1:14">
      <c r="A17" s="71" t="s">
        <v>9</v>
      </c>
    </row>
    <row r="19" spans="1:14">
      <c r="A19" s="72" t="s">
        <v>13</v>
      </c>
    </row>
    <row r="22" spans="1:14" ht="31.5">
      <c r="A22" s="71" t="s">
        <v>136</v>
      </c>
    </row>
    <row r="24" spans="1:14">
      <c r="A24" s="72" t="s">
        <v>14</v>
      </c>
    </row>
    <row r="26" spans="1:14" ht="47.25">
      <c r="A26" s="71" t="s">
        <v>15</v>
      </c>
    </row>
    <row r="31" spans="1:14">
      <c r="N31" s="4" t="s">
        <v>9</v>
      </c>
    </row>
  </sheetData>
  <phoneticPr fontId="0" type="noConversion"/>
  <pageMargins left="0.75" right="0.75" top="1" bottom="1" header="0.5" footer="0.5"/>
  <pageSetup paperSize="9" orientation="portrait"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31"/>
  <sheetViews>
    <sheetView showGridLines="0" zoomScale="105" zoomScaleNormal="105" workbookViewId="0">
      <selection activeCell="L2" sqref="L2"/>
    </sheetView>
  </sheetViews>
  <sheetFormatPr defaultRowHeight="15.75"/>
  <cols>
    <col min="1" max="6" width="9.140625" style="4"/>
    <col min="7" max="7" width="16.7109375" style="4" customWidth="1"/>
    <col min="8" max="8" width="13.5703125" style="4" customWidth="1"/>
    <col min="9" max="16384" width="9.140625" style="4"/>
  </cols>
  <sheetData>
    <row r="1" spans="1:9" s="105" customFormat="1">
      <c r="A1" s="242" t="str">
        <f>Organisation!A1</f>
        <v>Charitable Trust Account - West Hertfordshire Hospitals NHS Trust Charity  2015/2016</v>
      </c>
      <c r="B1" s="242"/>
      <c r="C1" s="242"/>
      <c r="D1" s="242"/>
      <c r="E1" s="242"/>
      <c r="F1" s="242"/>
      <c r="G1" s="242"/>
      <c r="H1" s="242"/>
      <c r="I1" s="242"/>
    </row>
    <row r="5" spans="1:9">
      <c r="A5" s="72"/>
    </row>
    <row r="31" spans="14:14">
      <c r="N31" s="4" t="s">
        <v>9</v>
      </c>
    </row>
  </sheetData>
  <mergeCells count="1">
    <mergeCell ref="A1:I1"/>
  </mergeCells>
  <phoneticPr fontId="0" type="noConversion"/>
  <printOptions horizontalCentered="1" gridLinesSet="0"/>
  <pageMargins left="0.74803149606299213" right="0.74803149606299213" top="0.59055118110236227" bottom="0.98425196850393704" header="0.51181102362204722" footer="0.51181102362204722"/>
  <pageSetup paperSize="9" scale="62" orientation="portrait" r:id="rId1"/>
  <headerFooter alignWithMargins="0">
    <oddFooter>&amp;C&amp;A</oddFooter>
  </headerFooter>
  <drawing r:id="rId2"/>
</worksheet>
</file>

<file path=xl/worksheets/sheet4.xml><?xml version="1.0" encoding="utf-8"?>
<worksheet xmlns="http://schemas.openxmlformats.org/spreadsheetml/2006/main" xmlns:r="http://schemas.openxmlformats.org/officeDocument/2006/relationships">
  <dimension ref="A1:K37"/>
  <sheetViews>
    <sheetView showGridLines="0" topLeftCell="A10" workbookViewId="0">
      <selection activeCell="M25" sqref="M25"/>
    </sheetView>
  </sheetViews>
  <sheetFormatPr defaultRowHeight="12.75"/>
  <cols>
    <col min="1" max="1" width="1.42578125" style="38" bestFit="1" customWidth="1"/>
    <col min="2" max="2" width="30" style="38" bestFit="1" customWidth="1"/>
    <col min="3" max="3" width="4.5703125" style="45" bestFit="1" customWidth="1"/>
    <col min="4" max="4" width="10.85546875" style="45" customWidth="1"/>
    <col min="5" max="5" width="8.85546875" style="45" customWidth="1"/>
    <col min="6" max="6" width="10.7109375" style="38" bestFit="1" customWidth="1"/>
    <col min="7" max="7" width="3.140625" style="38" customWidth="1"/>
    <col min="8" max="8" width="9.85546875" style="38" customWidth="1"/>
    <col min="9" max="9" width="8.85546875" style="38" bestFit="1" customWidth="1"/>
    <col min="10" max="10" width="1.42578125" style="38" bestFit="1" customWidth="1"/>
    <col min="11" max="11" width="7.5703125" style="38" bestFit="1" customWidth="1"/>
    <col min="12" max="16384" width="9.140625" style="38"/>
  </cols>
  <sheetData>
    <row r="1" spans="1:11" ht="18" customHeight="1">
      <c r="A1" s="243" t="str">
        <f>Organisation!A1</f>
        <v>Charitable Trust Account - West Hertfordshire Hospitals NHS Trust Charity  2015/2016</v>
      </c>
      <c r="B1" s="243"/>
      <c r="C1" s="243"/>
      <c r="D1" s="243"/>
      <c r="E1" s="243"/>
      <c r="F1" s="243"/>
      <c r="G1" s="243"/>
      <c r="H1" s="243"/>
      <c r="I1" s="243"/>
      <c r="J1" s="243"/>
      <c r="K1" s="243"/>
    </row>
    <row r="2" spans="1:11">
      <c r="A2" s="41"/>
    </row>
    <row r="3" spans="1:11" ht="18" customHeight="1">
      <c r="A3" s="243" t="s">
        <v>232</v>
      </c>
      <c r="B3" s="243"/>
      <c r="C3" s="243"/>
      <c r="D3" s="243"/>
      <c r="E3" s="243"/>
      <c r="F3" s="243"/>
      <c r="G3" s="243"/>
      <c r="H3" s="243"/>
      <c r="I3" s="243"/>
      <c r="J3" s="243"/>
      <c r="K3" s="243"/>
    </row>
    <row r="4" spans="1:11">
      <c r="A4" s="41"/>
    </row>
    <row r="5" spans="1:11">
      <c r="A5" s="41" t="s">
        <v>9</v>
      </c>
    </row>
    <row r="6" spans="1:11">
      <c r="A6" s="41"/>
      <c r="D6" s="161" t="s">
        <v>233</v>
      </c>
      <c r="E6" s="161" t="s">
        <v>233</v>
      </c>
      <c r="F6" s="191" t="s">
        <v>233</v>
      </c>
      <c r="G6" s="45"/>
      <c r="H6" s="45" t="s">
        <v>214</v>
      </c>
      <c r="I6" s="45" t="s">
        <v>214</v>
      </c>
      <c r="J6" s="45"/>
      <c r="K6" s="45" t="s">
        <v>214</v>
      </c>
    </row>
    <row r="7" spans="1:11">
      <c r="C7" s="45" t="s">
        <v>16</v>
      </c>
      <c r="D7" s="161" t="s">
        <v>17</v>
      </c>
      <c r="E7" s="161" t="s">
        <v>18</v>
      </c>
      <c r="F7" s="191" t="s">
        <v>19</v>
      </c>
      <c r="G7" s="45"/>
      <c r="H7" s="45" t="s">
        <v>17</v>
      </c>
      <c r="I7" s="45" t="s">
        <v>18</v>
      </c>
      <c r="J7" s="45"/>
      <c r="K7" s="45" t="s">
        <v>19</v>
      </c>
    </row>
    <row r="8" spans="1:11">
      <c r="D8" s="161" t="s">
        <v>20</v>
      </c>
      <c r="E8" s="161" t="s">
        <v>20</v>
      </c>
      <c r="F8" s="191" t="s">
        <v>20</v>
      </c>
      <c r="G8" s="45"/>
      <c r="H8" s="45" t="s">
        <v>20</v>
      </c>
      <c r="I8" s="45" t="s">
        <v>20</v>
      </c>
      <c r="J8" s="45"/>
      <c r="K8" s="45" t="s">
        <v>20</v>
      </c>
    </row>
    <row r="9" spans="1:11">
      <c r="D9" s="40" t="s">
        <v>21</v>
      </c>
      <c r="E9" s="40" t="s">
        <v>21</v>
      </c>
      <c r="F9" s="192" t="s">
        <v>21</v>
      </c>
      <c r="G9" s="46"/>
      <c r="H9" s="46" t="s">
        <v>21</v>
      </c>
      <c r="I9" s="46" t="s">
        <v>21</v>
      </c>
      <c r="J9" s="46"/>
      <c r="K9" s="46" t="s">
        <v>21</v>
      </c>
    </row>
    <row r="10" spans="1:11">
      <c r="B10" s="166" t="s">
        <v>236</v>
      </c>
      <c r="F10" s="60"/>
      <c r="G10" s="59"/>
      <c r="H10" s="59"/>
      <c r="I10" s="59"/>
      <c r="J10" s="59"/>
      <c r="K10" s="59"/>
    </row>
    <row r="11" spans="1:11">
      <c r="A11" s="41" t="s">
        <v>9</v>
      </c>
      <c r="F11" s="60"/>
      <c r="G11" s="59"/>
      <c r="H11" s="59"/>
      <c r="I11" s="59"/>
      <c r="J11" s="59"/>
      <c r="K11" s="59"/>
    </row>
    <row r="12" spans="1:11">
      <c r="A12" s="38" t="s">
        <v>9</v>
      </c>
      <c r="B12" s="37" t="s">
        <v>9</v>
      </c>
      <c r="F12" s="62"/>
      <c r="G12" s="61"/>
      <c r="H12" s="61"/>
      <c r="I12" s="61"/>
      <c r="J12" s="61"/>
      <c r="K12" s="61"/>
    </row>
    <row r="13" spans="1:11">
      <c r="B13" s="38" t="s">
        <v>237</v>
      </c>
      <c r="C13" s="46" t="s">
        <v>22</v>
      </c>
      <c r="D13" s="46">
        <v>62</v>
      </c>
      <c r="E13" s="46">
        <v>41</v>
      </c>
      <c r="F13" s="22">
        <f>+E13+D13</f>
        <v>103</v>
      </c>
      <c r="G13" s="20"/>
      <c r="H13" s="20">
        <v>80</v>
      </c>
      <c r="I13" s="20">
        <v>47</v>
      </c>
      <c r="J13" s="20"/>
      <c r="K13" s="20">
        <f>+I13+H13</f>
        <v>127</v>
      </c>
    </row>
    <row r="14" spans="1:11">
      <c r="B14" s="38" t="s">
        <v>238</v>
      </c>
      <c r="C14" s="46" t="s">
        <v>147</v>
      </c>
      <c r="D14" s="46">
        <v>9</v>
      </c>
      <c r="E14" s="46">
        <v>10</v>
      </c>
      <c r="F14" s="22">
        <f>+E14+D14</f>
        <v>19</v>
      </c>
      <c r="G14" s="20"/>
      <c r="H14" s="20">
        <v>2</v>
      </c>
      <c r="I14" s="20">
        <v>26</v>
      </c>
      <c r="J14" s="20"/>
      <c r="K14" s="20">
        <f>+I14+H14</f>
        <v>28</v>
      </c>
    </row>
    <row r="15" spans="1:11">
      <c r="A15" s="38" t="s">
        <v>9</v>
      </c>
      <c r="B15" s="38" t="s">
        <v>23</v>
      </c>
      <c r="C15" s="46" t="s">
        <v>148</v>
      </c>
      <c r="D15" s="46">
        <v>23</v>
      </c>
      <c r="E15" s="46">
        <v>8</v>
      </c>
      <c r="F15" s="22">
        <f>+E15+D15</f>
        <v>31</v>
      </c>
      <c r="G15" s="20"/>
      <c r="H15" s="20">
        <v>26</v>
      </c>
      <c r="I15" s="20">
        <v>11</v>
      </c>
      <c r="J15" s="20"/>
      <c r="K15" s="20">
        <f>+I15+H15</f>
        <v>37</v>
      </c>
    </row>
    <row r="16" spans="1:11" s="41" customFormat="1">
      <c r="B16" s="41" t="s">
        <v>239</v>
      </c>
      <c r="C16" s="42"/>
      <c r="D16" s="204">
        <f>SUM(D13:D15)</f>
        <v>94</v>
      </c>
      <c r="E16" s="204">
        <f>SUM(E13:E15)</f>
        <v>59</v>
      </c>
      <c r="F16" s="63">
        <f>SUM(F13:F15)</f>
        <v>153</v>
      </c>
      <c r="G16" s="22"/>
      <c r="H16" s="63">
        <f>SUM(H13:H15)</f>
        <v>108</v>
      </c>
      <c r="I16" s="63">
        <f>SUM(I13:I15)</f>
        <v>84</v>
      </c>
      <c r="J16" s="22"/>
      <c r="K16" s="63">
        <f>SUM(K13:K15)</f>
        <v>192</v>
      </c>
    </row>
    <row r="17" spans="1:11">
      <c r="F17" s="22"/>
      <c r="G17" s="20"/>
      <c r="H17" s="20"/>
      <c r="I17" s="20"/>
      <c r="J17" s="20"/>
      <c r="K17" s="20"/>
    </row>
    <row r="18" spans="1:11">
      <c r="B18" s="166" t="s">
        <v>240</v>
      </c>
      <c r="F18" s="22"/>
      <c r="G18" s="20"/>
      <c r="H18" s="20"/>
      <c r="I18" s="20"/>
      <c r="J18" s="20"/>
      <c r="K18" s="20"/>
    </row>
    <row r="19" spans="1:11">
      <c r="A19" s="41"/>
      <c r="B19" s="38" t="s">
        <v>9</v>
      </c>
      <c r="F19" s="22"/>
      <c r="G19" s="20"/>
      <c r="H19" s="20"/>
      <c r="I19" s="20"/>
      <c r="J19" s="20"/>
      <c r="K19" s="20"/>
    </row>
    <row r="20" spans="1:11">
      <c r="A20" s="41"/>
      <c r="B20" s="38" t="s">
        <v>241</v>
      </c>
      <c r="D20" s="45">
        <v>-9</v>
      </c>
      <c r="E20" s="45">
        <v>-3</v>
      </c>
      <c r="F20" s="22">
        <f>+E20+D20</f>
        <v>-12</v>
      </c>
      <c r="G20" s="20" t="s">
        <v>9</v>
      </c>
      <c r="H20" s="20">
        <v>-8</v>
      </c>
      <c r="I20" s="20">
        <v>-3</v>
      </c>
      <c r="J20" s="20" t="s">
        <v>9</v>
      </c>
      <c r="K20" s="20">
        <f>+I20+H20</f>
        <v>-11</v>
      </c>
    </row>
    <row r="21" spans="1:11">
      <c r="A21" s="38" t="s">
        <v>9</v>
      </c>
      <c r="B21" s="38" t="s">
        <v>53</v>
      </c>
      <c r="C21" s="45" t="s">
        <v>9</v>
      </c>
      <c r="D21" s="45">
        <v>-196</v>
      </c>
      <c r="E21" s="45">
        <v>-47</v>
      </c>
      <c r="F21" s="22">
        <f>+E21+D21</f>
        <v>-243</v>
      </c>
      <c r="G21" s="20" t="s">
        <v>9</v>
      </c>
      <c r="H21" s="20">
        <v>-214</v>
      </c>
      <c r="I21" s="20">
        <v>-139</v>
      </c>
      <c r="J21" s="20" t="s">
        <v>9</v>
      </c>
      <c r="K21" s="20">
        <f>+I21+H21</f>
        <v>-353</v>
      </c>
    </row>
    <row r="22" spans="1:11">
      <c r="B22" s="41" t="s">
        <v>244</v>
      </c>
      <c r="C22" s="46">
        <v>3</v>
      </c>
      <c r="D22" s="204">
        <f>SUM(D20:D21)</f>
        <v>-205</v>
      </c>
      <c r="E22" s="204">
        <f>SUM(E20:E21)</f>
        <v>-50</v>
      </c>
      <c r="F22" s="63">
        <f>SUM(F20:F21)</f>
        <v>-255</v>
      </c>
      <c r="G22" s="22"/>
      <c r="H22" s="63">
        <f>SUM(H20:H21)</f>
        <v>-222</v>
      </c>
      <c r="I22" s="63">
        <f>SUM(I20:I21)</f>
        <v>-142</v>
      </c>
      <c r="J22" s="22"/>
      <c r="K22" s="63">
        <f>SUM(K20:K21)</f>
        <v>-364</v>
      </c>
    </row>
    <row r="23" spans="1:11">
      <c r="C23" s="46"/>
      <c r="D23" s="46"/>
      <c r="E23" s="46"/>
      <c r="F23" s="22"/>
      <c r="G23" s="20"/>
      <c r="H23" s="20"/>
      <c r="I23" s="20"/>
      <c r="J23" s="20"/>
      <c r="K23" s="20"/>
    </row>
    <row r="24" spans="1:11">
      <c r="B24" s="165" t="s">
        <v>242</v>
      </c>
      <c r="C24" s="46">
        <v>4</v>
      </c>
      <c r="D24" s="45">
        <v>-31</v>
      </c>
      <c r="E24" s="45">
        <v>-23</v>
      </c>
      <c r="F24" s="22">
        <f>+E24+D24</f>
        <v>-54</v>
      </c>
      <c r="G24" s="20"/>
      <c r="H24" s="20">
        <v>56</v>
      </c>
      <c r="I24" s="20">
        <v>31</v>
      </c>
      <c r="J24" s="20"/>
      <c r="K24" s="20">
        <f>+I24+H24</f>
        <v>87</v>
      </c>
    </row>
    <row r="25" spans="1:11" ht="13.5" thickBot="1">
      <c r="B25" s="37"/>
      <c r="C25" s="46"/>
      <c r="D25" s="46"/>
      <c r="E25" s="46"/>
      <c r="F25" s="22"/>
      <c r="G25" s="20"/>
      <c r="H25" s="20"/>
      <c r="I25" s="20"/>
      <c r="J25" s="20"/>
      <c r="K25" s="20"/>
    </row>
    <row r="26" spans="1:11" ht="13.5" thickBot="1">
      <c r="B26" s="37" t="s">
        <v>243</v>
      </c>
      <c r="D26" s="193">
        <f>+D16+D22+D24</f>
        <v>-142</v>
      </c>
      <c r="E26" s="193">
        <f>+E16+E22+E24</f>
        <v>-14</v>
      </c>
      <c r="F26" s="162">
        <f>+E26+D26</f>
        <v>-156</v>
      </c>
      <c r="G26"/>
      <c r="H26" s="167">
        <f>+H16+H22+H24</f>
        <v>-58</v>
      </c>
      <c r="I26" s="167">
        <f>+I16+I22+I24</f>
        <v>-27</v>
      </c>
      <c r="J26" s="239"/>
      <c r="K26" s="167">
        <f>+I26+H26</f>
        <v>-85</v>
      </c>
    </row>
    <row r="27" spans="1:11">
      <c r="B27" s="37"/>
      <c r="F27" s="22"/>
      <c r="G27" s="20"/>
      <c r="H27" s="20"/>
      <c r="I27" s="20"/>
      <c r="J27" s="20"/>
      <c r="K27" s="20"/>
    </row>
    <row r="28" spans="1:11" ht="13.5" thickBot="1">
      <c r="B28" s="38" t="s">
        <v>24</v>
      </c>
      <c r="D28" s="45">
        <v>1</v>
      </c>
      <c r="E28" s="45">
        <v>-1</v>
      </c>
      <c r="F28" s="22">
        <f>+E28+D28</f>
        <v>0</v>
      </c>
      <c r="G28" s="20"/>
      <c r="H28" s="20">
        <v>-7</v>
      </c>
      <c r="I28" s="20">
        <v>7</v>
      </c>
      <c r="J28" s="20"/>
      <c r="K28" s="21">
        <v>0</v>
      </c>
    </row>
    <row r="29" spans="1:11" ht="13.5" thickBot="1">
      <c r="B29" s="41" t="s">
        <v>25</v>
      </c>
      <c r="C29" s="45" t="s">
        <v>9</v>
      </c>
      <c r="D29" s="129">
        <f>+D28+D26</f>
        <v>-141</v>
      </c>
      <c r="E29" s="129">
        <f>+E28+E26</f>
        <v>-15</v>
      </c>
      <c r="F29" s="162">
        <f>+F28+F26</f>
        <v>-156</v>
      </c>
      <c r="G29"/>
      <c r="H29" s="162">
        <f>+H28+H26</f>
        <v>-65</v>
      </c>
      <c r="I29" s="162">
        <f>+I28+I26</f>
        <v>-20</v>
      </c>
      <c r="J29" s="162"/>
      <c r="K29" s="162">
        <f>+K28+K26</f>
        <v>-85</v>
      </c>
    </row>
    <row r="30" spans="1:11">
      <c r="B30" s="41"/>
      <c r="D30" s="25"/>
      <c r="E30" s="25"/>
      <c r="F30" s="25"/>
      <c r="G30"/>
      <c r="H30" s="25"/>
      <c r="I30" s="25"/>
      <c r="J30" s="25"/>
      <c r="K30" s="25"/>
    </row>
    <row r="31" spans="1:11">
      <c r="B31" s="147" t="s">
        <v>245</v>
      </c>
      <c r="D31" s="25"/>
      <c r="E31" s="25"/>
      <c r="F31" s="25"/>
      <c r="G31"/>
      <c r="H31" s="25"/>
      <c r="I31" s="25"/>
      <c r="J31" s="25"/>
      <c r="K31" s="25"/>
    </row>
    <row r="32" spans="1:11" ht="13.5" thickBot="1">
      <c r="B32" s="38" t="s">
        <v>247</v>
      </c>
      <c r="D32" s="45">
        <v>1013</v>
      </c>
      <c r="E32" s="45">
        <v>277</v>
      </c>
      <c r="F32" s="22">
        <f>+E32+D32</f>
        <v>1290</v>
      </c>
      <c r="G32" s="20"/>
      <c r="H32" s="20">
        <v>1078</v>
      </c>
      <c r="I32" s="20">
        <v>297</v>
      </c>
      <c r="J32" s="20"/>
      <c r="K32" s="20">
        <f>+I32+H32</f>
        <v>1375</v>
      </c>
    </row>
    <row r="33" spans="1:11" s="41" customFormat="1" ht="14.25" thickTop="1" thickBot="1">
      <c r="B33" s="41" t="s">
        <v>246</v>
      </c>
      <c r="C33" s="45" t="s">
        <v>9</v>
      </c>
      <c r="D33" s="205">
        <f>D32+D29</f>
        <v>872</v>
      </c>
      <c r="E33" s="205">
        <f>E32+E29</f>
        <v>262</v>
      </c>
      <c r="F33" s="163">
        <f>F29+F32</f>
        <v>1134</v>
      </c>
      <c r="G33" s="22"/>
      <c r="H33" s="163">
        <f>H32+H29</f>
        <v>1013</v>
      </c>
      <c r="I33" s="163">
        <f>I29+I32</f>
        <v>277</v>
      </c>
      <c r="J33" s="22"/>
      <c r="K33" s="163">
        <f>K29+K32</f>
        <v>1290</v>
      </c>
    </row>
    <row r="34" spans="1:11">
      <c r="F34" s="41"/>
      <c r="G34" s="58"/>
      <c r="H34" s="58"/>
      <c r="I34" s="58"/>
      <c r="J34" s="58"/>
    </row>
    <row r="35" spans="1:11" ht="25.5">
      <c r="B35" s="37" t="s">
        <v>378</v>
      </c>
    </row>
    <row r="37" spans="1:11">
      <c r="A37" s="38" t="s">
        <v>9</v>
      </c>
      <c r="B37" s="38" t="s">
        <v>9</v>
      </c>
    </row>
  </sheetData>
  <mergeCells count="2">
    <mergeCell ref="A3:K3"/>
    <mergeCell ref="A1:K1"/>
  </mergeCells>
  <phoneticPr fontId="0" type="noConversion"/>
  <printOptions gridLinesSet="0"/>
  <pageMargins left="0.15748031496062992" right="0.15748031496062992" top="0.59055118110236227" bottom="0.98425196850393704" header="0.51181102362204722" footer="0.51181102362204722"/>
  <pageSetup paperSize="9"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Q46"/>
  <sheetViews>
    <sheetView showGridLines="0" workbookViewId="0">
      <selection activeCell="Q11" sqref="Q11"/>
    </sheetView>
  </sheetViews>
  <sheetFormatPr defaultRowHeight="12.75"/>
  <cols>
    <col min="1" max="1" width="28.28515625" style="38" customWidth="1"/>
    <col min="2" max="2" width="2.85546875" style="38" customWidth="1"/>
    <col min="3" max="3" width="6.42578125" style="45" bestFit="1" customWidth="1"/>
    <col min="4" max="4" width="10.7109375" style="45" bestFit="1" customWidth="1"/>
    <col min="5" max="5" width="3.28515625" style="45" customWidth="1"/>
    <col min="6" max="6" width="12.42578125" style="45" bestFit="1" customWidth="1"/>
    <col min="7" max="7" width="1.7109375" style="45" customWidth="1"/>
    <col min="8" max="8" width="8.85546875" style="45" bestFit="1" customWidth="1"/>
    <col min="9" max="9" width="3.7109375" style="45" customWidth="1"/>
    <col min="10" max="10" width="10.7109375" style="45" bestFit="1" customWidth="1"/>
    <col min="11" max="11" width="2.7109375" style="45" customWidth="1"/>
    <col min="12" max="12" width="8.85546875" style="45" bestFit="1" customWidth="1"/>
    <col min="13" max="13" width="2.140625" style="38" customWidth="1"/>
    <col min="14" max="14" width="9.28515625" style="38" bestFit="1" customWidth="1"/>
    <col min="15" max="16384" width="9.140625" style="38"/>
  </cols>
  <sheetData>
    <row r="1" spans="1:14" s="44" customFormat="1">
      <c r="A1" s="244" t="str">
        <f>Organisation!A1</f>
        <v>Charitable Trust Account - West Hertfordshire Hospitals NHS Trust Charity  2015/2016</v>
      </c>
      <c r="B1" s="244"/>
      <c r="C1" s="244"/>
      <c r="D1" s="244"/>
      <c r="E1" s="244"/>
      <c r="F1" s="244"/>
      <c r="G1" s="244"/>
      <c r="H1" s="244"/>
      <c r="I1" s="244"/>
      <c r="J1" s="244"/>
      <c r="K1" s="244"/>
      <c r="L1" s="244"/>
      <c r="M1" s="244"/>
      <c r="N1" s="244"/>
    </row>
    <row r="3" spans="1:14">
      <c r="A3"/>
      <c r="B3" s="206"/>
      <c r="C3" s="206"/>
      <c r="D3" s="246" t="s">
        <v>248</v>
      </c>
      <c r="E3" s="246"/>
      <c r="F3" s="246"/>
      <c r="G3" s="246"/>
      <c r="H3" s="246"/>
      <c r="I3" s="206"/>
      <c r="J3" s="246" t="s">
        <v>347</v>
      </c>
      <c r="K3" s="246"/>
      <c r="L3" s="246"/>
      <c r="M3" s="246"/>
      <c r="N3" s="246"/>
    </row>
    <row r="4" spans="1:14">
      <c r="A4" s="164"/>
      <c r="B4" s="164"/>
      <c r="C4" s="164"/>
      <c r="D4" s="164"/>
      <c r="E4" s="164"/>
      <c r="F4" s="164"/>
      <c r="G4" s="164"/>
      <c r="H4" s="164"/>
      <c r="I4" s="176"/>
      <c r="J4" s="164"/>
      <c r="K4" s="176"/>
      <c r="L4" s="164"/>
      <c r="M4" s="164"/>
      <c r="N4" s="164"/>
    </row>
    <row r="5" spans="1:14" ht="12.75" customHeight="1">
      <c r="A5" s="41"/>
      <c r="B5" s="41"/>
      <c r="D5" s="127">
        <v>2016</v>
      </c>
      <c r="E5" s="127"/>
      <c r="F5" s="127">
        <v>2016</v>
      </c>
      <c r="G5" s="127"/>
      <c r="H5" s="125">
        <v>2016</v>
      </c>
      <c r="I5" s="125"/>
      <c r="J5" s="127">
        <v>2015</v>
      </c>
      <c r="K5" s="127"/>
      <c r="L5" s="127">
        <v>2015</v>
      </c>
      <c r="M5" s="127"/>
      <c r="N5" s="127">
        <v>2015</v>
      </c>
    </row>
    <row r="6" spans="1:14" ht="12.75" customHeight="1">
      <c r="A6" s="41" t="s">
        <v>9</v>
      </c>
      <c r="B6" s="41"/>
      <c r="C6" s="45" t="s">
        <v>26</v>
      </c>
      <c r="D6" s="45" t="s">
        <v>17</v>
      </c>
      <c r="F6" s="45" t="s">
        <v>18</v>
      </c>
      <c r="H6" s="161" t="s">
        <v>27</v>
      </c>
      <c r="I6" s="161"/>
      <c r="J6" s="45" t="s">
        <v>17</v>
      </c>
      <c r="L6" s="45" t="s">
        <v>18</v>
      </c>
      <c r="M6" s="45"/>
      <c r="N6" s="161" t="s">
        <v>27</v>
      </c>
    </row>
    <row r="7" spans="1:14" ht="12.75" customHeight="1">
      <c r="A7" s="41"/>
      <c r="B7" s="41"/>
      <c r="D7" s="45" t="s">
        <v>20</v>
      </c>
      <c r="F7" s="45" t="s">
        <v>20</v>
      </c>
      <c r="H7" s="40" t="s">
        <v>266</v>
      </c>
      <c r="I7" s="40"/>
      <c r="J7" s="45" t="s">
        <v>20</v>
      </c>
      <c r="L7" s="45" t="s">
        <v>20</v>
      </c>
      <c r="M7" s="45"/>
      <c r="N7" s="40" t="s">
        <v>267</v>
      </c>
    </row>
    <row r="8" spans="1:14" ht="12.75" customHeight="1">
      <c r="D8" s="46" t="s">
        <v>21</v>
      </c>
      <c r="E8" s="46"/>
      <c r="F8" s="46" t="s">
        <v>21</v>
      </c>
      <c r="G8" s="46"/>
      <c r="H8" s="40" t="s">
        <v>21</v>
      </c>
      <c r="I8" s="40"/>
      <c r="J8" s="46" t="s">
        <v>21</v>
      </c>
      <c r="K8" s="46"/>
      <c r="L8" s="46" t="s">
        <v>21</v>
      </c>
      <c r="M8" s="45"/>
      <c r="N8" s="40" t="s">
        <v>21</v>
      </c>
    </row>
    <row r="9" spans="1:14">
      <c r="A9" s="41" t="s">
        <v>28</v>
      </c>
      <c r="B9" s="41"/>
      <c r="H9" s="41"/>
      <c r="I9" s="41"/>
    </row>
    <row r="10" spans="1:14">
      <c r="A10" s="38" t="s">
        <v>29</v>
      </c>
      <c r="C10" s="46">
        <v>5</v>
      </c>
      <c r="D10" s="207">
        <v>766</v>
      </c>
      <c r="E10" s="46"/>
      <c r="F10" s="48">
        <v>229</v>
      </c>
      <c r="G10" s="48"/>
      <c r="H10" s="49">
        <f>+F10+D10</f>
        <v>995</v>
      </c>
      <c r="I10" s="49"/>
      <c r="J10" s="47">
        <v>1107</v>
      </c>
      <c r="K10" s="47"/>
      <c r="L10" s="47">
        <v>303</v>
      </c>
      <c r="M10" s="47"/>
      <c r="N10" s="47">
        <f>+L10+J10</f>
        <v>1410</v>
      </c>
    </row>
    <row r="11" spans="1:14">
      <c r="A11" s="41" t="s">
        <v>30</v>
      </c>
      <c r="B11" s="41"/>
      <c r="D11" s="50">
        <f>SUM(D10:D10)</f>
        <v>766</v>
      </c>
      <c r="E11"/>
      <c r="F11" s="50">
        <f>SUM(F10:F10)</f>
        <v>229</v>
      </c>
      <c r="G11"/>
      <c r="H11" s="51">
        <f>SUM(H10:H10)</f>
        <v>995</v>
      </c>
      <c r="I11"/>
      <c r="J11" s="50">
        <f>SUM(J10:J10)</f>
        <v>1107</v>
      </c>
      <c r="K11" s="50"/>
      <c r="L11" s="50">
        <f>SUM(L10:L10)</f>
        <v>303</v>
      </c>
      <c r="M11" s="47"/>
      <c r="N11" s="51">
        <f>SUM(N10:N10)</f>
        <v>1410</v>
      </c>
    </row>
    <row r="12" spans="1:14">
      <c r="A12" s="38" t="s">
        <v>9</v>
      </c>
      <c r="E12"/>
      <c r="F12" s="47"/>
      <c r="G12"/>
      <c r="H12" s="49"/>
      <c r="I12"/>
      <c r="J12" s="47"/>
      <c r="K12" s="47"/>
      <c r="L12" s="47"/>
      <c r="M12" s="47"/>
      <c r="N12" s="47"/>
    </row>
    <row r="13" spans="1:14">
      <c r="A13" s="41" t="s">
        <v>31</v>
      </c>
      <c r="B13" s="41"/>
      <c r="E13"/>
      <c r="F13" s="47"/>
      <c r="G13"/>
      <c r="H13" s="49"/>
      <c r="I13"/>
      <c r="J13" s="47"/>
      <c r="K13" s="47"/>
      <c r="L13" s="47"/>
      <c r="M13" s="47"/>
      <c r="N13" s="47"/>
    </row>
    <row r="14" spans="1:14">
      <c r="A14" s="38" t="s">
        <v>32</v>
      </c>
      <c r="C14" s="46">
        <v>6</v>
      </c>
      <c r="D14" s="207">
        <v>5</v>
      </c>
      <c r="E14"/>
      <c r="F14" s="48">
        <v>2</v>
      </c>
      <c r="G14"/>
      <c r="H14" s="49">
        <f>+F14+D14</f>
        <v>7</v>
      </c>
      <c r="I14"/>
      <c r="J14" s="47">
        <v>7</v>
      </c>
      <c r="K14" s="47"/>
      <c r="L14" s="47">
        <v>2</v>
      </c>
      <c r="M14" s="47"/>
      <c r="N14" s="47">
        <f>+L14+J14</f>
        <v>9</v>
      </c>
    </row>
    <row r="15" spans="1:14">
      <c r="A15" s="38" t="s">
        <v>158</v>
      </c>
      <c r="C15" s="45">
        <v>7</v>
      </c>
      <c r="D15" s="165">
        <v>245</v>
      </c>
      <c r="E15"/>
      <c r="F15" s="47">
        <v>74</v>
      </c>
      <c r="G15"/>
      <c r="H15" s="49">
        <f>+F15+D15</f>
        <v>319</v>
      </c>
      <c r="I15"/>
      <c r="J15" s="47">
        <v>289</v>
      </c>
      <c r="K15" s="47"/>
      <c r="L15" s="47">
        <v>79</v>
      </c>
      <c r="M15" s="47"/>
      <c r="N15" s="47">
        <f>+L15+J15</f>
        <v>368</v>
      </c>
    </row>
    <row r="16" spans="1:14">
      <c r="A16" s="41" t="s">
        <v>33</v>
      </c>
      <c r="D16" s="50">
        <f>SUM(D14:D15)</f>
        <v>250</v>
      </c>
      <c r="E16"/>
      <c r="F16" s="50">
        <f>SUM(F14:F15)</f>
        <v>76</v>
      </c>
      <c r="G16"/>
      <c r="H16" s="51">
        <f>SUM(H14:H15)</f>
        <v>326</v>
      </c>
      <c r="I16"/>
      <c r="J16" s="50">
        <f>SUM(J14:J15)</f>
        <v>296</v>
      </c>
      <c r="K16" s="50"/>
      <c r="L16" s="50">
        <f>SUM(L14:L15)</f>
        <v>81</v>
      </c>
      <c r="M16" s="47"/>
      <c r="N16" s="51">
        <f>SUM(N14:N15)</f>
        <v>377</v>
      </c>
    </row>
    <row r="17" spans="1:17">
      <c r="E17"/>
      <c r="F17" s="47"/>
      <c r="G17"/>
      <c r="H17" s="52"/>
      <c r="I17"/>
      <c r="J17" s="47"/>
      <c r="K17" s="47"/>
      <c r="L17" s="47"/>
      <c r="M17" s="47"/>
      <c r="N17" s="53"/>
    </row>
    <row r="18" spans="1:17" ht="25.5">
      <c r="A18" s="37" t="s">
        <v>202</v>
      </c>
      <c r="C18" s="46">
        <v>8</v>
      </c>
      <c r="D18" s="207">
        <v>-144</v>
      </c>
      <c r="E18"/>
      <c r="F18" s="48">
        <v>-43</v>
      </c>
      <c r="G18"/>
      <c r="H18" s="49">
        <f>+F18+D18</f>
        <v>-187</v>
      </c>
      <c r="I18"/>
      <c r="J18" s="48">
        <v>-390</v>
      </c>
      <c r="K18" s="48"/>
      <c r="L18" s="48">
        <v>-107</v>
      </c>
      <c r="M18" s="47"/>
      <c r="N18" s="47">
        <f>+L18+J18</f>
        <v>-497</v>
      </c>
    </row>
    <row r="19" spans="1:17">
      <c r="E19"/>
      <c r="F19" s="47"/>
      <c r="G19"/>
      <c r="H19" s="49"/>
      <c r="I19"/>
      <c r="J19" s="47"/>
      <c r="K19" s="47"/>
      <c r="L19" s="47"/>
      <c r="M19" s="47"/>
      <c r="N19" s="47"/>
    </row>
    <row r="20" spans="1:17">
      <c r="A20" s="107" t="s">
        <v>34</v>
      </c>
      <c r="D20" s="50">
        <f>SUM(D16:D18)</f>
        <v>106</v>
      </c>
      <c r="E20"/>
      <c r="F20" s="50">
        <f>SUM(F16:F18)</f>
        <v>33</v>
      </c>
      <c r="G20"/>
      <c r="H20" s="51">
        <f>+H18+H16</f>
        <v>139</v>
      </c>
      <c r="I20"/>
      <c r="J20" s="50">
        <f>SUM(J16:J18)</f>
        <v>-94</v>
      </c>
      <c r="K20" s="50"/>
      <c r="L20" s="50">
        <f>SUM(L16:L18)</f>
        <v>-26</v>
      </c>
      <c r="M20" s="47"/>
      <c r="N20" s="51">
        <f>+N18+N16</f>
        <v>-120</v>
      </c>
    </row>
    <row r="21" spans="1:17">
      <c r="A21" s="41"/>
      <c r="E21"/>
      <c r="F21" s="47"/>
      <c r="G21"/>
      <c r="H21" s="52"/>
      <c r="I21"/>
      <c r="J21" s="47"/>
      <c r="K21" s="47"/>
      <c r="L21" s="47"/>
      <c r="M21" s="47"/>
      <c r="N21" s="53"/>
    </row>
    <row r="22" spans="1:17">
      <c r="A22" s="108" t="s">
        <v>35</v>
      </c>
      <c r="D22" s="50">
        <f>D11+D20</f>
        <v>872</v>
      </c>
      <c r="E22"/>
      <c r="F22" s="50">
        <f>F11+F20</f>
        <v>262</v>
      </c>
      <c r="G22"/>
      <c r="H22" s="51">
        <f>H11+H20</f>
        <v>1134</v>
      </c>
      <c r="I22"/>
      <c r="J22" s="50">
        <f>J11+J20</f>
        <v>1013</v>
      </c>
      <c r="K22" s="50"/>
      <c r="L22" s="50">
        <f>L11+L20</f>
        <v>277</v>
      </c>
      <c r="M22" s="53"/>
      <c r="N22" s="51">
        <f>N11+N20</f>
        <v>1290</v>
      </c>
    </row>
    <row r="23" spans="1:17">
      <c r="E23"/>
      <c r="F23" s="54"/>
      <c r="G23"/>
      <c r="H23" s="22"/>
      <c r="I23"/>
      <c r="J23" s="54"/>
      <c r="K23" s="54"/>
      <c r="L23" s="54"/>
      <c r="M23" s="20"/>
      <c r="N23" s="20"/>
    </row>
    <row r="24" spans="1:17">
      <c r="E24"/>
      <c r="F24" s="47"/>
      <c r="G24"/>
      <c r="H24" s="22"/>
      <c r="I24"/>
      <c r="J24" s="47"/>
      <c r="K24" s="47"/>
      <c r="L24" s="47"/>
      <c r="M24" s="20"/>
      <c r="N24" s="20"/>
    </row>
    <row r="25" spans="1:17" ht="13.5" thickBot="1">
      <c r="A25" s="41" t="s">
        <v>36</v>
      </c>
      <c r="B25" s="41"/>
      <c r="D25" s="55">
        <f>D22</f>
        <v>872</v>
      </c>
      <c r="E25"/>
      <c r="F25" s="55">
        <f>F22</f>
        <v>262</v>
      </c>
      <c r="G25"/>
      <c r="H25" s="23">
        <f>H22</f>
        <v>1134</v>
      </c>
      <c r="I25"/>
      <c r="J25" s="55">
        <f>J22</f>
        <v>1013</v>
      </c>
      <c r="K25" s="55"/>
      <c r="L25" s="55">
        <f>L22</f>
        <v>277</v>
      </c>
      <c r="M25" s="20"/>
      <c r="N25" s="23">
        <f>N22</f>
        <v>1290</v>
      </c>
    </row>
    <row r="26" spans="1:17">
      <c r="E26"/>
      <c r="F26" s="47"/>
      <c r="G26"/>
      <c r="H26" s="22"/>
      <c r="I26"/>
      <c r="J26" s="47"/>
      <c r="K26" s="47"/>
      <c r="L26" s="47"/>
      <c r="M26" s="20"/>
      <c r="N26" s="20"/>
    </row>
    <row r="27" spans="1:17">
      <c r="A27" s="147" t="s">
        <v>37</v>
      </c>
      <c r="E27"/>
      <c r="F27" s="47"/>
      <c r="G27"/>
      <c r="H27" s="22"/>
      <c r="I27"/>
      <c r="J27" s="47"/>
      <c r="K27" s="47"/>
      <c r="L27" s="47"/>
      <c r="M27" s="20"/>
      <c r="N27" s="20"/>
    </row>
    <row r="28" spans="1:17" hidden="1">
      <c r="A28" s="38" t="s">
        <v>38</v>
      </c>
      <c r="E28"/>
      <c r="F28" s="54"/>
      <c r="G28"/>
      <c r="H28" s="22"/>
      <c r="I28"/>
      <c r="J28" s="54"/>
      <c r="K28" s="54"/>
      <c r="L28" s="54"/>
      <c r="M28" s="20"/>
      <c r="N28" s="20"/>
    </row>
    <row r="29" spans="1:17" hidden="1">
      <c r="A29" s="38" t="s">
        <v>39</v>
      </c>
      <c r="C29" s="45" t="s">
        <v>9</v>
      </c>
      <c r="E29"/>
      <c r="F29" s="48"/>
      <c r="G29"/>
      <c r="H29" s="22" t="e">
        <f>#REF!</f>
        <v>#REF!</v>
      </c>
      <c r="I29"/>
      <c r="J29" s="21">
        <v>0</v>
      </c>
      <c r="K29" s="21"/>
      <c r="L29" s="21">
        <v>0</v>
      </c>
      <c r="M29" s="20"/>
      <c r="N29" s="20">
        <v>0</v>
      </c>
    </row>
    <row r="30" spans="1:17">
      <c r="E30"/>
      <c r="F30" s="47"/>
      <c r="G30"/>
      <c r="H30" s="22"/>
      <c r="I30"/>
      <c r="J30" s="47"/>
      <c r="K30" s="47"/>
      <c r="L30" s="47"/>
      <c r="M30" s="20"/>
      <c r="N30" s="20"/>
    </row>
    <row r="31" spans="1:17">
      <c r="A31" s="147" t="s">
        <v>40</v>
      </c>
      <c r="E31"/>
      <c r="F31" s="47"/>
      <c r="G31"/>
      <c r="H31" s="22"/>
      <c r="I31"/>
      <c r="J31" s="47"/>
      <c r="K31" s="47"/>
      <c r="L31" s="47"/>
      <c r="M31" s="20"/>
      <c r="N31" s="20"/>
      <c r="Q31" s="38" t="s">
        <v>9</v>
      </c>
    </row>
    <row r="32" spans="1:17">
      <c r="A32" s="38" t="s">
        <v>18</v>
      </c>
      <c r="C32" s="56">
        <v>9.1</v>
      </c>
      <c r="D32" s="56"/>
      <c r="E32"/>
      <c r="F32" s="48">
        <v>262</v>
      </c>
      <c r="G32"/>
      <c r="H32" s="49">
        <f>+F32+D32</f>
        <v>262</v>
      </c>
      <c r="I32"/>
      <c r="J32" s="21">
        <v>0</v>
      </c>
      <c r="K32" s="21"/>
      <c r="L32" s="21">
        <f>+L25</f>
        <v>277</v>
      </c>
      <c r="M32" s="20"/>
      <c r="N32" s="47">
        <f>+L32+J32</f>
        <v>277</v>
      </c>
    </row>
    <row r="33" spans="1:14">
      <c r="A33" s="38" t="s">
        <v>17</v>
      </c>
      <c r="C33" s="56">
        <v>9.1999999999999993</v>
      </c>
      <c r="D33" s="230">
        <v>872</v>
      </c>
      <c r="E33"/>
      <c r="F33" s="48"/>
      <c r="G33"/>
      <c r="H33" s="49">
        <f>+F33+D33</f>
        <v>872</v>
      </c>
      <c r="I33"/>
      <c r="J33" s="21">
        <f>+J25</f>
        <v>1013</v>
      </c>
      <c r="K33" s="21"/>
      <c r="L33" s="21">
        <v>0</v>
      </c>
      <c r="M33" s="20"/>
      <c r="N33" s="47">
        <f>+L33+J33</f>
        <v>1013</v>
      </c>
    </row>
    <row r="34" spans="1:14">
      <c r="E34"/>
      <c r="F34" s="47"/>
      <c r="G34"/>
      <c r="H34" s="22"/>
      <c r="I34"/>
      <c r="J34" s="47"/>
      <c r="K34" s="47"/>
      <c r="L34" s="47"/>
      <c r="M34" s="20"/>
      <c r="N34" s="20"/>
    </row>
    <row r="35" spans="1:14" ht="13.5" thickBot="1">
      <c r="A35" s="41" t="s">
        <v>41</v>
      </c>
      <c r="D35" s="55">
        <f>D33</f>
        <v>872</v>
      </c>
      <c r="E35"/>
      <c r="F35" s="55">
        <f>F32</f>
        <v>262</v>
      </c>
      <c r="G35"/>
      <c r="H35" s="23">
        <f>+H33+H32</f>
        <v>1134</v>
      </c>
      <c r="I35"/>
      <c r="J35" s="55">
        <f>J33</f>
        <v>1013</v>
      </c>
      <c r="K35" s="55"/>
      <c r="L35" s="55">
        <f>L32</f>
        <v>277</v>
      </c>
      <c r="M35" s="20"/>
      <c r="N35" s="23">
        <f>SUM(N29:N33)</f>
        <v>1290</v>
      </c>
    </row>
    <row r="36" spans="1:14">
      <c r="E36"/>
      <c r="G36"/>
      <c r="H36" s="57"/>
      <c r="I36"/>
      <c r="M36" s="58"/>
      <c r="N36" s="58"/>
    </row>
    <row r="37" spans="1:14">
      <c r="I37"/>
      <c r="M37" s="58"/>
      <c r="N37" s="58"/>
    </row>
    <row r="38" spans="1:14">
      <c r="I38"/>
    </row>
    <row r="39" spans="1:14">
      <c r="A39" s="245" t="s">
        <v>321</v>
      </c>
      <c r="B39" s="245"/>
      <c r="C39" s="245"/>
      <c r="D39" s="245"/>
      <c r="E39" s="245"/>
      <c r="F39" s="245"/>
      <c r="G39" s="245"/>
      <c r="H39" s="245"/>
      <c r="I39" s="245"/>
      <c r="J39" s="245"/>
      <c r="K39" s="245"/>
      <c r="L39" s="245"/>
      <c r="M39" s="245"/>
      <c r="N39" s="245"/>
    </row>
    <row r="42" spans="1:14">
      <c r="A42" s="245" t="s">
        <v>208</v>
      </c>
      <c r="B42" s="245"/>
      <c r="C42" s="245"/>
      <c r="D42" s="245"/>
      <c r="E42" s="245"/>
      <c r="F42" s="245"/>
      <c r="G42" s="245"/>
      <c r="H42" s="245"/>
      <c r="I42" s="245"/>
      <c r="J42" s="245"/>
      <c r="K42" s="245"/>
      <c r="L42" s="245"/>
      <c r="M42" s="245"/>
      <c r="N42" s="245"/>
    </row>
    <row r="44" spans="1:14">
      <c r="A44" s="38" t="s">
        <v>265</v>
      </c>
    </row>
    <row r="46" spans="1:14">
      <c r="A46" s="38" t="s">
        <v>379</v>
      </c>
    </row>
  </sheetData>
  <mergeCells count="5">
    <mergeCell ref="A1:N1"/>
    <mergeCell ref="A39:N39"/>
    <mergeCell ref="A42:N42"/>
    <mergeCell ref="D3:H3"/>
    <mergeCell ref="J3:N3"/>
  </mergeCells>
  <phoneticPr fontId="0" type="noConversion"/>
  <printOptions gridLinesSet="0"/>
  <pageMargins left="0.15748031496062992" right="0.15748031496062992" top="0.59055118110236227" bottom="0.98425196850393704" header="0.51181102362204722" footer="0.51181102362204722"/>
  <pageSetup paperSize="9" scale="90" orientation="portrait"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O33"/>
  <sheetViews>
    <sheetView showGridLines="0" workbookViewId="0">
      <selection activeCell="A28" sqref="A28"/>
    </sheetView>
  </sheetViews>
  <sheetFormatPr defaultRowHeight="12.75"/>
  <cols>
    <col min="1" max="1" width="54.7109375" style="1" bestFit="1" customWidth="1"/>
    <col min="2" max="16384" width="9.140625" style="1"/>
  </cols>
  <sheetData>
    <row r="1" spans="1:15">
      <c r="A1" s="247" t="str">
        <f>Organisation!A1</f>
        <v>Charitable Trust Account - West Hertfordshire Hospitals NHS Trust Charity  2015/2016</v>
      </c>
      <c r="B1" s="247"/>
      <c r="C1" s="247"/>
      <c r="D1" s="247"/>
      <c r="E1" s="142"/>
      <c r="F1" s="142"/>
      <c r="G1" s="142"/>
      <c r="H1" s="142"/>
      <c r="I1" s="142"/>
      <c r="J1" s="142"/>
      <c r="K1" s="142"/>
      <c r="L1" s="142"/>
      <c r="M1" s="142"/>
      <c r="N1" s="142"/>
      <c r="O1" s="142"/>
    </row>
    <row r="2" spans="1:15">
      <c r="A2" s="27"/>
    </row>
    <row r="3" spans="1:15" ht="38.25">
      <c r="A3" s="179" t="s">
        <v>284</v>
      </c>
      <c r="B3" s="179" t="s">
        <v>16</v>
      </c>
      <c r="C3" s="180" t="s">
        <v>269</v>
      </c>
      <c r="D3" s="180" t="s">
        <v>270</v>
      </c>
    </row>
    <row r="4" spans="1:15">
      <c r="A4" s="178"/>
      <c r="B4" s="178"/>
      <c r="C4" s="181"/>
      <c r="D4" s="181"/>
    </row>
    <row r="5" spans="1:15">
      <c r="A5" s="178"/>
      <c r="B5" s="178"/>
      <c r="C5" s="181"/>
      <c r="D5" s="181"/>
    </row>
    <row r="6" spans="1:15" ht="13.5" thickBot="1">
      <c r="A6" s="178" t="s">
        <v>271</v>
      </c>
      <c r="B6" s="178"/>
      <c r="C6" s="182">
        <f>+C32</f>
        <v>-441</v>
      </c>
      <c r="D6" s="182">
        <f>+D32</f>
        <v>136</v>
      </c>
    </row>
    <row r="7" spans="1:15">
      <c r="A7" s="178"/>
      <c r="B7" s="178"/>
      <c r="C7" s="183"/>
      <c r="D7" s="183"/>
    </row>
    <row r="8" spans="1:15">
      <c r="A8" s="189" t="s">
        <v>272</v>
      </c>
      <c r="B8" s="178"/>
      <c r="C8" s="183"/>
      <c r="D8" s="183"/>
    </row>
    <row r="9" spans="1:15">
      <c r="A9" s="178" t="s">
        <v>273</v>
      </c>
      <c r="B9" s="178">
        <v>2.2999999999999998</v>
      </c>
      <c r="C9" s="183">
        <v>31</v>
      </c>
      <c r="D9" s="183">
        <v>37</v>
      </c>
    </row>
    <row r="10" spans="1:15">
      <c r="A10" s="178" t="s">
        <v>274</v>
      </c>
      <c r="B10" s="178">
        <v>5</v>
      </c>
      <c r="C10" s="183">
        <v>483</v>
      </c>
      <c r="D10" s="183">
        <v>241</v>
      </c>
    </row>
    <row r="11" spans="1:15" ht="13.5" thickBot="1">
      <c r="A11" s="178" t="s">
        <v>275</v>
      </c>
      <c r="B11" s="178">
        <v>5</v>
      </c>
      <c r="C11" s="183">
        <v>-122</v>
      </c>
      <c r="D11" s="183">
        <v>-231</v>
      </c>
    </row>
    <row r="12" spans="1:15">
      <c r="A12" s="184" t="s">
        <v>289</v>
      </c>
      <c r="B12" s="178"/>
      <c r="C12" s="185">
        <f>SUM(C9:C11)</f>
        <v>392</v>
      </c>
      <c r="D12" s="185">
        <f>SUM(D9:D11)</f>
        <v>47</v>
      </c>
    </row>
    <row r="13" spans="1:15">
      <c r="A13" s="178"/>
      <c r="B13" s="178"/>
      <c r="C13" s="183"/>
      <c r="D13" s="183"/>
    </row>
    <row r="14" spans="1:15">
      <c r="A14" s="186" t="s">
        <v>276</v>
      </c>
      <c r="B14" s="178"/>
      <c r="C14" s="183">
        <f>+C12+C6</f>
        <v>-49</v>
      </c>
      <c r="D14" s="183">
        <f>+D12+D6</f>
        <v>183</v>
      </c>
    </row>
    <row r="15" spans="1:15">
      <c r="A15" s="178"/>
      <c r="B15" s="178"/>
      <c r="C15" s="183"/>
      <c r="D15" s="183"/>
    </row>
    <row r="16" spans="1:15">
      <c r="A16" s="190" t="s">
        <v>277</v>
      </c>
      <c r="B16" s="178"/>
      <c r="C16" s="183">
        <f>+D18</f>
        <v>368</v>
      </c>
      <c r="D16" s="183">
        <v>185</v>
      </c>
    </row>
    <row r="17" spans="1:4" ht="13.5" thickBot="1">
      <c r="A17" s="178"/>
      <c r="B17" s="178"/>
      <c r="C17" s="183"/>
      <c r="D17" s="183"/>
    </row>
    <row r="18" spans="1:4" ht="14.25" thickTop="1" thickBot="1">
      <c r="A18" s="186" t="s">
        <v>278</v>
      </c>
      <c r="B18" s="178">
        <v>7</v>
      </c>
      <c r="C18" s="187">
        <f>+C16+C14</f>
        <v>319</v>
      </c>
      <c r="D18" s="187">
        <f>+D16+D14</f>
        <v>368</v>
      </c>
    </row>
    <row r="19" spans="1:4">
      <c r="A19" s="178"/>
      <c r="B19" s="178"/>
      <c r="C19" s="183"/>
      <c r="D19" s="183"/>
    </row>
    <row r="20" spans="1:4">
      <c r="A20" s="178"/>
      <c r="B20" s="178"/>
      <c r="C20" s="183"/>
      <c r="D20" s="183"/>
    </row>
    <row r="21" spans="1:4" ht="38.25">
      <c r="A21" s="178"/>
      <c r="B21" s="178"/>
      <c r="C21" s="188" t="s">
        <v>269</v>
      </c>
      <c r="D21" s="188" t="s">
        <v>270</v>
      </c>
    </row>
    <row r="22" spans="1:4">
      <c r="A22" s="178" t="s">
        <v>9</v>
      </c>
      <c r="B22" s="178"/>
      <c r="C22" s="183"/>
      <c r="D22" s="183"/>
    </row>
    <row r="23" spans="1:4">
      <c r="A23" s="178" t="s">
        <v>279</v>
      </c>
      <c r="B23" s="178"/>
      <c r="C23" s="183">
        <v>-156</v>
      </c>
      <c r="D23" s="183">
        <v>-85</v>
      </c>
    </row>
    <row r="24" spans="1:4">
      <c r="A24" s="178"/>
      <c r="B24" s="178"/>
      <c r="C24" s="183"/>
      <c r="D24" s="183"/>
    </row>
    <row r="25" spans="1:4">
      <c r="A25" s="189" t="s">
        <v>280</v>
      </c>
      <c r="B25" s="178"/>
      <c r="C25" s="183"/>
      <c r="D25" s="183"/>
    </row>
    <row r="26" spans="1:4">
      <c r="A26" s="178"/>
      <c r="B26" s="178"/>
      <c r="C26" s="183"/>
      <c r="D26" s="183"/>
    </row>
    <row r="27" spans="1:4">
      <c r="A27" s="178" t="s">
        <v>281</v>
      </c>
      <c r="B27" s="178">
        <v>4</v>
      </c>
      <c r="C27" s="183">
        <v>54</v>
      </c>
      <c r="D27" s="183">
        <v>-87</v>
      </c>
    </row>
    <row r="28" spans="1:4">
      <c r="A28" s="178" t="s">
        <v>288</v>
      </c>
      <c r="B28" s="178">
        <v>2.2999999999999998</v>
      </c>
      <c r="C28" s="183">
        <v>-31</v>
      </c>
      <c r="D28" s="183">
        <v>-37</v>
      </c>
    </row>
    <row r="29" spans="1:4">
      <c r="A29" s="178" t="s">
        <v>282</v>
      </c>
      <c r="B29" s="178"/>
      <c r="C29" s="183">
        <v>0</v>
      </c>
      <c r="D29" s="183">
        <v>0</v>
      </c>
    </row>
    <row r="30" spans="1:4">
      <c r="A30" s="178" t="s">
        <v>283</v>
      </c>
      <c r="B30" s="178">
        <v>6</v>
      </c>
      <c r="C30" s="183">
        <v>2</v>
      </c>
      <c r="D30" s="183">
        <v>-2</v>
      </c>
    </row>
    <row r="31" spans="1:4" ht="13.5" thickBot="1">
      <c r="A31" s="178" t="s">
        <v>371</v>
      </c>
      <c r="B31" s="178">
        <v>7</v>
      </c>
      <c r="C31" s="183">
        <v>-310</v>
      </c>
      <c r="D31" s="183">
        <v>347</v>
      </c>
    </row>
    <row r="32" spans="1:4" ht="14.25" thickTop="1" thickBot="1">
      <c r="A32" s="178" t="s">
        <v>290</v>
      </c>
      <c r="B32" s="178"/>
      <c r="C32" s="187">
        <f>SUM(C23:C31)</f>
        <v>-441</v>
      </c>
      <c r="D32" s="187">
        <f>SUM(D23:D31)</f>
        <v>136</v>
      </c>
    </row>
    <row r="33" spans="1:4">
      <c r="A33" s="178"/>
      <c r="B33" s="178"/>
      <c r="C33" s="183"/>
      <c r="D33" s="183"/>
    </row>
  </sheetData>
  <mergeCells count="1">
    <mergeCell ref="A1:D1"/>
  </mergeCells>
  <pageMargins left="0.70866141732283472" right="0.70866141732283472" top="0.74803149606299213" bottom="0.74803149606299213" header="0.31496062992125984" footer="0.31496062992125984"/>
  <pageSetup paperSize="9" orientation="portrait" r:id="rId1"/>
  <headerFooter>
    <oddFooter>&amp;CPage 4</oddFooter>
  </headerFooter>
</worksheet>
</file>

<file path=xl/worksheets/sheet7.xml><?xml version="1.0" encoding="utf-8"?>
<worksheet xmlns="http://schemas.openxmlformats.org/spreadsheetml/2006/main" xmlns:r="http://schemas.openxmlformats.org/officeDocument/2006/relationships">
  <dimension ref="A1:N95"/>
  <sheetViews>
    <sheetView showGridLines="0" topLeftCell="A31" workbookViewId="0">
      <selection sqref="A1:N45"/>
    </sheetView>
  </sheetViews>
  <sheetFormatPr defaultRowHeight="12.75"/>
  <cols>
    <col min="1" max="1" width="12.85546875" style="38" bestFit="1" customWidth="1"/>
    <col min="2" max="2" width="4.7109375" style="45" customWidth="1"/>
    <col min="3" max="3" width="2.7109375" style="45" customWidth="1"/>
    <col min="4" max="4" width="65" style="38" bestFit="1" customWidth="1"/>
    <col min="5" max="5" width="60.140625" style="38" bestFit="1" customWidth="1"/>
    <col min="6" max="7" width="9.140625" style="38"/>
    <col min="8" max="8" width="13" style="38" customWidth="1"/>
    <col min="9" max="16384" width="9.140625" style="38"/>
  </cols>
  <sheetData>
    <row r="1" spans="1:9" s="43" customFormat="1">
      <c r="A1" s="247" t="str">
        <f>Organisation!A1</f>
        <v>Charitable Trust Account - West Hertfordshire Hospitals NHS Trust Charity  2015/2016</v>
      </c>
      <c r="B1" s="247"/>
      <c r="C1" s="247"/>
      <c r="D1" s="247"/>
      <c r="E1" s="142"/>
      <c r="F1" s="142"/>
      <c r="G1" s="142"/>
      <c r="H1" s="142"/>
      <c r="I1" s="142"/>
    </row>
    <row r="3" spans="1:9">
      <c r="A3" s="1"/>
      <c r="B3" s="33"/>
      <c r="C3" s="35"/>
      <c r="D3" s="36" t="s">
        <v>42</v>
      </c>
      <c r="E3" s="1"/>
      <c r="F3" s="1"/>
      <c r="G3" s="1"/>
      <c r="H3" s="1"/>
    </row>
    <row r="4" spans="1:9" ht="38.25">
      <c r="A4" s="143" t="s">
        <v>204</v>
      </c>
      <c r="B4" s="33">
        <v>1</v>
      </c>
      <c r="C4" s="35"/>
      <c r="D4" s="1"/>
      <c r="E4" s="1"/>
      <c r="F4" s="1"/>
      <c r="G4" s="1"/>
      <c r="H4" s="1"/>
    </row>
    <row r="5" spans="1:9">
      <c r="A5" s="1"/>
      <c r="B5" s="33">
        <v>1.1000000000000001</v>
      </c>
      <c r="C5" s="35"/>
      <c r="D5" s="36" t="s">
        <v>313</v>
      </c>
      <c r="E5" s="1"/>
      <c r="F5" s="1"/>
      <c r="G5" s="1"/>
      <c r="H5" s="1"/>
    </row>
    <row r="6" spans="1:9">
      <c r="A6" s="1"/>
      <c r="B6" s="33"/>
      <c r="C6" s="35"/>
      <c r="D6" s="1"/>
      <c r="E6" s="1"/>
      <c r="F6" s="1"/>
      <c r="G6" s="1"/>
      <c r="H6" s="1"/>
    </row>
    <row r="7" spans="1:9">
      <c r="A7" s="1"/>
      <c r="B7" s="33"/>
      <c r="C7" s="35"/>
      <c r="D7" s="1" t="s">
        <v>193</v>
      </c>
      <c r="E7" s="1"/>
      <c r="F7" s="1"/>
      <c r="G7" s="1"/>
      <c r="H7" s="1"/>
    </row>
    <row r="8" spans="1:9">
      <c r="A8" s="1"/>
      <c r="B8" s="33"/>
      <c r="C8" s="35"/>
      <c r="D8" s="1" t="s">
        <v>317</v>
      </c>
      <c r="E8" s="1"/>
      <c r="F8" s="1"/>
      <c r="G8" s="1"/>
      <c r="H8" s="1"/>
    </row>
    <row r="9" spans="1:9">
      <c r="A9" s="1"/>
      <c r="B9" s="33"/>
      <c r="C9" s="35"/>
      <c r="D9" s="1" t="s">
        <v>194</v>
      </c>
      <c r="E9" s="1"/>
      <c r="F9" s="1"/>
      <c r="G9" s="1"/>
      <c r="H9" s="1"/>
    </row>
    <row r="10" spans="1:9">
      <c r="A10" s="1"/>
      <c r="B10" s="33"/>
      <c r="C10" s="35"/>
      <c r="D10" s="1" t="s">
        <v>286</v>
      </c>
      <c r="E10" s="1"/>
      <c r="F10" s="1"/>
      <c r="G10" s="1"/>
      <c r="H10" s="1"/>
    </row>
    <row r="11" spans="1:9">
      <c r="A11" s="1"/>
      <c r="B11" s="33"/>
      <c r="C11" s="35"/>
      <c r="D11" s="1" t="s">
        <v>195</v>
      </c>
      <c r="E11" s="1"/>
      <c r="F11" s="1"/>
      <c r="G11" s="1"/>
      <c r="H11" s="1"/>
    </row>
    <row r="12" spans="1:9">
      <c r="A12" s="1"/>
      <c r="B12" s="33"/>
      <c r="C12" s="35"/>
      <c r="D12" s="1" t="s">
        <v>374</v>
      </c>
      <c r="E12" s="1"/>
      <c r="F12" s="1"/>
      <c r="G12" s="1"/>
      <c r="H12" s="1"/>
    </row>
    <row r="13" spans="1:9">
      <c r="A13" s="1"/>
      <c r="B13" s="33"/>
      <c r="C13" s="35"/>
      <c r="D13" s="1"/>
      <c r="E13" s="1"/>
      <c r="F13" s="1"/>
      <c r="G13" s="1"/>
      <c r="H13" s="1"/>
    </row>
    <row r="14" spans="1:9">
      <c r="A14" s="1"/>
      <c r="B14" s="33">
        <v>1.2</v>
      </c>
      <c r="C14" s="35"/>
      <c r="D14" s="36" t="s">
        <v>298</v>
      </c>
      <c r="E14" s="1"/>
      <c r="F14" s="1"/>
      <c r="G14" s="1"/>
      <c r="H14" s="1"/>
    </row>
    <row r="15" spans="1:9">
      <c r="A15" s="1"/>
      <c r="B15" s="33"/>
      <c r="C15" s="35"/>
      <c r="D15" s="1" t="s">
        <v>300</v>
      </c>
      <c r="E15" s="1"/>
      <c r="F15" s="1"/>
      <c r="G15" s="1"/>
      <c r="H15" s="1"/>
    </row>
    <row r="16" spans="1:9">
      <c r="A16" s="1"/>
      <c r="B16" s="33"/>
      <c r="C16" s="35"/>
      <c r="D16" s="1" t="s">
        <v>301</v>
      </c>
      <c r="E16" s="1"/>
      <c r="F16" s="1"/>
      <c r="G16" s="1"/>
      <c r="H16" s="1"/>
    </row>
    <row r="17" spans="1:8">
      <c r="A17" s="1"/>
      <c r="B17" s="33"/>
      <c r="C17" s="35"/>
      <c r="D17" s="1" t="s">
        <v>299</v>
      </c>
      <c r="E17" s="1"/>
      <c r="F17" s="1"/>
      <c r="G17" s="1"/>
      <c r="H17" s="1"/>
    </row>
    <row r="18" spans="1:8">
      <c r="A18" s="1"/>
      <c r="B18" s="33"/>
      <c r="C18" s="35"/>
      <c r="D18" s="36"/>
      <c r="E18" s="1"/>
      <c r="F18" s="1"/>
      <c r="G18" s="1"/>
      <c r="H18" s="1"/>
    </row>
    <row r="19" spans="1:8">
      <c r="A19" s="1"/>
      <c r="B19" s="33">
        <v>1.3</v>
      </c>
      <c r="C19" s="35"/>
      <c r="D19" s="36" t="s">
        <v>330</v>
      </c>
      <c r="E19" s="1"/>
      <c r="F19" s="1"/>
      <c r="G19" s="1"/>
      <c r="H19" s="1"/>
    </row>
    <row r="20" spans="1:8">
      <c r="A20" s="1"/>
      <c r="B20" s="33"/>
      <c r="C20" s="35"/>
      <c r="D20" s="199" t="s">
        <v>370</v>
      </c>
      <c r="E20" s="1"/>
      <c r="F20" s="1"/>
      <c r="G20" s="1"/>
      <c r="H20" s="1"/>
    </row>
    <row r="21" spans="1:8">
      <c r="A21" s="1"/>
      <c r="B21" s="33"/>
      <c r="C21" s="35"/>
      <c r="D21" s="1" t="s">
        <v>369</v>
      </c>
      <c r="E21" s="1"/>
      <c r="F21" s="1"/>
      <c r="G21" s="1"/>
      <c r="H21" s="1"/>
    </row>
    <row r="22" spans="1:8">
      <c r="A22" s="1"/>
      <c r="B22" s="33"/>
      <c r="C22" s="35"/>
      <c r="D22" s="1"/>
      <c r="E22" s="1"/>
      <c r="F22" s="1"/>
      <c r="G22" s="1"/>
      <c r="H22" s="1"/>
    </row>
    <row r="23" spans="1:8">
      <c r="A23" s="1"/>
      <c r="B23" s="33"/>
      <c r="C23" s="35"/>
      <c r="D23" s="36" t="s">
        <v>338</v>
      </c>
      <c r="E23" s="1"/>
      <c r="F23" s="1"/>
      <c r="G23" s="1"/>
      <c r="H23" s="1"/>
    </row>
    <row r="24" spans="1:8">
      <c r="A24" s="1"/>
      <c r="B24" s="33"/>
      <c r="C24" s="35"/>
      <c r="D24" s="1" t="s">
        <v>334</v>
      </c>
      <c r="E24" s="1"/>
      <c r="F24" s="1"/>
      <c r="G24" s="1"/>
      <c r="H24" s="1"/>
    </row>
    <row r="25" spans="1:8">
      <c r="A25" s="1"/>
      <c r="B25" s="33"/>
      <c r="C25" s="35"/>
      <c r="D25" s="1" t="s">
        <v>335</v>
      </c>
      <c r="E25" s="1"/>
      <c r="F25" s="1"/>
      <c r="G25" s="1"/>
      <c r="H25" s="1"/>
    </row>
    <row r="26" spans="1:8">
      <c r="A26" s="1"/>
      <c r="B26" s="33"/>
      <c r="C26" s="35"/>
      <c r="D26" s="1" t="s">
        <v>342</v>
      </c>
      <c r="E26" s="1"/>
      <c r="F26" s="1"/>
      <c r="G26" s="1"/>
      <c r="H26" s="1"/>
    </row>
    <row r="27" spans="1:8">
      <c r="A27" s="1"/>
      <c r="B27" s="33"/>
      <c r="C27" s="35"/>
      <c r="D27" s="1" t="s">
        <v>336</v>
      </c>
      <c r="E27" s="1"/>
      <c r="F27" s="1"/>
      <c r="G27" s="1"/>
      <c r="H27" s="1"/>
    </row>
    <row r="28" spans="1:8">
      <c r="A28" s="1"/>
      <c r="B28" s="33"/>
      <c r="C28" s="35"/>
      <c r="D28" s="1"/>
      <c r="E28" s="1"/>
      <c r="F28" s="1"/>
      <c r="G28" s="1"/>
      <c r="H28" s="1"/>
    </row>
    <row r="29" spans="1:8">
      <c r="A29" s="1"/>
      <c r="B29" s="33"/>
      <c r="C29" s="35"/>
      <c r="D29" s="36" t="s">
        <v>337</v>
      </c>
      <c r="E29" s="1"/>
      <c r="F29" s="1"/>
      <c r="G29" s="1"/>
      <c r="H29" s="1"/>
    </row>
    <row r="30" spans="1:8">
      <c r="A30" s="1"/>
      <c r="B30" s="33"/>
      <c r="C30" s="35"/>
      <c r="D30" s="1" t="s">
        <v>339</v>
      </c>
      <c r="E30" s="1"/>
      <c r="F30" s="1"/>
      <c r="G30" s="1"/>
      <c r="H30" s="1"/>
    </row>
    <row r="31" spans="1:8">
      <c r="A31" s="1"/>
      <c r="B31" s="33"/>
      <c r="C31" s="35"/>
      <c r="D31" s="1" t="s">
        <v>340</v>
      </c>
      <c r="E31" s="1"/>
      <c r="F31" s="1"/>
      <c r="G31" s="1"/>
      <c r="H31" s="1"/>
    </row>
    <row r="32" spans="1:8">
      <c r="A32" s="1"/>
      <c r="B32" s="33"/>
      <c r="C32" s="35"/>
      <c r="D32" s="1" t="s">
        <v>341</v>
      </c>
      <c r="E32" s="1"/>
      <c r="F32" s="1"/>
      <c r="G32" s="1"/>
      <c r="H32" s="1"/>
    </row>
    <row r="33" spans="1:8">
      <c r="A33" s="1"/>
      <c r="B33" s="33"/>
      <c r="C33" s="35"/>
      <c r="D33" s="36"/>
      <c r="E33" s="1"/>
      <c r="F33" s="1"/>
      <c r="G33" s="1"/>
      <c r="H33" s="1"/>
    </row>
    <row r="34" spans="1:8">
      <c r="A34" s="1"/>
      <c r="B34" s="33">
        <v>1.4</v>
      </c>
      <c r="C34" s="35"/>
      <c r="D34" s="36" t="s">
        <v>318</v>
      </c>
      <c r="E34" s="1"/>
      <c r="F34" s="1"/>
      <c r="G34" s="1"/>
      <c r="H34" s="1"/>
    </row>
    <row r="35" spans="1:8">
      <c r="A35" s="1"/>
      <c r="B35" s="33"/>
      <c r="C35" s="35"/>
      <c r="D35" s="1" t="s">
        <v>319</v>
      </c>
      <c r="E35" s="1"/>
      <c r="F35" s="1"/>
      <c r="G35" s="1"/>
      <c r="H35" s="1"/>
    </row>
    <row r="36" spans="1:8">
      <c r="A36" s="1"/>
      <c r="B36" s="33"/>
      <c r="C36" s="35"/>
      <c r="D36" s="1" t="s">
        <v>320</v>
      </c>
      <c r="E36" s="1"/>
      <c r="F36" s="1"/>
      <c r="G36" s="1"/>
      <c r="H36" s="1"/>
    </row>
    <row r="37" spans="1:8">
      <c r="A37" s="1"/>
      <c r="B37" s="33"/>
      <c r="C37" s="35"/>
      <c r="D37" s="1" t="s">
        <v>322</v>
      </c>
      <c r="E37" s="1"/>
      <c r="F37" s="1"/>
      <c r="G37" s="1"/>
      <c r="H37" s="1"/>
    </row>
    <row r="38" spans="1:8">
      <c r="A38" s="1"/>
      <c r="B38" s="33"/>
      <c r="C38" s="35"/>
      <c r="D38" s="1" t="s">
        <v>323</v>
      </c>
      <c r="E38" s="1"/>
      <c r="F38" s="1"/>
      <c r="G38" s="1"/>
      <c r="H38" s="1"/>
    </row>
    <row r="39" spans="1:8">
      <c r="A39" s="1"/>
      <c r="B39" s="33"/>
      <c r="C39" s="35"/>
      <c r="D39" s="1" t="s">
        <v>324</v>
      </c>
      <c r="E39" s="1"/>
      <c r="F39" s="1"/>
      <c r="G39" s="1"/>
      <c r="H39" s="1"/>
    </row>
    <row r="40" spans="1:8">
      <c r="A40" s="1"/>
      <c r="B40" s="33"/>
      <c r="C40" s="35"/>
      <c r="D40" s="1" t="s">
        <v>325</v>
      </c>
      <c r="E40" s="1"/>
      <c r="F40" s="1"/>
      <c r="G40" s="1"/>
      <c r="H40" s="1"/>
    </row>
    <row r="41" spans="1:8">
      <c r="A41" s="1"/>
      <c r="B41" s="33"/>
      <c r="C41" s="35"/>
      <c r="D41" s="1" t="s">
        <v>326</v>
      </c>
      <c r="E41" s="1"/>
      <c r="F41" s="1"/>
      <c r="G41" s="1"/>
      <c r="H41" s="1"/>
    </row>
    <row r="42" spans="1:8">
      <c r="A42" s="1"/>
      <c r="B42" s="33"/>
      <c r="C42" s="35"/>
      <c r="D42" s="1" t="s">
        <v>327</v>
      </c>
      <c r="E42" s="1"/>
      <c r="F42" s="1"/>
      <c r="G42" s="1"/>
      <c r="H42" s="1"/>
    </row>
    <row r="43" spans="1:8">
      <c r="A43" s="1"/>
      <c r="B43" s="33"/>
      <c r="C43" s="35"/>
      <c r="D43" s="1" t="s">
        <v>328</v>
      </c>
      <c r="E43" s="1"/>
      <c r="F43" s="1"/>
      <c r="G43" s="1"/>
      <c r="H43" s="1"/>
    </row>
    <row r="44" spans="1:8">
      <c r="A44" s="1"/>
      <c r="B44" s="33"/>
      <c r="C44" s="35"/>
      <c r="D44" s="1"/>
      <c r="E44" s="1"/>
      <c r="F44" s="1"/>
      <c r="G44" s="1"/>
      <c r="H44" s="1"/>
    </row>
    <row r="45" spans="1:8">
      <c r="A45" s="1"/>
      <c r="B45" s="33">
        <v>1.5</v>
      </c>
      <c r="C45" s="35"/>
      <c r="D45" s="36" t="s">
        <v>249</v>
      </c>
      <c r="E45" s="1"/>
      <c r="F45" s="1"/>
      <c r="G45" s="1"/>
      <c r="H45" s="1"/>
    </row>
    <row r="46" spans="1:8">
      <c r="A46" s="1"/>
      <c r="B46" s="33"/>
      <c r="C46" s="35" t="s">
        <v>43</v>
      </c>
      <c r="D46" s="1" t="s">
        <v>44</v>
      </c>
      <c r="E46" s="1"/>
      <c r="F46" s="1"/>
      <c r="G46" s="1"/>
      <c r="H46" s="1"/>
    </row>
    <row r="47" spans="1:8">
      <c r="A47" s="1"/>
      <c r="B47" s="33"/>
      <c r="C47" s="35"/>
      <c r="D47" s="1" t="s">
        <v>45</v>
      </c>
      <c r="E47" s="1"/>
      <c r="F47" s="1"/>
      <c r="G47" s="1"/>
      <c r="H47" s="1"/>
    </row>
    <row r="48" spans="1:8">
      <c r="A48" s="1"/>
      <c r="B48" s="33"/>
      <c r="C48" s="35"/>
      <c r="D48" s="1" t="s">
        <v>46</v>
      </c>
      <c r="E48" s="1"/>
      <c r="F48" s="1"/>
      <c r="G48" s="1"/>
      <c r="H48" s="1"/>
    </row>
    <row r="49" spans="1:14">
      <c r="A49" s="1"/>
      <c r="B49" s="33"/>
      <c r="C49" s="35"/>
      <c r="D49" s="1"/>
      <c r="E49" s="1"/>
      <c r="F49" s="1"/>
      <c r="G49" s="1"/>
      <c r="H49" s="1"/>
    </row>
    <row r="50" spans="1:14">
      <c r="A50" s="1"/>
      <c r="B50" s="33"/>
      <c r="D50" s="1" t="s">
        <v>287</v>
      </c>
      <c r="F50" s="1"/>
      <c r="G50" s="1"/>
      <c r="H50" s="1"/>
    </row>
    <row r="51" spans="1:14">
      <c r="A51" s="1"/>
      <c r="B51" s="33"/>
      <c r="C51" s="35"/>
      <c r="D51" s="1" t="s">
        <v>207</v>
      </c>
      <c r="F51" s="1"/>
      <c r="G51" s="1"/>
      <c r="H51" s="1"/>
    </row>
    <row r="52" spans="1:14">
      <c r="A52" s="1"/>
      <c r="B52" s="33"/>
      <c r="C52" s="35"/>
      <c r="D52" s="1"/>
      <c r="F52" s="1"/>
      <c r="G52" s="1"/>
      <c r="H52" s="1"/>
    </row>
    <row r="53" spans="1:14">
      <c r="A53" s="1"/>
      <c r="B53" s="33"/>
      <c r="C53" s="35"/>
      <c r="D53" s="1" t="s">
        <v>263</v>
      </c>
      <c r="F53" s="1"/>
      <c r="G53" s="1"/>
      <c r="H53" s="1"/>
    </row>
    <row r="54" spans="1:14">
      <c r="A54" s="1"/>
      <c r="B54" s="33"/>
      <c r="C54" s="35"/>
      <c r="D54" s="1"/>
      <c r="F54" s="1"/>
      <c r="G54" s="1"/>
      <c r="H54" s="1"/>
    </row>
    <row r="55" spans="1:14">
      <c r="A55" s="1"/>
      <c r="B55" s="33"/>
      <c r="C55" s="35"/>
      <c r="D55" s="1" t="s">
        <v>205</v>
      </c>
      <c r="F55" s="1"/>
      <c r="G55" s="1"/>
      <c r="H55" s="1"/>
    </row>
    <row r="56" spans="1:14">
      <c r="A56" s="1"/>
      <c r="B56" s="33"/>
      <c r="C56" s="35"/>
      <c r="D56" s="1" t="s">
        <v>206</v>
      </c>
      <c r="F56" s="1"/>
      <c r="G56" s="1"/>
      <c r="H56" s="1"/>
    </row>
    <row r="57" spans="1:14">
      <c r="A57" s="1"/>
      <c r="B57" s="33"/>
      <c r="C57" s="35"/>
      <c r="D57" s="1"/>
      <c r="E57" s="1"/>
      <c r="F57" s="1"/>
      <c r="G57" s="1"/>
    </row>
    <row r="58" spans="1:14">
      <c r="A58" s="1"/>
      <c r="B58" s="33"/>
      <c r="C58" s="35" t="s">
        <v>47</v>
      </c>
      <c r="D58" s="36" t="s">
        <v>48</v>
      </c>
      <c r="E58" s="1"/>
      <c r="F58" s="1"/>
      <c r="G58" s="1"/>
    </row>
    <row r="59" spans="1:14">
      <c r="A59" s="1"/>
      <c r="B59" s="33"/>
      <c r="C59" s="35"/>
      <c r="D59" s="1" t="s">
        <v>209</v>
      </c>
      <c r="E59" s="1"/>
      <c r="F59" s="1"/>
      <c r="G59" s="1"/>
    </row>
    <row r="60" spans="1:14">
      <c r="A60" s="1"/>
      <c r="B60" s="33"/>
      <c r="C60" s="35"/>
      <c r="D60" s="1" t="s">
        <v>192</v>
      </c>
      <c r="E60" s="1"/>
      <c r="F60" s="1"/>
      <c r="G60" s="1"/>
    </row>
    <row r="61" spans="1:14">
      <c r="A61" s="1"/>
      <c r="B61" s="33"/>
      <c r="C61" s="35"/>
      <c r="D61" s="1" t="s">
        <v>210</v>
      </c>
      <c r="E61" s="1"/>
      <c r="F61" s="1"/>
      <c r="G61" s="1"/>
      <c r="N61" s="38" t="s">
        <v>9</v>
      </c>
    </row>
    <row r="62" spans="1:14">
      <c r="A62" s="1"/>
      <c r="B62" s="33"/>
      <c r="C62" s="35"/>
      <c r="D62" s="1" t="s">
        <v>375</v>
      </c>
      <c r="E62" s="1"/>
      <c r="F62" s="1"/>
      <c r="G62" s="1"/>
    </row>
    <row r="63" spans="1:14">
      <c r="A63" s="1"/>
      <c r="B63" s="33"/>
      <c r="C63" s="35"/>
      <c r="D63" s="1" t="s">
        <v>9</v>
      </c>
      <c r="E63" s="1"/>
      <c r="F63" s="1"/>
      <c r="G63" s="1"/>
    </row>
    <row r="64" spans="1:14">
      <c r="A64" s="1"/>
      <c r="B64" s="1"/>
      <c r="C64" s="35"/>
      <c r="D64" s="1"/>
    </row>
    <row r="65" spans="1:4">
      <c r="A65" s="1"/>
      <c r="B65" s="1"/>
      <c r="C65" s="35"/>
      <c r="D65" s="1"/>
    </row>
    <row r="66" spans="1:4">
      <c r="A66" s="1"/>
      <c r="B66" s="1"/>
      <c r="C66" s="35"/>
      <c r="D66" s="1"/>
    </row>
    <row r="67" spans="1:4">
      <c r="A67" s="1"/>
      <c r="B67" s="1"/>
      <c r="C67" s="35"/>
      <c r="D67" s="1"/>
    </row>
    <row r="68" spans="1:4">
      <c r="A68" s="1"/>
      <c r="B68" s="1"/>
      <c r="C68" s="35"/>
      <c r="D68" s="1"/>
    </row>
    <row r="69" spans="1:4">
      <c r="A69" s="1"/>
      <c r="B69" s="1"/>
      <c r="C69" s="35"/>
      <c r="D69" s="1"/>
    </row>
    <row r="70" spans="1:4">
      <c r="A70" s="1"/>
      <c r="B70" s="1"/>
      <c r="C70" s="35"/>
      <c r="D70" s="1"/>
    </row>
    <row r="71" spans="1:4">
      <c r="A71" s="1"/>
      <c r="B71" s="1"/>
      <c r="C71" s="35"/>
      <c r="D71" s="1"/>
    </row>
    <row r="72" spans="1:4">
      <c r="A72" s="1"/>
      <c r="B72" s="1"/>
      <c r="C72" s="35"/>
      <c r="D72" s="1"/>
    </row>
    <row r="73" spans="1:4">
      <c r="A73" s="1"/>
      <c r="B73" s="1"/>
      <c r="C73" s="35"/>
      <c r="D73" s="1"/>
    </row>
    <row r="74" spans="1:4">
      <c r="A74" s="1"/>
      <c r="B74" s="1"/>
      <c r="C74" s="35"/>
      <c r="D74" s="1"/>
    </row>
    <row r="75" spans="1:4">
      <c r="A75" s="1"/>
      <c r="B75" s="1"/>
      <c r="C75" s="35"/>
      <c r="D75" s="1"/>
    </row>
    <row r="76" spans="1:4">
      <c r="A76" s="1"/>
      <c r="B76" s="1"/>
      <c r="C76" s="35"/>
      <c r="D76" s="1"/>
    </row>
    <row r="77" spans="1:4">
      <c r="A77" s="1"/>
      <c r="B77" s="1"/>
      <c r="C77" s="35"/>
      <c r="D77" s="1"/>
    </row>
    <row r="78" spans="1:4">
      <c r="A78" s="1"/>
      <c r="B78" s="1"/>
      <c r="C78" s="35"/>
      <c r="D78" s="1"/>
    </row>
    <row r="79" spans="1:4">
      <c r="A79" s="1"/>
      <c r="B79" s="1"/>
      <c r="C79" s="35"/>
      <c r="D79" s="1"/>
    </row>
    <row r="80" spans="1:4">
      <c r="A80" s="1"/>
      <c r="B80" s="1"/>
      <c r="C80" s="35"/>
      <c r="D80" s="1"/>
    </row>
    <row r="81" spans="1:4">
      <c r="A81" s="1"/>
      <c r="B81" s="1"/>
      <c r="C81" s="35"/>
      <c r="D81" s="1"/>
    </row>
    <row r="82" spans="1:4">
      <c r="A82" s="1"/>
      <c r="B82" s="1"/>
      <c r="C82" s="35"/>
      <c r="D82" s="1"/>
    </row>
    <row r="83" spans="1:4">
      <c r="A83" s="1"/>
      <c r="B83" s="1"/>
      <c r="C83" s="35"/>
      <c r="D83" s="1"/>
    </row>
    <row r="84" spans="1:4">
      <c r="A84" s="1"/>
      <c r="B84" s="1"/>
      <c r="C84" s="35"/>
      <c r="D84" s="1"/>
    </row>
    <row r="85" spans="1:4">
      <c r="A85" s="1"/>
      <c r="B85" s="1"/>
      <c r="C85" s="35"/>
      <c r="D85" s="1"/>
    </row>
    <row r="86" spans="1:4">
      <c r="A86" s="1"/>
      <c r="B86" s="1"/>
      <c r="C86" s="35"/>
      <c r="D86" s="1"/>
    </row>
    <row r="87" spans="1:4">
      <c r="B87" s="38"/>
    </row>
    <row r="88" spans="1:4">
      <c r="B88" s="38"/>
    </row>
    <row r="89" spans="1:4">
      <c r="B89" s="38"/>
    </row>
    <row r="90" spans="1:4">
      <c r="B90" s="38"/>
    </row>
    <row r="91" spans="1:4">
      <c r="B91" s="38"/>
    </row>
    <row r="92" spans="1:4">
      <c r="B92" s="38"/>
    </row>
    <row r="93" spans="1:4">
      <c r="B93" s="38"/>
    </row>
    <row r="94" spans="1:4">
      <c r="B94" s="38"/>
    </row>
    <row r="95" spans="1:4">
      <c r="B95" s="38"/>
    </row>
  </sheetData>
  <mergeCells count="1">
    <mergeCell ref="A1:D1"/>
  </mergeCells>
  <phoneticPr fontId="0" type="noConversion"/>
  <printOptions gridLinesSet="0"/>
  <pageMargins left="0.74803149606299213" right="0.6692913385826772" top="0.43307086614173229" bottom="0.55118110236220474" header="0.51181102362204722" footer="0.35433070866141736"/>
  <pageSetup paperSize="9" scale="85" orientation="portrait" r:id="rId1"/>
  <headerFooter alignWithMargins="0">
    <oddFooter>&amp;C&amp;A</oddFooter>
  </headerFooter>
  <rowBreaks count="1" manualBreakCount="1">
    <brk id="63" max="16383" man="1"/>
  </rowBreaks>
  <drawing r:id="rId2"/>
</worksheet>
</file>

<file path=xl/worksheets/sheet8.xml><?xml version="1.0" encoding="utf-8"?>
<worksheet xmlns="http://schemas.openxmlformats.org/spreadsheetml/2006/main" xmlns:r="http://schemas.openxmlformats.org/officeDocument/2006/relationships">
  <dimension ref="A1:I34"/>
  <sheetViews>
    <sheetView showGridLines="0" workbookViewId="0">
      <selection activeCell="D30" sqref="D30"/>
    </sheetView>
  </sheetViews>
  <sheetFormatPr defaultRowHeight="12.75"/>
  <cols>
    <col min="1" max="1" width="12.85546875" style="38" bestFit="1" customWidth="1"/>
    <col min="2" max="2" width="4.7109375" style="45" customWidth="1"/>
    <col min="3" max="3" width="2.7109375" style="38" customWidth="1"/>
    <col min="4" max="4" width="65" style="38" bestFit="1" customWidth="1"/>
    <col min="5" max="5" width="60.140625" style="38" bestFit="1" customWidth="1"/>
    <col min="6" max="7" width="9.140625" style="38"/>
    <col min="8" max="8" width="13" style="38" customWidth="1"/>
    <col min="9" max="16384" width="9.140625" style="38"/>
  </cols>
  <sheetData>
    <row r="1" spans="1:9" s="43" customFormat="1">
      <c r="A1" s="247" t="str">
        <f>Organisation!A1</f>
        <v>Charitable Trust Account - West Hertfordshire Hospitals NHS Trust Charity  2015/2016</v>
      </c>
      <c r="B1" s="247"/>
      <c r="C1" s="247"/>
      <c r="D1" s="247"/>
      <c r="E1" s="142"/>
      <c r="F1" s="142"/>
      <c r="G1" s="142"/>
      <c r="H1" s="142"/>
      <c r="I1" s="142"/>
    </row>
    <row r="3" spans="1:9">
      <c r="A3" s="1"/>
      <c r="B3" s="33"/>
      <c r="C3" s="1"/>
      <c r="D3" s="36" t="s">
        <v>42</v>
      </c>
      <c r="E3" s="1"/>
      <c r="F3" s="1"/>
      <c r="G3" s="1"/>
      <c r="H3" s="1"/>
    </row>
    <row r="4" spans="1:9" ht="38.25">
      <c r="A4" s="143" t="s">
        <v>204</v>
      </c>
      <c r="B4" s="33">
        <v>1</v>
      </c>
      <c r="C4" s="1"/>
      <c r="D4" s="1"/>
      <c r="E4" s="1"/>
      <c r="F4" s="1"/>
      <c r="G4" s="1"/>
      <c r="H4" s="1"/>
    </row>
    <row r="5" spans="1:9">
      <c r="A5" s="1"/>
      <c r="B5" s="33"/>
      <c r="C5" s="1"/>
      <c r="D5" s="1" t="s">
        <v>9</v>
      </c>
      <c r="E5" s="1"/>
      <c r="F5" s="1"/>
      <c r="G5" s="1"/>
    </row>
    <row r="6" spans="1:9">
      <c r="A6" s="1"/>
      <c r="B6" s="33">
        <v>1.6</v>
      </c>
      <c r="C6" s="1"/>
      <c r="D6" s="36" t="s">
        <v>256</v>
      </c>
      <c r="E6" s="1"/>
      <c r="F6" s="1"/>
      <c r="G6" s="1"/>
      <c r="H6" s="1"/>
    </row>
    <row r="7" spans="1:9">
      <c r="A7" s="1"/>
      <c r="B7" s="35"/>
      <c r="C7" s="1"/>
      <c r="D7" s="1" t="s">
        <v>50</v>
      </c>
      <c r="E7" s="1"/>
      <c r="F7" s="1"/>
      <c r="G7" s="1"/>
      <c r="H7" s="1"/>
    </row>
    <row r="8" spans="1:9">
      <c r="A8" s="1"/>
      <c r="B8" s="35"/>
      <c r="C8" s="1"/>
      <c r="D8" s="1" t="s">
        <v>51</v>
      </c>
      <c r="E8" s="1"/>
      <c r="F8" s="1"/>
      <c r="G8" s="1"/>
      <c r="H8" s="1"/>
    </row>
    <row r="9" spans="1:9">
      <c r="A9" s="1"/>
      <c r="B9" s="35"/>
      <c r="C9" s="1"/>
      <c r="D9" s="1" t="s">
        <v>52</v>
      </c>
      <c r="E9" s="1"/>
      <c r="F9" s="1"/>
      <c r="G9" s="1"/>
      <c r="H9" s="1"/>
    </row>
    <row r="10" spans="1:9">
      <c r="A10" s="1"/>
      <c r="B10" s="35"/>
      <c r="C10" s="1"/>
      <c r="D10" s="1"/>
      <c r="E10" s="1"/>
      <c r="F10" s="1"/>
      <c r="G10" s="1"/>
      <c r="H10" s="1"/>
    </row>
    <row r="11" spans="1:9">
      <c r="A11" s="1"/>
      <c r="B11" s="35"/>
      <c r="C11" s="1" t="s">
        <v>43</v>
      </c>
      <c r="D11" s="36" t="s">
        <v>241</v>
      </c>
      <c r="E11" s="1"/>
      <c r="F11" s="1"/>
      <c r="G11" s="1"/>
      <c r="H11" s="1"/>
    </row>
    <row r="12" spans="1:9">
      <c r="A12" s="1"/>
      <c r="B12" s="35"/>
      <c r="C12" s="1"/>
      <c r="D12" s="1" t="s">
        <v>285</v>
      </c>
      <c r="E12" s="1"/>
      <c r="F12" s="1"/>
      <c r="G12" s="1"/>
      <c r="H12" s="1"/>
    </row>
    <row r="13" spans="1:9">
      <c r="A13" s="1"/>
      <c r="B13" s="35"/>
      <c r="C13" s="1"/>
      <c r="D13" s="1" t="s">
        <v>262</v>
      </c>
      <c r="E13" s="1"/>
      <c r="F13" s="1"/>
      <c r="G13" s="1"/>
      <c r="H13" s="1"/>
    </row>
    <row r="14" spans="1:9">
      <c r="A14" s="1"/>
      <c r="B14" s="35"/>
      <c r="C14" s="1"/>
      <c r="D14" s="1" t="s">
        <v>292</v>
      </c>
      <c r="E14" s="1"/>
      <c r="F14" s="1"/>
      <c r="G14" s="1"/>
      <c r="H14" s="1"/>
    </row>
    <row r="15" spans="1:9">
      <c r="A15" s="1"/>
      <c r="B15" s="35"/>
      <c r="C15" s="1"/>
      <c r="D15" s="1" t="s">
        <v>293</v>
      </c>
      <c r="E15" s="1"/>
      <c r="F15" s="1"/>
      <c r="G15" s="1"/>
      <c r="H15" s="1"/>
    </row>
    <row r="16" spans="1:9">
      <c r="A16" s="1"/>
      <c r="B16" s="35"/>
      <c r="C16" s="1"/>
      <c r="D16" s="1"/>
      <c r="E16" s="1"/>
      <c r="F16" s="1"/>
      <c r="G16" s="1"/>
      <c r="H16" s="1"/>
    </row>
    <row r="17" spans="2:8">
      <c r="B17" s="35"/>
      <c r="C17" s="1" t="s">
        <v>47</v>
      </c>
      <c r="D17" s="36" t="s">
        <v>53</v>
      </c>
      <c r="E17" s="1"/>
      <c r="F17" s="1"/>
      <c r="G17" s="1"/>
      <c r="H17" s="1"/>
    </row>
    <row r="18" spans="2:8">
      <c r="B18" s="35"/>
      <c r="C18" s="1"/>
      <c r="D18" s="1" t="s">
        <v>163</v>
      </c>
      <c r="E18" s="1"/>
      <c r="F18" s="1"/>
      <c r="G18" s="1"/>
      <c r="H18" s="1"/>
    </row>
    <row r="19" spans="2:8">
      <c r="B19" s="35"/>
      <c r="C19" s="1"/>
      <c r="D19" s="1" t="s">
        <v>257</v>
      </c>
      <c r="E19" s="1"/>
      <c r="F19" s="1"/>
      <c r="G19" s="1"/>
      <c r="H19" s="1"/>
    </row>
    <row r="20" spans="2:8">
      <c r="B20" s="35"/>
      <c r="C20" s="1"/>
      <c r="D20" s="1" t="s">
        <v>258</v>
      </c>
      <c r="E20" s="1"/>
      <c r="F20" s="1"/>
      <c r="G20" s="1"/>
      <c r="H20" s="1"/>
    </row>
    <row r="21" spans="2:8">
      <c r="B21" s="35"/>
      <c r="C21" s="1" t="s">
        <v>9</v>
      </c>
      <c r="D21" s="1" t="s">
        <v>259</v>
      </c>
      <c r="E21" s="1"/>
      <c r="F21" s="1"/>
      <c r="G21" s="1"/>
      <c r="H21" s="1"/>
    </row>
    <row r="22" spans="2:8">
      <c r="B22" s="35"/>
      <c r="C22" s="1"/>
      <c r="D22" s="1" t="s">
        <v>260</v>
      </c>
      <c r="E22" s="1"/>
      <c r="F22" s="1"/>
      <c r="G22" s="1"/>
      <c r="H22" s="1"/>
    </row>
    <row r="23" spans="2:8">
      <c r="B23" s="35"/>
      <c r="C23" s="1"/>
      <c r="D23" s="1" t="s">
        <v>261</v>
      </c>
      <c r="E23" s="1"/>
      <c r="F23" s="1"/>
      <c r="G23" s="1"/>
      <c r="H23" s="1"/>
    </row>
    <row r="24" spans="2:8">
      <c r="B24" s="35"/>
      <c r="C24" s="1"/>
      <c r="E24" s="1"/>
      <c r="F24" s="1"/>
      <c r="G24" s="1"/>
      <c r="H24" s="1"/>
    </row>
    <row r="25" spans="2:8">
      <c r="C25" s="38" t="s">
        <v>291</v>
      </c>
      <c r="D25" s="41" t="s">
        <v>294</v>
      </c>
      <c r="E25" s="1"/>
      <c r="F25" s="1"/>
      <c r="G25" s="1"/>
      <c r="H25" s="1"/>
    </row>
    <row r="26" spans="2:8">
      <c r="D26" s="1" t="s">
        <v>295</v>
      </c>
      <c r="E26" s="1"/>
      <c r="F26" s="1"/>
      <c r="G26" s="1"/>
      <c r="H26" s="1"/>
    </row>
    <row r="27" spans="2:8">
      <c r="D27" s="1" t="s">
        <v>297</v>
      </c>
      <c r="E27" s="1"/>
      <c r="F27" s="1"/>
      <c r="G27" s="1"/>
      <c r="H27" s="1"/>
    </row>
    <row r="28" spans="2:8">
      <c r="D28" s="1" t="s">
        <v>296</v>
      </c>
      <c r="E28" s="1"/>
      <c r="F28" s="1"/>
      <c r="G28" s="1"/>
      <c r="H28" s="1"/>
    </row>
    <row r="30" spans="2:8">
      <c r="C30" s="38" t="s">
        <v>9</v>
      </c>
    </row>
    <row r="34" spans="3:3">
      <c r="C34" s="38" t="s">
        <v>9</v>
      </c>
    </row>
  </sheetData>
  <mergeCells count="1">
    <mergeCell ref="A1:D1"/>
  </mergeCells>
  <pageMargins left="0.70866141732283472" right="0.70866141732283472" top="0.74803149606299213" bottom="0.74803149606299213" header="0.31496062992125984" footer="0.31496062992125984"/>
  <pageSetup paperSize="9" orientation="portrait" r:id="rId1"/>
  <headerFooter>
    <oddFooter>&amp;CPage 6</oddFooter>
  </headerFooter>
  <drawing r:id="rId2"/>
</worksheet>
</file>

<file path=xl/worksheets/sheet9.xml><?xml version="1.0" encoding="utf-8"?>
<worksheet xmlns="http://schemas.openxmlformats.org/spreadsheetml/2006/main" xmlns:r="http://schemas.openxmlformats.org/officeDocument/2006/relationships">
  <dimension ref="A1:N70"/>
  <sheetViews>
    <sheetView showGridLines="0" topLeftCell="A31" workbookViewId="0">
      <selection activeCell="G51" sqref="G51"/>
    </sheetView>
  </sheetViews>
  <sheetFormatPr defaultRowHeight="12.75"/>
  <cols>
    <col min="1" max="1" width="16.28515625" style="1" customWidth="1"/>
    <col min="2" max="2" width="6.140625" style="1" bestFit="1" customWidth="1"/>
    <col min="3" max="3" width="24.85546875" style="1" customWidth="1"/>
    <col min="4" max="4" width="17.28515625" style="1" bestFit="1" customWidth="1"/>
    <col min="5" max="5" width="12.28515625" style="1" bestFit="1" customWidth="1"/>
    <col min="6" max="6" width="9.140625" style="1"/>
    <col min="7" max="7" width="12" style="1" customWidth="1"/>
    <col min="8" max="16384" width="9.140625" style="1"/>
  </cols>
  <sheetData>
    <row r="1" spans="1:9">
      <c r="A1" s="247" t="str">
        <f>Organisation!A1</f>
        <v>Charitable Trust Account - West Hertfordshire Hospitals NHS Trust Charity  2015/2016</v>
      </c>
      <c r="B1" s="247"/>
      <c r="C1" s="247"/>
      <c r="D1" s="247"/>
      <c r="E1" s="247"/>
      <c r="F1" s="247"/>
      <c r="G1" s="247"/>
      <c r="H1" s="142"/>
      <c r="I1" s="142"/>
    </row>
    <row r="2" spans="1:9">
      <c r="A2" s="27"/>
      <c r="B2" s="27"/>
      <c r="C2" s="27"/>
      <c r="D2" s="27"/>
      <c r="E2" s="27"/>
    </row>
    <row r="3" spans="1:9">
      <c r="A3" s="27"/>
      <c r="B3" s="27"/>
      <c r="C3" s="202" t="s">
        <v>204</v>
      </c>
      <c r="D3" s="27"/>
      <c r="E3" s="27"/>
    </row>
    <row r="4" spans="1:9">
      <c r="A4" s="27"/>
      <c r="B4" s="27"/>
      <c r="C4" s="27"/>
      <c r="D4" s="27"/>
      <c r="E4" s="27"/>
    </row>
    <row r="5" spans="1:9">
      <c r="B5" s="231">
        <v>1.7</v>
      </c>
      <c r="C5" s="144" t="s">
        <v>54</v>
      </c>
      <c r="D5" s="144"/>
      <c r="E5" s="145"/>
      <c r="F5" s="145"/>
      <c r="G5" s="145"/>
      <c r="H5" s="145"/>
    </row>
    <row r="6" spans="1:9">
      <c r="B6" s="35"/>
      <c r="C6" s="1" t="s">
        <v>149</v>
      </c>
    </row>
    <row r="7" spans="1:9">
      <c r="B7" s="35"/>
      <c r="C7" s="1" t="s">
        <v>150</v>
      </c>
    </row>
    <row r="8" spans="1:9">
      <c r="B8" s="35"/>
      <c r="C8" s="1" t="s">
        <v>151</v>
      </c>
    </row>
    <row r="9" spans="1:9">
      <c r="B9" s="35"/>
      <c r="C9" s="1" t="s">
        <v>152</v>
      </c>
    </row>
    <row r="10" spans="1:9">
      <c r="A10" s="1" t="s">
        <v>9</v>
      </c>
      <c r="B10" s="35"/>
      <c r="C10" s="1" t="s">
        <v>153</v>
      </c>
    </row>
    <row r="11" spans="1:9">
      <c r="B11" s="35"/>
      <c r="C11" s="1" t="s">
        <v>154</v>
      </c>
    </row>
    <row r="12" spans="1:9">
      <c r="B12" s="35"/>
      <c r="C12" s="1" t="s">
        <v>155</v>
      </c>
    </row>
    <row r="13" spans="1:9">
      <c r="B13" s="35"/>
      <c r="C13" s="1" t="s">
        <v>211</v>
      </c>
    </row>
    <row r="14" spans="1:9">
      <c r="B14" s="35"/>
      <c r="C14" s="1" t="s">
        <v>9</v>
      </c>
    </row>
    <row r="15" spans="1:9">
      <c r="B15" s="33">
        <v>1.8</v>
      </c>
      <c r="C15" s="36" t="s">
        <v>138</v>
      </c>
    </row>
    <row r="16" spans="1:9">
      <c r="B16" s="35"/>
      <c r="C16" s="1" t="s">
        <v>139</v>
      </c>
    </row>
    <row r="17" spans="2:14">
      <c r="B17" s="35"/>
      <c r="C17" s="1" t="s">
        <v>140</v>
      </c>
    </row>
    <row r="18" spans="2:14">
      <c r="B18" s="35"/>
      <c r="C18" s="1" t="s">
        <v>141</v>
      </c>
    </row>
    <row r="19" spans="2:14">
      <c r="B19" s="35"/>
    </row>
    <row r="20" spans="2:14">
      <c r="B20" s="40" t="s">
        <v>66</v>
      </c>
      <c r="C20" s="41" t="s">
        <v>212</v>
      </c>
      <c r="D20" s="38"/>
      <c r="E20" s="38"/>
      <c r="F20" s="38"/>
    </row>
    <row r="21" spans="2:14">
      <c r="B21" s="161"/>
      <c r="C21" s="38" t="s">
        <v>137</v>
      </c>
      <c r="D21" s="38"/>
      <c r="E21" s="38"/>
      <c r="F21" s="38"/>
    </row>
    <row r="22" spans="2:14">
      <c r="B22" s="35"/>
      <c r="C22" s="38" t="s">
        <v>55</v>
      </c>
      <c r="D22" s="38"/>
      <c r="E22" s="38"/>
      <c r="F22" s="38"/>
      <c r="G22" s="38"/>
    </row>
    <row r="23" spans="2:14">
      <c r="B23" s="35"/>
      <c r="C23" s="38" t="s">
        <v>56</v>
      </c>
      <c r="D23" s="38"/>
      <c r="E23" s="38"/>
      <c r="F23" s="38"/>
      <c r="G23" s="38"/>
    </row>
    <row r="24" spans="2:14">
      <c r="B24" s="35"/>
      <c r="C24" s="38" t="s">
        <v>133</v>
      </c>
      <c r="D24" s="38"/>
      <c r="E24" s="38"/>
      <c r="F24" s="38"/>
      <c r="G24" s="38"/>
    </row>
    <row r="25" spans="2:14">
      <c r="B25" s="35"/>
      <c r="C25" s="38" t="s">
        <v>57</v>
      </c>
      <c r="D25" s="38"/>
      <c r="E25" s="38"/>
      <c r="F25" s="38"/>
      <c r="G25" s="38"/>
    </row>
    <row r="26" spans="2:14">
      <c r="B26" s="35"/>
    </row>
    <row r="27" spans="2:14">
      <c r="B27" s="40" t="s">
        <v>383</v>
      </c>
      <c r="C27" s="36" t="s">
        <v>32</v>
      </c>
      <c r="H27" s="38"/>
    </row>
    <row r="28" spans="2:14">
      <c r="B28" s="161"/>
      <c r="C28" s="1" t="s">
        <v>307</v>
      </c>
      <c r="H28" s="38"/>
    </row>
    <row r="29" spans="2:14">
      <c r="B29" s="161"/>
      <c r="C29" s="1" t="s">
        <v>302</v>
      </c>
      <c r="H29" s="38"/>
    </row>
    <row r="30" spans="2:14">
      <c r="B30" s="161"/>
      <c r="H30" s="38"/>
    </row>
    <row r="31" spans="2:14">
      <c r="B31" s="33">
        <v>1.1100000000000001</v>
      </c>
      <c r="C31" s="36" t="s">
        <v>304</v>
      </c>
      <c r="H31" s="38"/>
      <c r="N31" s="1" t="s">
        <v>9</v>
      </c>
    </row>
    <row r="32" spans="2:14">
      <c r="B32" s="161"/>
      <c r="C32" s="1" t="s">
        <v>305</v>
      </c>
      <c r="H32" s="38"/>
    </row>
    <row r="33" spans="2:9">
      <c r="B33" s="161"/>
      <c r="C33" s="1" t="s">
        <v>303</v>
      </c>
      <c r="H33" s="38"/>
    </row>
    <row r="34" spans="2:9">
      <c r="B34" s="35"/>
      <c r="H34" s="38"/>
    </row>
    <row r="35" spans="2:9">
      <c r="B35" s="40" t="s">
        <v>384</v>
      </c>
      <c r="C35" s="36" t="s">
        <v>97</v>
      </c>
      <c r="H35" s="38"/>
    </row>
    <row r="36" spans="2:9">
      <c r="B36" s="33"/>
      <c r="C36" s="1" t="s">
        <v>308</v>
      </c>
      <c r="H36" s="38"/>
    </row>
    <row r="37" spans="2:9">
      <c r="B37" s="161"/>
      <c r="C37" s="1" t="s">
        <v>309</v>
      </c>
      <c r="H37" s="38"/>
    </row>
    <row r="38" spans="2:9">
      <c r="B38" s="161"/>
      <c r="C38" s="1" t="s">
        <v>306</v>
      </c>
      <c r="H38" s="38"/>
    </row>
    <row r="39" spans="2:9">
      <c r="B39" s="161"/>
      <c r="C39" s="1" t="s">
        <v>9</v>
      </c>
      <c r="H39" s="38"/>
    </row>
    <row r="40" spans="2:9">
      <c r="B40" s="146">
        <v>1.1299999999999999</v>
      </c>
      <c r="C40" s="41" t="s">
        <v>156</v>
      </c>
      <c r="D40" s="38"/>
      <c r="E40" s="38"/>
      <c r="F40" s="38"/>
      <c r="G40" s="38"/>
    </row>
    <row r="41" spans="2:9">
      <c r="B41" s="35"/>
      <c r="C41" s="38" t="s">
        <v>58</v>
      </c>
      <c r="D41" s="38"/>
      <c r="E41" s="38"/>
      <c r="F41" s="38"/>
      <c r="G41" s="38"/>
    </row>
    <row r="42" spans="2:9">
      <c r="B42" s="35"/>
      <c r="C42" s="38" t="s">
        <v>59</v>
      </c>
      <c r="D42" s="38"/>
      <c r="E42" s="38"/>
      <c r="F42" s="38"/>
      <c r="G42" s="38"/>
    </row>
    <row r="43" spans="2:9">
      <c r="B43" s="35"/>
      <c r="C43" s="38" t="s">
        <v>60</v>
      </c>
      <c r="D43" s="38"/>
      <c r="E43" s="38"/>
      <c r="F43" s="38"/>
      <c r="G43" s="38"/>
    </row>
    <row r="44" spans="2:9">
      <c r="B44" s="35"/>
      <c r="C44" s="38" t="s">
        <v>61</v>
      </c>
      <c r="D44" s="38"/>
      <c r="E44" s="38"/>
      <c r="F44" s="38"/>
      <c r="G44" s="38"/>
    </row>
    <row r="45" spans="2:9">
      <c r="B45" s="35"/>
      <c r="C45" s="38" t="s">
        <v>62</v>
      </c>
      <c r="D45" s="38"/>
      <c r="E45" s="38"/>
      <c r="F45" s="38"/>
      <c r="G45" s="38"/>
      <c r="H45" s="38"/>
      <c r="I45" s="38"/>
    </row>
    <row r="46" spans="2:9">
      <c r="B46" s="35"/>
      <c r="C46" s="38"/>
      <c r="D46" s="38"/>
      <c r="E46" s="38"/>
      <c r="F46" s="38"/>
      <c r="G46" s="38"/>
      <c r="H46" s="38"/>
      <c r="I46" s="38"/>
    </row>
    <row r="47" spans="2:9">
      <c r="B47" s="146">
        <v>1.1399999999999999</v>
      </c>
      <c r="C47" s="36" t="s">
        <v>63</v>
      </c>
      <c r="G47" s="38"/>
      <c r="H47" s="38"/>
      <c r="I47" s="38"/>
    </row>
    <row r="48" spans="2:9">
      <c r="B48" s="146"/>
      <c r="C48" s="1" t="s">
        <v>64</v>
      </c>
      <c r="G48" s="38"/>
      <c r="H48" s="38"/>
      <c r="I48" s="38"/>
    </row>
    <row r="49" spans="2:9">
      <c r="B49" s="146"/>
      <c r="C49" s="1" t="s">
        <v>134</v>
      </c>
      <c r="G49" s="38"/>
      <c r="H49" s="38"/>
      <c r="I49" s="38"/>
    </row>
    <row r="50" spans="2:9">
      <c r="B50" s="146"/>
      <c r="C50" s="43" t="s">
        <v>65</v>
      </c>
      <c r="D50" s="43"/>
      <c r="E50" s="43"/>
      <c r="F50" s="43"/>
      <c r="G50" s="38"/>
    </row>
    <row r="51" spans="2:9">
      <c r="B51" s="146"/>
      <c r="C51" s="38"/>
      <c r="D51" s="38"/>
      <c r="E51" s="38"/>
      <c r="F51" s="38"/>
      <c r="G51" s="38"/>
    </row>
    <row r="52" spans="2:9">
      <c r="B52" s="146" t="s">
        <v>385</v>
      </c>
      <c r="C52" s="41" t="s">
        <v>67</v>
      </c>
      <c r="D52" s="38"/>
      <c r="E52" s="38"/>
      <c r="F52" s="38"/>
      <c r="G52" s="38"/>
    </row>
    <row r="53" spans="2:9">
      <c r="B53" s="146"/>
      <c r="C53" s="38" t="s">
        <v>68</v>
      </c>
    </row>
    <row r="54" spans="2:9">
      <c r="B54" s="146"/>
      <c r="C54" s="38" t="s">
        <v>69</v>
      </c>
    </row>
    <row r="55" spans="2:9">
      <c r="B55" s="146"/>
    </row>
    <row r="56" spans="2:9">
      <c r="B56" s="146" t="s">
        <v>386</v>
      </c>
      <c r="C56" s="41" t="s">
        <v>165</v>
      </c>
      <c r="D56" s="36"/>
      <c r="E56" s="36"/>
    </row>
    <row r="57" spans="2:9">
      <c r="B57" s="146"/>
      <c r="C57" s="38" t="s">
        <v>310</v>
      </c>
    </row>
    <row r="58" spans="2:9">
      <c r="B58" s="146"/>
      <c r="C58" s="38" t="s">
        <v>311</v>
      </c>
    </row>
    <row r="59" spans="2:9">
      <c r="B59" s="146"/>
      <c r="C59" s="38" t="s">
        <v>312</v>
      </c>
    </row>
    <row r="60" spans="2:9">
      <c r="B60" s="35"/>
      <c r="C60" s="38" t="s">
        <v>382</v>
      </c>
      <c r="D60" s="38"/>
      <c r="E60" s="38"/>
      <c r="F60" s="38"/>
      <c r="G60" s="38"/>
    </row>
    <row r="61" spans="2:9">
      <c r="B61" s="35"/>
      <c r="C61" s="38" t="s">
        <v>380</v>
      </c>
      <c r="D61" s="38"/>
      <c r="E61" s="38"/>
      <c r="F61" s="38"/>
      <c r="G61" s="38"/>
    </row>
    <row r="62" spans="2:9">
      <c r="B62" s="35"/>
      <c r="C62" s="38" t="s">
        <v>381</v>
      </c>
      <c r="D62" s="38"/>
      <c r="E62" s="38"/>
      <c r="F62" s="38"/>
      <c r="G62" s="38"/>
    </row>
    <row r="63" spans="2:9">
      <c r="B63" s="35"/>
      <c r="C63" s="38" t="s">
        <v>390</v>
      </c>
      <c r="D63" s="38"/>
      <c r="E63" s="38"/>
      <c r="F63" s="38"/>
      <c r="G63" s="38"/>
    </row>
    <row r="64" spans="2:9">
      <c r="B64" s="35"/>
      <c r="C64" s="1" t="s">
        <v>9</v>
      </c>
    </row>
    <row r="65" spans="2:7">
      <c r="B65" s="35"/>
      <c r="C65" s="248" t="s">
        <v>166</v>
      </c>
      <c r="D65" s="197" t="s">
        <v>167</v>
      </c>
      <c r="E65" s="197" t="s">
        <v>170</v>
      </c>
      <c r="F65" s="149" t="s">
        <v>268</v>
      </c>
      <c r="G65" s="149" t="s">
        <v>225</v>
      </c>
    </row>
    <row r="66" spans="2:7">
      <c r="B66" s="35"/>
      <c r="C66" s="248"/>
      <c r="D66" s="197" t="s">
        <v>168</v>
      </c>
      <c r="E66" s="197" t="s">
        <v>171</v>
      </c>
      <c r="F66" s="148" t="s">
        <v>172</v>
      </c>
      <c r="G66" s="177" t="s">
        <v>172</v>
      </c>
    </row>
    <row r="67" spans="2:7">
      <c r="B67" s="35"/>
      <c r="C67" s="198"/>
      <c r="D67" s="198"/>
      <c r="E67" s="198"/>
      <c r="F67" s="45"/>
      <c r="G67" s="45"/>
    </row>
    <row r="68" spans="2:7" ht="25.5">
      <c r="B68" s="35"/>
      <c r="C68" s="211" t="s">
        <v>351</v>
      </c>
      <c r="D68" s="212" t="s">
        <v>169</v>
      </c>
      <c r="E68" s="211" t="s">
        <v>352</v>
      </c>
      <c r="F68" s="213">
        <v>5</v>
      </c>
      <c r="G68" s="213">
        <v>77</v>
      </c>
    </row>
    <row r="69" spans="2:7">
      <c r="B69" s="35"/>
      <c r="C69" s="203" t="s">
        <v>9</v>
      </c>
      <c r="D69" s="38"/>
      <c r="E69" s="203" t="s">
        <v>9</v>
      </c>
      <c r="F69" s="38" t="s">
        <v>9</v>
      </c>
      <c r="G69" s="38"/>
    </row>
    <row r="70" spans="2:7">
      <c r="B70" s="35"/>
    </row>
  </sheetData>
  <mergeCells count="2">
    <mergeCell ref="A1:G1"/>
    <mergeCell ref="C65:C66"/>
  </mergeCells>
  <phoneticPr fontId="0" type="noConversion"/>
  <pageMargins left="0.15748031496062992" right="0.15748031496062992" top="0.59055118110236227" bottom="0.59055118110236227" header="0.51181102362204722" footer="0.51181102362204722"/>
  <pageSetup paperSize="9" scale="85" orientation="portrait" r:id="rId1"/>
  <headerFooter alignWithMargins="0">
    <oddFooter>&amp;CPage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Organisation</vt:lpstr>
      <vt:lpstr>Foreword</vt:lpstr>
      <vt:lpstr>Page 1</vt:lpstr>
      <vt:lpstr>Page 2</vt:lpstr>
      <vt:lpstr>Page 3</vt:lpstr>
      <vt:lpstr>Page 4</vt:lpstr>
      <vt:lpstr>Page 5</vt:lpstr>
      <vt:lpstr>Page 6</vt:lpstr>
      <vt:lpstr>Page 7</vt:lpstr>
      <vt:lpstr>Page 8</vt:lpstr>
      <vt:lpstr>Page 9</vt:lpstr>
      <vt:lpstr>Page 10 </vt:lpstr>
      <vt:lpstr>Page 11</vt:lpstr>
      <vt:lpstr>Page 12</vt:lpstr>
      <vt:lpstr>Foreword!Print_Area</vt:lpstr>
      <vt:lpstr>Organisation!Print_Area</vt:lpstr>
      <vt:lpstr>'Page 10 '!Print_Area</vt:lpstr>
      <vt:lpstr>'Page 11'!Print_Area</vt:lpstr>
      <vt:lpstr>'Page 12'!Print_Area</vt:lpstr>
      <vt:lpstr>'Page 3'!Print_Area</vt:lpstr>
      <vt:lpstr>'Page 5'!Print_Area</vt:lpstr>
      <vt:lpstr>'Page 6'!Print_Area</vt:lpstr>
      <vt:lpstr>'Page 7'!Print_Area</vt:lpstr>
      <vt:lpstr>'Page 8'!Print_Area</vt:lpstr>
      <vt:lpstr>'Page 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murraya1</cp:lastModifiedBy>
  <cp:lastPrinted>2016-08-30T14:50:29Z</cp:lastPrinted>
  <dcterms:created xsi:type="dcterms:W3CDTF">2004-02-10T08:23:36Z</dcterms:created>
  <dcterms:modified xsi:type="dcterms:W3CDTF">2016-08-30T14:54:42Z</dcterms:modified>
</cp:coreProperties>
</file>