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6165" windowWidth="19230" windowHeight="6225" firstSheet="1" activeTab="1"/>
  </bookViews>
  <sheets>
    <sheet name="Shifts" sheetId="2" state="hidden" r:id="rId1"/>
    <sheet name="Overall" sheetId="1" r:id="rId2"/>
  </sheets>
  <calcPr calcId="145621"/>
</workbook>
</file>

<file path=xl/calcChain.xml><?xml version="1.0" encoding="utf-8"?>
<calcChain xmlns="http://schemas.openxmlformats.org/spreadsheetml/2006/main">
  <c r="M19" i="1" l="1"/>
  <c r="Q40" i="1"/>
  <c r="Q41" i="1"/>
  <c r="Q42" i="1"/>
  <c r="Q43" i="1"/>
  <c r="Q11" i="1"/>
  <c r="Q12" i="1"/>
  <c r="O40" i="1"/>
  <c r="O41" i="1"/>
  <c r="O42" i="1"/>
  <c r="O43" i="1"/>
  <c r="O11" i="1"/>
  <c r="O12" i="1"/>
  <c r="M40" i="1"/>
  <c r="M41" i="1"/>
  <c r="M42" i="1"/>
  <c r="M43" i="1"/>
  <c r="M11" i="1"/>
  <c r="M12" i="1"/>
  <c r="M4" i="1"/>
  <c r="M5" i="1"/>
  <c r="M6" i="1"/>
  <c r="M7" i="1"/>
  <c r="Q10" i="1"/>
  <c r="M9" i="1"/>
  <c r="Y37" i="1" l="1"/>
  <c r="W23" i="1" l="1"/>
  <c r="W22" i="1"/>
  <c r="W21" i="1"/>
  <c r="W20" i="1"/>
  <c r="W19" i="1"/>
  <c r="W18" i="1"/>
  <c r="W17" i="1"/>
  <c r="W16" i="1"/>
  <c r="W15" i="1"/>
  <c r="W14" i="1"/>
  <c r="W13" i="1"/>
  <c r="W9" i="1"/>
  <c r="W8" i="1"/>
  <c r="W7" i="1"/>
  <c r="W6" i="1"/>
  <c r="W5" i="1"/>
  <c r="W4" i="1"/>
  <c r="W25" i="1"/>
  <c r="W33" i="1"/>
  <c r="W31" i="1"/>
  <c r="W30" i="1"/>
  <c r="W29" i="1"/>
  <c r="W28" i="1"/>
  <c r="W27" i="1"/>
  <c r="W26" i="1"/>
  <c r="Q7" i="1"/>
  <c r="Q6" i="1"/>
  <c r="Q5" i="1"/>
  <c r="Q4" i="1"/>
  <c r="O10" i="1"/>
  <c r="O7" i="1"/>
  <c r="O6" i="1"/>
  <c r="O5" i="1"/>
  <c r="O4" i="1"/>
  <c r="M10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M26" i="1" l="1"/>
  <c r="M27" i="1"/>
  <c r="M28" i="1"/>
  <c r="M29" i="1"/>
  <c r="M30" i="1"/>
  <c r="M31" i="1"/>
  <c r="M32" i="1"/>
  <c r="M33" i="1"/>
  <c r="M25" i="1"/>
  <c r="M23" i="1" l="1"/>
  <c r="M22" i="1"/>
  <c r="M21" i="1"/>
  <c r="M20" i="1"/>
  <c r="M18" i="1"/>
  <c r="M17" i="1"/>
  <c r="M16" i="1"/>
  <c r="M15" i="1"/>
  <c r="M14" i="1"/>
  <c r="Q33" i="1" l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Q23" i="1"/>
  <c r="Q22" i="1"/>
  <c r="Q21" i="1"/>
  <c r="Q20" i="1"/>
  <c r="Q19" i="1"/>
  <c r="Q18" i="1"/>
  <c r="Q17" i="1"/>
  <c r="Q16" i="1"/>
  <c r="Q15" i="1"/>
  <c r="Q14" i="1"/>
  <c r="Q13" i="1"/>
  <c r="O23" i="1"/>
  <c r="O22" i="1"/>
  <c r="O21" i="1"/>
  <c r="O20" i="1"/>
  <c r="O19" i="1"/>
  <c r="O18" i="1"/>
  <c r="O17" i="1"/>
  <c r="O16" i="1"/>
  <c r="O15" i="1"/>
  <c r="O14" i="1"/>
  <c r="O13" i="1"/>
  <c r="Q9" i="1"/>
  <c r="O9" i="1"/>
  <c r="Q8" i="1"/>
  <c r="O8" i="1"/>
  <c r="M8" i="1"/>
  <c r="M13" i="1"/>
  <c r="D34" i="1" l="1"/>
  <c r="D47" i="1" s="1"/>
  <c r="E34" i="1"/>
  <c r="F34" i="1"/>
  <c r="G34" i="1"/>
  <c r="H34" i="1"/>
  <c r="I34" i="1"/>
  <c r="J34" i="1"/>
  <c r="K34" i="1"/>
  <c r="L34" i="1"/>
  <c r="N34" i="1"/>
  <c r="P34" i="1"/>
  <c r="D24" i="1"/>
  <c r="D46" i="1" s="1"/>
  <c r="O34" i="1" l="1"/>
  <c r="M34" i="1"/>
  <c r="Q34" i="1"/>
  <c r="Y38" i="1" l="1"/>
  <c r="Y36" i="1" l="1"/>
  <c r="U18" i="1" l="1"/>
  <c r="S18" i="1"/>
  <c r="W44" i="1" l="1"/>
  <c r="W48" i="1" s="1"/>
  <c r="V44" i="1"/>
  <c r="V48" i="1" s="1"/>
  <c r="T44" i="1"/>
  <c r="T48" i="1" s="1"/>
  <c r="R44" i="1"/>
  <c r="R48" i="1" s="1"/>
  <c r="P44" i="1"/>
  <c r="N44" i="1"/>
  <c r="N48" i="1" s="1"/>
  <c r="L44" i="1"/>
  <c r="L48" i="1" s="1"/>
  <c r="K44" i="1"/>
  <c r="K48" i="1" s="1"/>
  <c r="J44" i="1"/>
  <c r="J48" i="1" s="1"/>
  <c r="I44" i="1"/>
  <c r="I48" i="1" s="1"/>
  <c r="H44" i="1"/>
  <c r="H48" i="1" s="1"/>
  <c r="G44" i="1"/>
  <c r="G48" i="1" s="1"/>
  <c r="F44" i="1"/>
  <c r="F48" i="1" s="1"/>
  <c r="E44" i="1"/>
  <c r="E48" i="1" s="1"/>
  <c r="D44" i="1"/>
  <c r="D48" i="1" s="1"/>
  <c r="V34" i="1"/>
  <c r="V47" i="1" s="1"/>
  <c r="T34" i="1"/>
  <c r="T47" i="1" s="1"/>
  <c r="R34" i="1"/>
  <c r="N47" i="1"/>
  <c r="K47" i="1"/>
  <c r="J47" i="1"/>
  <c r="I47" i="1"/>
  <c r="H47" i="1"/>
  <c r="G47" i="1"/>
  <c r="F47" i="1"/>
  <c r="E47" i="1"/>
  <c r="V24" i="1"/>
  <c r="V46" i="1" s="1"/>
  <c r="T24" i="1"/>
  <c r="T46" i="1" s="1"/>
  <c r="R24" i="1"/>
  <c r="P24" i="1"/>
  <c r="P46" i="1" s="1"/>
  <c r="N24" i="1"/>
  <c r="N46" i="1" s="1"/>
  <c r="L24" i="1"/>
  <c r="L46" i="1" s="1"/>
  <c r="K24" i="1"/>
  <c r="K46" i="1" s="1"/>
  <c r="J24" i="1"/>
  <c r="J46" i="1" s="1"/>
  <c r="H24" i="1"/>
  <c r="H46" i="1" s="1"/>
  <c r="E24" i="1"/>
  <c r="E46" i="1" s="1"/>
  <c r="Q44" i="1" l="1"/>
  <c r="Q48" i="1" s="1"/>
  <c r="O44" i="1"/>
  <c r="O48" i="1" s="1"/>
  <c r="O47" i="1"/>
  <c r="Q47" i="1"/>
  <c r="M47" i="1"/>
  <c r="V49" i="1"/>
  <c r="U44" i="1"/>
  <c r="U48" i="1" s="1"/>
  <c r="T49" i="1"/>
  <c r="P48" i="1"/>
  <c r="M44" i="1"/>
  <c r="M48" i="1" s="1"/>
  <c r="K49" i="1"/>
  <c r="L47" i="1"/>
  <c r="L49" i="1" s="1"/>
  <c r="H49" i="1"/>
  <c r="N49" i="1"/>
  <c r="S34" i="1"/>
  <c r="S47" i="1" s="1"/>
  <c r="J49" i="1"/>
  <c r="U34" i="1"/>
  <c r="U47" i="1" s="1"/>
  <c r="P47" i="1"/>
  <c r="E49" i="1"/>
  <c r="R47" i="1"/>
  <c r="S44" i="1"/>
  <c r="S48" i="1" s="1"/>
  <c r="U24" i="1"/>
  <c r="U46" i="1" s="1"/>
  <c r="M24" i="1"/>
  <c r="M46" i="1" s="1"/>
  <c r="Q24" i="1"/>
  <c r="Q46" i="1" s="1"/>
  <c r="S24" i="1"/>
  <c r="S46" i="1" s="1"/>
  <c r="O24" i="1"/>
  <c r="O46" i="1" s="1"/>
  <c r="R46" i="1"/>
  <c r="P49" i="1" l="1"/>
  <c r="Q49" i="1" s="1"/>
  <c r="R49" i="1"/>
  <c r="S31" i="1"/>
  <c r="S49" i="1" l="1"/>
  <c r="M49" i="1"/>
  <c r="O49" i="1"/>
  <c r="U49" i="1"/>
  <c r="D49" i="1"/>
  <c r="F24" i="1" l="1"/>
  <c r="F46" i="1" s="1"/>
  <c r="F49" i="1" s="1"/>
  <c r="G24" i="1"/>
  <c r="G46" i="1" s="1"/>
  <c r="G49" i="1" s="1"/>
  <c r="I24" i="1"/>
  <c r="I46" i="1" s="1"/>
  <c r="I49" i="1" s="1"/>
  <c r="Y33" i="1" l="1"/>
  <c r="U33" i="1"/>
  <c r="S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U16" i="1"/>
  <c r="S16" i="1"/>
  <c r="S20" i="1"/>
  <c r="U20" i="1"/>
  <c r="Y30" i="1"/>
  <c r="Y29" i="1"/>
  <c r="Y28" i="1"/>
  <c r="Y27" i="1"/>
  <c r="Y26" i="1"/>
  <c r="Y9" i="1"/>
  <c r="Y8" i="1"/>
  <c r="Y7" i="1"/>
  <c r="Y6" i="1"/>
  <c r="Y5" i="1"/>
  <c r="Y35" i="1" l="1"/>
  <c r="X44" i="1"/>
  <c r="Y25" i="1"/>
  <c r="Y4" i="1"/>
  <c r="U4" i="1"/>
  <c r="U38" i="1"/>
  <c r="U37" i="1"/>
  <c r="U36" i="1"/>
  <c r="U35" i="1"/>
  <c r="U31" i="1"/>
  <c r="U30" i="1"/>
  <c r="U29" i="1"/>
  <c r="U28" i="1"/>
  <c r="U27" i="1"/>
  <c r="U26" i="1"/>
  <c r="U25" i="1"/>
  <c r="U23" i="1"/>
  <c r="U22" i="1"/>
  <c r="U21" i="1"/>
  <c r="U19" i="1"/>
  <c r="U17" i="1"/>
  <c r="U12" i="1"/>
  <c r="U11" i="1"/>
  <c r="U10" i="1"/>
  <c r="U15" i="1"/>
  <c r="U14" i="1"/>
  <c r="U9" i="1"/>
  <c r="U8" i="1"/>
  <c r="U7" i="1"/>
  <c r="U13" i="1"/>
  <c r="U6" i="1"/>
  <c r="U5" i="1"/>
  <c r="S38" i="1"/>
  <c r="S37" i="1"/>
  <c r="S36" i="1"/>
  <c r="S35" i="1"/>
  <c r="S30" i="1"/>
  <c r="S29" i="1"/>
  <c r="S28" i="1"/>
  <c r="S27" i="1"/>
  <c r="S26" i="1"/>
  <c r="S25" i="1"/>
  <c r="S23" i="1"/>
  <c r="S22" i="1"/>
  <c r="S21" i="1"/>
  <c r="S19" i="1"/>
  <c r="S17" i="1"/>
  <c r="S12" i="1"/>
  <c r="S11" i="1"/>
  <c r="S10" i="1"/>
  <c r="S15" i="1"/>
  <c r="S14" i="1"/>
  <c r="S9" i="1"/>
  <c r="S8" i="1"/>
  <c r="S7" i="1"/>
  <c r="S13" i="1"/>
  <c r="S6" i="1"/>
  <c r="S5" i="1"/>
  <c r="S4" i="1"/>
  <c r="Y44" i="1" l="1"/>
  <c r="X48" i="1"/>
  <c r="Y48" i="1" s="1"/>
  <c r="Y31" i="1" l="1"/>
  <c r="X34" i="1"/>
  <c r="Y34" i="1" s="1"/>
  <c r="W34" i="1"/>
  <c r="W47" i="1" s="1"/>
  <c r="Y14" i="1"/>
  <c r="Y20" i="1"/>
  <c r="Y23" i="1"/>
  <c r="Y15" i="1"/>
  <c r="Y19" i="1"/>
  <c r="Y18" i="1"/>
  <c r="Y17" i="1"/>
  <c r="Y13" i="1"/>
  <c r="W24" i="1"/>
  <c r="W46" i="1" s="1"/>
  <c r="Y22" i="1"/>
  <c r="Y16" i="1"/>
  <c r="Y21" i="1"/>
  <c r="X47" i="1" l="1"/>
  <c r="Y47" i="1" s="1"/>
  <c r="W49" i="1"/>
  <c r="X24" i="1"/>
  <c r="Y24" i="1" l="1"/>
  <c r="X46" i="1"/>
  <c r="X49" i="1" l="1"/>
  <c r="Y49" i="1" s="1"/>
  <c r="Y46" i="1"/>
</calcChain>
</file>

<file path=xl/comments1.xml><?xml version="1.0" encoding="utf-8"?>
<comments xmlns="http://schemas.openxmlformats.org/spreadsheetml/2006/main">
  <authors>
    <author>Jones Jo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combine Evening + Night shifts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combine Evening + Night shifts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</commentList>
</comments>
</file>

<file path=xl/sharedStrings.xml><?xml version="1.0" encoding="utf-8"?>
<sst xmlns="http://schemas.openxmlformats.org/spreadsheetml/2006/main" count="219" uniqueCount="84">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</sst>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</cellStyleXfs>
  <cellXfs count="425">
    <xf numFmtId="0" fontId="0" fillId="0" borderId="0" xfId="0"/>
    <xf numFmtId="0" fontId="3" fillId="0" borderId="24" xfId="1" applyFont="1" applyBorder="1" applyAlignment="1">
      <alignment horizontal="center" vertical="center"/>
    </xf>
    <xf numFmtId="1" fontId="3" fillId="0" borderId="23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4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1" fontId="2" fillId="3" borderId="31" xfId="1" applyNumberFormat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2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9" xfId="1" applyNumberFormat="1" applyFont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7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3" xfId="0" applyNumberFormat="1" applyFont="1" applyFill="1" applyBorder="1" applyAlignment="1">
      <alignment horizontal="center"/>
    </xf>
    <xf numFmtId="0" fontId="0" fillId="0" borderId="41" xfId="0" applyBorder="1"/>
    <xf numFmtId="1" fontId="2" fillId="3" borderId="13" xfId="1" applyNumberFormat="1" applyFont="1" applyFill="1" applyBorder="1" applyAlignment="1">
      <alignment horizontal="center"/>
    </xf>
    <xf numFmtId="0" fontId="2" fillId="8" borderId="45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8" borderId="50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9" borderId="50" xfId="1" applyFont="1" applyFill="1" applyBorder="1" applyAlignment="1">
      <alignment vertical="center"/>
    </xf>
    <xf numFmtId="0" fontId="2" fillId="10" borderId="38" xfId="1" applyFont="1" applyFill="1" applyBorder="1" applyAlignment="1">
      <alignment vertical="center"/>
    </xf>
    <xf numFmtId="0" fontId="2" fillId="10" borderId="29" xfId="1" applyFont="1" applyFill="1" applyBorder="1" applyAlignment="1">
      <alignment vertical="center"/>
    </xf>
    <xf numFmtId="0" fontId="2" fillId="9" borderId="45" xfId="1" applyFont="1" applyFill="1" applyBorder="1" applyAlignment="1">
      <alignment vertical="center"/>
    </xf>
    <xf numFmtId="1" fontId="2" fillId="3" borderId="33" xfId="1" applyNumberFormat="1" applyFont="1" applyFill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6" xfId="1" applyFont="1" applyFill="1" applyBorder="1" applyAlignment="1">
      <alignment horizontal="left" vertical="center"/>
    </xf>
    <xf numFmtId="0" fontId="2" fillId="10" borderId="48" xfId="1" applyFont="1" applyFill="1" applyBorder="1" applyAlignment="1">
      <alignment horizontal="left" vertical="center"/>
    </xf>
    <xf numFmtId="1" fontId="3" fillId="0" borderId="24" xfId="1" applyNumberFormat="1" applyFont="1" applyBorder="1" applyAlignment="1">
      <alignment horizontal="center" vertical="center"/>
    </xf>
    <xf numFmtId="1" fontId="2" fillId="3" borderId="25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16" xfId="1" applyNumberFormat="1" applyFont="1" applyFill="1" applyBorder="1" applyAlignment="1">
      <alignment horizontal="center"/>
    </xf>
    <xf numFmtId="1" fontId="2" fillId="3" borderId="52" xfId="0" applyNumberFormat="1" applyFont="1" applyFill="1" applyBorder="1" applyAlignment="1">
      <alignment horizontal="center"/>
    </xf>
    <xf numFmtId="1" fontId="2" fillId="3" borderId="54" xfId="0" applyNumberFormat="1" applyFont="1" applyFill="1" applyBorder="1" applyAlignment="1">
      <alignment horizontal="center"/>
    </xf>
    <xf numFmtId="0" fontId="2" fillId="10" borderId="63" xfId="1" applyFont="1" applyFill="1" applyBorder="1" applyAlignment="1">
      <alignment vertical="center"/>
    </xf>
    <xf numFmtId="0" fontId="2" fillId="10" borderId="64" xfId="1" applyFont="1" applyFill="1" applyBorder="1" applyAlignment="1">
      <alignment horizontal="left" vertical="center"/>
    </xf>
    <xf numFmtId="0" fontId="2" fillId="10" borderId="29" xfId="0" applyFont="1" applyFill="1" applyBorder="1" applyAlignment="1">
      <alignment vertical="center"/>
    </xf>
    <xf numFmtId="0" fontId="2" fillId="10" borderId="29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center" vertical="center"/>
    </xf>
    <xf numFmtId="1" fontId="3" fillId="0" borderId="23" xfId="1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1" fontId="3" fillId="0" borderId="18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2" fillId="11" borderId="45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0" fontId="2" fillId="11" borderId="51" xfId="1" applyFont="1" applyFill="1" applyBorder="1" applyAlignment="1">
      <alignment vertical="center"/>
    </xf>
    <xf numFmtId="1" fontId="3" fillId="0" borderId="10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1" fontId="3" fillId="0" borderId="23" xfId="1" applyNumberFormat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0" borderId="23" xfId="1" applyNumberFormat="1" applyFont="1" applyBorder="1" applyAlignment="1" applyProtection="1">
      <alignment horizontal="center" vertical="center"/>
      <protection locked="0"/>
    </xf>
    <xf numFmtId="9" fontId="3" fillId="0" borderId="10" xfId="1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8" borderId="29" xfId="1" applyFont="1" applyFill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1" fontId="3" fillId="0" borderId="23" xfId="1" applyNumberFormat="1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1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" fontId="3" fillId="0" borderId="12" xfId="1" applyNumberFormat="1" applyFont="1" applyBorder="1" applyAlignment="1" applyProtection="1">
      <alignment horizontal="center" vertical="center"/>
      <protection locked="0"/>
    </xf>
    <xf numFmtId="0" fontId="2" fillId="9" borderId="49" xfId="1" applyFont="1" applyFill="1" applyBorder="1" applyAlignment="1" applyProtection="1">
      <alignment vertical="center"/>
      <protection locked="0"/>
    </xf>
    <xf numFmtId="1" fontId="3" fillId="0" borderId="6" xfId="1" applyNumberFormat="1" applyFont="1" applyBorder="1" applyAlignment="1" applyProtection="1">
      <alignment horizontal="center" vertical="center"/>
      <protection locked="0"/>
    </xf>
    <xf numFmtId="1" fontId="3" fillId="0" borderId="14" xfId="1" applyNumberFormat="1" applyFont="1" applyBorder="1" applyAlignment="1" applyProtection="1">
      <alignment horizontal="center" vertical="center"/>
      <protection locked="0"/>
    </xf>
    <xf numFmtId="0" fontId="2" fillId="9" borderId="50" xfId="1" applyFont="1" applyFill="1" applyBorder="1" applyAlignment="1" applyProtection="1">
      <alignment vertical="center"/>
      <protection locked="0"/>
    </xf>
    <xf numFmtId="9" fontId="3" fillId="0" borderId="18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0" fontId="2" fillId="10" borderId="29" xfId="1" applyFont="1" applyFill="1" applyBorder="1" applyAlignment="1" applyProtection="1">
      <alignment vertical="center"/>
      <protection locked="0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1" fontId="3" fillId="0" borderId="19" xfId="1" applyNumberFormat="1" applyFont="1" applyBorder="1" applyAlignment="1" applyProtection="1">
      <alignment horizontal="center" vertical="center"/>
      <protection locked="0"/>
    </xf>
    <xf numFmtId="1" fontId="3" fillId="0" borderId="8" xfId="1" applyNumberFormat="1" applyFont="1" applyBorder="1" applyAlignment="1" applyProtection="1">
      <alignment horizontal="center" vertical="center"/>
      <protection locked="0"/>
    </xf>
    <xf numFmtId="0" fontId="2" fillId="10" borderId="29" xfId="1" applyFont="1" applyFill="1" applyBorder="1" applyAlignment="1" applyProtection="1">
      <alignment horizontal="left" vertical="center"/>
      <protection locked="0"/>
    </xf>
    <xf numFmtId="1" fontId="3" fillId="0" borderId="2" xfId="1" applyNumberFormat="1" applyFont="1" applyBorder="1" applyAlignment="1" applyProtection="1">
      <alignment horizontal="center" vertical="center"/>
      <protection locked="0"/>
    </xf>
    <xf numFmtId="0" fontId="0" fillId="0" borderId="4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4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3" xfId="0" applyNumberFormat="1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2" fillId="3" borderId="32" xfId="0" applyNumberFormat="1" applyFont="1" applyFill="1" applyBorder="1" applyAlignment="1" applyProtection="1">
      <alignment horizontal="center" vertical="center"/>
    </xf>
    <xf numFmtId="164" fontId="2" fillId="3" borderId="27" xfId="0" applyNumberFormat="1" applyFont="1" applyFill="1" applyBorder="1" applyAlignment="1" applyProtection="1">
      <alignment horizontal="center" vertical="center"/>
    </xf>
    <xf numFmtId="0" fontId="2" fillId="3" borderId="33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64" fontId="2" fillId="3" borderId="31" xfId="1" applyNumberFormat="1" applyFont="1" applyFill="1" applyBorder="1" applyAlignment="1" applyProtection="1">
      <alignment horizontal="center" vertical="center"/>
    </xf>
    <xf numFmtId="164" fontId="2" fillId="3" borderId="2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3" xfId="0" applyNumberFormat="1" applyFont="1" applyFill="1" applyBorder="1" applyAlignment="1" applyProtection="1">
      <alignment horizontal="center" vertical="center"/>
    </xf>
    <xf numFmtId="1" fontId="2" fillId="3" borderId="33" xfId="1" applyNumberFormat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/>
    </xf>
    <xf numFmtId="1" fontId="2" fillId="3" borderId="22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0" fontId="2" fillId="3" borderId="17" xfId="1" applyFont="1" applyFill="1" applyBorder="1" applyAlignment="1" applyProtection="1">
      <alignment horizontal="center"/>
    </xf>
    <xf numFmtId="164" fontId="2" fillId="3" borderId="22" xfId="1" applyNumberFormat="1" applyFont="1" applyFill="1" applyBorder="1" applyAlignment="1" applyProtection="1">
      <alignment horizontal="center"/>
    </xf>
    <xf numFmtId="0" fontId="2" fillId="3" borderId="22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164" fontId="2" fillId="3" borderId="21" xfId="0" applyNumberFormat="1" applyFont="1" applyFill="1" applyBorder="1" applyAlignment="1" applyProtection="1">
      <alignment horizontal="center" vertical="center"/>
    </xf>
    <xf numFmtId="165" fontId="2" fillId="3" borderId="25" xfId="0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2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5" xfId="1" applyNumberFormat="1" applyFont="1" applyFill="1" applyBorder="1" applyAlignment="1" applyProtection="1">
      <alignment horizont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9" xfId="1" applyNumberFormat="1" applyFont="1" applyFill="1" applyBorder="1" applyAlignment="1" applyProtection="1">
      <alignment horizontal="center"/>
    </xf>
    <xf numFmtId="1" fontId="2" fillId="3" borderId="16" xfId="1" applyNumberFormat="1" applyFont="1" applyFill="1" applyBorder="1" applyAlignment="1" applyProtection="1">
      <alignment horizontal="center"/>
    </xf>
    <xf numFmtId="0" fontId="2" fillId="3" borderId="61" xfId="1" applyFont="1" applyFill="1" applyBorder="1" applyAlignment="1" applyProtection="1">
      <alignment horizontal="center"/>
    </xf>
    <xf numFmtId="164" fontId="2" fillId="3" borderId="13" xfId="1" applyNumberFormat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164" fontId="2" fillId="3" borderId="9" xfId="1" applyNumberFormat="1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 vertical="center"/>
    </xf>
    <xf numFmtId="164" fontId="2" fillId="3" borderId="16" xfId="0" applyNumberFormat="1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1" fontId="2" fillId="3" borderId="55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164" fontId="2" fillId="3" borderId="54" xfId="0" applyNumberFormat="1" applyFont="1" applyFill="1" applyBorder="1" applyAlignment="1" applyProtection="1">
      <alignment horizontal="center"/>
    </xf>
    <xf numFmtId="0" fontId="2" fillId="3" borderId="65" xfId="0" applyFont="1" applyFill="1" applyBorder="1" applyAlignment="1" applyProtection="1">
      <alignment horizontal="center" vertical="center"/>
    </xf>
    <xf numFmtId="164" fontId="2" fillId="3" borderId="55" xfId="0" applyNumberFormat="1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53" xfId="0" applyNumberFormat="1" applyFont="1" applyFill="1" applyBorder="1" applyAlignment="1" applyProtection="1">
      <alignment horizontal="center" vertical="center"/>
    </xf>
    <xf numFmtId="164" fontId="2" fillId="3" borderId="54" xfId="0" applyNumberFormat="1" applyFont="1" applyFill="1" applyBorder="1" applyAlignment="1" applyProtection="1">
      <alignment horizontal="center" vertical="center"/>
    </xf>
    <xf numFmtId="1" fontId="3" fillId="0" borderId="5" xfId="1" applyNumberFormat="1" applyFont="1" applyBorder="1" applyAlignment="1" applyProtection="1">
      <alignment horizontal="center" vertical="center"/>
      <protection locked="0"/>
    </xf>
    <xf numFmtId="1" fontId="3" fillId="0" borderId="4" xfId="1" applyNumberFormat="1" applyFont="1" applyBorder="1" applyAlignment="1" applyProtection="1">
      <alignment horizontal="center" vertical="center"/>
      <protection locked="0"/>
    </xf>
    <xf numFmtId="1" fontId="3" fillId="0" borderId="7" xfId="1" applyNumberFormat="1" applyFont="1" applyBorder="1" applyAlignment="1" applyProtection="1">
      <alignment horizontal="center" vertical="center"/>
      <protection locked="0"/>
    </xf>
    <xf numFmtId="0" fontId="2" fillId="10" borderId="66" xfId="1" applyFont="1" applyFill="1" applyBorder="1" applyAlignment="1" applyProtection="1">
      <alignment vertical="center"/>
      <protection locked="0"/>
    </xf>
    <xf numFmtId="0" fontId="2" fillId="10" borderId="67" xfId="1" applyFont="1" applyFill="1" applyBorder="1" applyAlignment="1" applyProtection="1">
      <alignment horizontal="left" vertical="center"/>
      <protection locked="0"/>
    </xf>
    <xf numFmtId="0" fontId="2" fillId="3" borderId="52" xfId="1" applyFont="1" applyFill="1" applyBorder="1" applyAlignment="1" applyProtection="1">
      <alignment horizontal="center" vertical="center"/>
    </xf>
    <xf numFmtId="164" fontId="2" fillId="3" borderId="53" xfId="1" applyNumberFormat="1" applyFont="1" applyFill="1" applyBorder="1" applyAlignment="1" applyProtection="1">
      <alignment horizontal="center" vertical="center"/>
    </xf>
    <xf numFmtId="0" fontId="2" fillId="3" borderId="53" xfId="1" applyFont="1" applyFill="1" applyBorder="1" applyAlignment="1" applyProtection="1">
      <alignment horizontal="center" vertical="center"/>
    </xf>
    <xf numFmtId="164" fontId="2" fillId="3" borderId="54" xfId="1" applyNumberFormat="1" applyFont="1" applyFill="1" applyBorder="1" applyAlignment="1" applyProtection="1">
      <alignment horizontal="center" vertical="center"/>
    </xf>
    <xf numFmtId="165" fontId="2" fillId="3" borderId="52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2" fillId="8" borderId="66" xfId="1" applyFont="1" applyFill="1" applyBorder="1" applyAlignment="1" applyProtection="1">
      <alignment vertical="center"/>
      <protection locked="0"/>
    </xf>
    <xf numFmtId="0" fontId="2" fillId="8" borderId="63" xfId="1" applyFont="1" applyFill="1" applyBorder="1" applyAlignment="1" applyProtection="1">
      <alignment vertical="center"/>
      <protection locked="0"/>
    </xf>
    <xf numFmtId="0" fontId="2" fillId="8" borderId="38" xfId="1" applyFont="1" applyFill="1" applyBorder="1" applyAlignment="1" applyProtection="1">
      <alignment vertical="center"/>
      <protection locked="0"/>
    </xf>
    <xf numFmtId="0" fontId="2" fillId="8" borderId="67" xfId="1" applyFont="1" applyFill="1" applyBorder="1" applyAlignment="1" applyProtection="1">
      <alignment vertical="center"/>
      <protection locked="0"/>
    </xf>
    <xf numFmtId="0" fontId="0" fillId="12" borderId="0" xfId="0" applyFill="1" applyProtection="1"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1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9" fontId="3" fillId="0" borderId="13" xfId="1" applyNumberFormat="1" applyFont="1" applyFill="1" applyBorder="1" applyAlignment="1" applyProtection="1">
      <alignment horizontal="center" vertical="center"/>
      <protection locked="0"/>
    </xf>
    <xf numFmtId="9" fontId="3" fillId="0" borderId="16" xfId="1" applyNumberFormat="1" applyFont="1" applyFill="1" applyBorder="1" applyAlignment="1" applyProtection="1">
      <alignment horizontal="center" vertical="center"/>
      <protection locked="0"/>
    </xf>
    <xf numFmtId="164" fontId="3" fillId="0" borderId="55" xfId="0" applyNumberFormat="1" applyFont="1" applyFill="1" applyBorder="1" applyAlignment="1" applyProtection="1">
      <alignment horizontal="center" vertical="center"/>
    </xf>
    <xf numFmtId="164" fontId="3" fillId="0" borderId="54" xfId="0" applyNumberFormat="1" applyFont="1" applyFill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</xf>
    <xf numFmtId="1" fontId="2" fillId="3" borderId="52" xfId="1" applyNumberFormat="1" applyFont="1" applyFill="1" applyBorder="1" applyAlignment="1" applyProtection="1">
      <alignment horizontal="center" vertical="center"/>
    </xf>
    <xf numFmtId="1" fontId="2" fillId="3" borderId="14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9" fontId="3" fillId="0" borderId="23" xfId="1" applyNumberFormat="1" applyFont="1" applyFill="1" applyBorder="1" applyAlignment="1" applyProtection="1">
      <alignment horizontal="center" vertical="center"/>
      <protection locked="0"/>
    </xf>
    <xf numFmtId="9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4" fillId="8" borderId="29" xfId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4" fillId="7" borderId="15" xfId="1" applyFont="1" applyFill="1" applyBorder="1" applyAlignment="1">
      <alignment horizontal="center" vertical="center" wrapText="1"/>
    </xf>
    <xf numFmtId="0" fontId="4" fillId="7" borderId="13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34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1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43" xfId="1" applyFont="1" applyFill="1" applyBorder="1" applyAlignment="1">
      <alignment horizontal="center" vertical="center" wrapText="1"/>
    </xf>
    <xf numFmtId="0" fontId="2" fillId="7" borderId="25" xfId="1" applyFont="1" applyFill="1" applyBorder="1" applyAlignment="1">
      <alignment horizontal="center" vertical="center" wrapText="1"/>
    </xf>
    <xf numFmtId="0" fontId="2" fillId="7" borderId="22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/>
    </xf>
    <xf numFmtId="0" fontId="0" fillId="0" borderId="35" xfId="0" applyBorder="1"/>
    <xf numFmtId="0" fontId="2" fillId="10" borderId="11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4" fillId="7" borderId="9" xfId="1" applyFont="1" applyFill="1" applyBorder="1" applyAlignment="1">
      <alignment horizontal="center" vertical="center" wrapText="1"/>
    </xf>
    <xf numFmtId="0" fontId="2" fillId="11" borderId="41" xfId="1" applyFont="1" applyFill="1" applyBorder="1" applyAlignment="1">
      <alignment horizontal="center" vertical="center" wrapText="1"/>
    </xf>
    <xf numFmtId="0" fontId="2" fillId="11" borderId="11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8" borderId="43" xfId="1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 applyProtection="1">
      <alignment horizontal="center" vertical="center"/>
    </xf>
    <xf numFmtId="0" fontId="2" fillId="7" borderId="22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9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center" vertical="center" wrapText="1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 applyProtection="1">
      <alignment horizontal="center" vertical="center" wrapText="1"/>
    </xf>
    <xf numFmtId="0" fontId="2" fillId="7" borderId="28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 wrapText="1"/>
    </xf>
    <xf numFmtId="0" fontId="2" fillId="7" borderId="47" xfId="1" applyFont="1" applyFill="1" applyBorder="1" applyAlignment="1" applyProtection="1">
      <alignment horizontal="center" vertical="center" wrapText="1"/>
    </xf>
    <xf numFmtId="0" fontId="2" fillId="7" borderId="56" xfId="1" applyFont="1" applyFill="1" applyBorder="1" applyAlignment="1" applyProtection="1">
      <alignment horizontal="center" vertical="center" wrapText="1"/>
    </xf>
    <xf numFmtId="0" fontId="2" fillId="7" borderId="69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4" fillId="7" borderId="13" xfId="1" applyFont="1" applyFill="1" applyBorder="1" applyAlignment="1" applyProtection="1">
      <alignment horizontal="center" vertical="center" wrapText="1"/>
    </xf>
    <xf numFmtId="0" fontId="4" fillId="7" borderId="16" xfId="1" applyFont="1" applyFill="1" applyBorder="1" applyAlignment="1" applyProtection="1">
      <alignment horizontal="center" vertical="center" wrapText="1"/>
    </xf>
    <xf numFmtId="0" fontId="2" fillId="5" borderId="56" xfId="1" applyFont="1" applyFill="1" applyBorder="1" applyAlignment="1" applyProtection="1">
      <alignment horizontal="center" vertical="center" wrapText="1"/>
    </xf>
    <xf numFmtId="0" fontId="2" fillId="5" borderId="57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25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61" xfId="1" applyFont="1" applyFill="1" applyBorder="1" applyAlignment="1" applyProtection="1">
      <alignment horizontal="center" vertical="center" wrapText="1"/>
    </xf>
    <xf numFmtId="0" fontId="2" fillId="4" borderId="20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6" borderId="17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61" xfId="1" applyFont="1" applyFill="1" applyBorder="1" applyAlignment="1" applyProtection="1">
      <alignment horizontal="center" vertical="center" wrapText="1"/>
    </xf>
    <xf numFmtId="0" fontId="2" fillId="6" borderId="21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9" xfId="1" applyFont="1" applyFill="1" applyBorder="1" applyAlignment="1" applyProtection="1">
      <alignment horizontal="center" vertical="center" wrapText="1"/>
    </xf>
    <xf numFmtId="0" fontId="2" fillId="10" borderId="41" xfId="0" applyFont="1" applyFill="1" applyBorder="1" applyAlignment="1" applyProtection="1">
      <alignment horizontal="center" vertical="center"/>
      <protection locked="0"/>
    </xf>
    <xf numFmtId="0" fontId="2" fillId="3" borderId="37" xfId="1" applyFont="1" applyFill="1" applyBorder="1" applyAlignment="1" applyProtection="1">
      <alignment horizontal="center" vertical="center" wrapText="1"/>
    </xf>
    <xf numFmtId="0" fontId="2" fillId="3" borderId="44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7" borderId="34" xfId="1" applyFont="1" applyFill="1" applyBorder="1" applyAlignment="1" applyProtection="1">
      <alignment horizontal="center" vertical="center" wrapText="1"/>
    </xf>
    <xf numFmtId="0" fontId="2" fillId="7" borderId="11" xfId="1" applyFont="1" applyFill="1" applyBorder="1" applyAlignment="1" applyProtection="1">
      <alignment horizontal="center" vertical="center" wrapText="1"/>
    </xf>
    <xf numFmtId="0" fontId="2" fillId="7" borderId="43" xfId="1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0" fillId="0" borderId="35" xfId="0" applyBorder="1" applyProtection="1"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34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9" borderId="41" xfId="0" applyFont="1" applyFill="1" applyBorder="1" applyAlignment="1" applyProtection="1">
      <alignment horizontal="center" vertical="center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2" fillId="9" borderId="43" xfId="0" applyFont="1" applyFill="1" applyBorder="1" applyAlignment="1" applyProtection="1">
      <alignment horizontal="center" vertical="center"/>
      <protection locked="0"/>
    </xf>
    <xf numFmtId="0" fontId="2" fillId="3" borderId="37" xfId="1" applyFont="1" applyFill="1" applyBorder="1" applyAlignment="1" applyProtection="1">
      <alignment horizontal="center"/>
    </xf>
    <xf numFmtId="0" fontId="2" fillId="3" borderId="44" xfId="1" applyFont="1" applyFill="1" applyBorder="1" applyAlignment="1" applyProtection="1">
      <alignment horizontal="center"/>
    </xf>
    <xf numFmtId="0" fontId="2" fillId="3" borderId="26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 vertical="center" wrapText="1"/>
    </xf>
    <xf numFmtId="0" fontId="2" fillId="3" borderId="22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5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3" borderId="9" xfId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2" fillId="3" borderId="54" xfId="0" applyFont="1" applyFill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Percent 2" xfId="2"/>
    <cellStyle name="Percent 3" xfId="4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297" t="s">
        <v>36</v>
      </c>
      <c r="B1" s="298"/>
      <c r="C1" s="297" t="s">
        <v>0</v>
      </c>
      <c r="D1" s="303" t="s">
        <v>1</v>
      </c>
      <c r="E1" s="304"/>
      <c r="F1" s="304" t="s">
        <v>2</v>
      </c>
      <c r="G1" s="305"/>
      <c r="H1" s="303" t="s">
        <v>1</v>
      </c>
      <c r="I1" s="304"/>
      <c r="J1" s="304" t="s">
        <v>2</v>
      </c>
      <c r="K1" s="306"/>
    </row>
    <row r="2" spans="1:11" ht="22.5" x14ac:dyDescent="0.25">
      <c r="A2" s="299"/>
      <c r="B2" s="300"/>
      <c r="C2" s="299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01"/>
      <c r="B3" s="302"/>
      <c r="C3" s="301"/>
      <c r="D3" s="294" t="s">
        <v>48</v>
      </c>
      <c r="E3" s="295"/>
      <c r="F3" s="295"/>
      <c r="G3" s="314"/>
      <c r="H3" s="294" t="s">
        <v>5</v>
      </c>
      <c r="I3" s="295"/>
      <c r="J3" s="295"/>
      <c r="K3" s="296"/>
    </row>
    <row r="4" spans="1:11" ht="15" customHeight="1" x14ac:dyDescent="0.25">
      <c r="A4" s="315" t="s">
        <v>71</v>
      </c>
      <c r="B4" s="316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15"/>
      <c r="B5" s="316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15"/>
      <c r="B6" s="316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15"/>
      <c r="B7" s="316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15"/>
      <c r="B8" s="316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15"/>
      <c r="B9" s="316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15"/>
      <c r="B10" s="316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15"/>
      <c r="B11" s="316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15"/>
      <c r="B12" s="316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17" t="s">
        <v>42</v>
      </c>
      <c r="B13" s="318"/>
      <c r="C13" s="319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20" t="s">
        <v>37</v>
      </c>
      <c r="B14" s="321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20"/>
      <c r="B15" s="321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20"/>
      <c r="B16" s="321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20"/>
      <c r="B17" s="321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20"/>
      <c r="B18" s="321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20"/>
      <c r="B19" s="321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20"/>
      <c r="B20" s="321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20"/>
      <c r="B21" s="321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20"/>
      <c r="B22" s="321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20"/>
      <c r="B23" s="321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20"/>
      <c r="B24" s="321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20"/>
      <c r="B25" s="321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22"/>
      <c r="B26" s="323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17" t="s">
        <v>42</v>
      </c>
      <c r="B27" s="318"/>
      <c r="C27" s="319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24" t="s">
        <v>38</v>
      </c>
      <c r="B28" s="325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24"/>
      <c r="B29" s="325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24"/>
      <c r="B30" s="325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24"/>
      <c r="B31" s="325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24"/>
      <c r="B32" s="325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24"/>
      <c r="B33" s="325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24"/>
      <c r="B34" s="325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24"/>
      <c r="B35" s="325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24"/>
      <c r="B36" s="325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26" t="s">
        <v>42</v>
      </c>
      <c r="B37" s="327"/>
      <c r="C37" s="328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07" t="s">
        <v>50</v>
      </c>
      <c r="B38" s="309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08"/>
      <c r="B39" s="309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08"/>
      <c r="B40" s="309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08"/>
      <c r="B41" s="309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08"/>
      <c r="B42" s="309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08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08"/>
      <c r="B44" s="310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08"/>
      <c r="B45" s="310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08"/>
      <c r="B46" s="310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08"/>
      <c r="B47" s="310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08"/>
      <c r="B48" s="310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11" t="s">
        <v>42</v>
      </c>
      <c r="B49" s="312"/>
      <c r="C49" s="313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35" t="s">
        <v>72</v>
      </c>
      <c r="B51" s="336"/>
      <c r="C51" s="337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38" t="s">
        <v>44</v>
      </c>
      <c r="B52" s="339"/>
      <c r="C52" s="340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41" t="s">
        <v>45</v>
      </c>
      <c r="B53" s="342"/>
      <c r="C53" s="343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29" t="s">
        <v>46</v>
      </c>
      <c r="B54" s="330"/>
      <c r="C54" s="331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32" t="s">
        <v>43</v>
      </c>
      <c r="B55" s="333"/>
      <c r="C55" s="334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55"/>
  <sheetViews>
    <sheetView tabSelected="1" zoomScaleNormal="100" workbookViewId="0">
      <pane xSplit="3" ySplit="3" topLeftCell="F30" activePane="bottomRight" state="frozen"/>
      <selection pane="topRight" activeCell="D1" sqref="D1"/>
      <selection pane="bottomLeft" activeCell="A4" sqref="A4"/>
      <selection pane="bottomRight" activeCell="Z44" sqref="Z44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9" width="6.5703125" style="78" customWidth="1"/>
    <col min="20" max="20" width="7.28515625" style="78" customWidth="1"/>
    <col min="21" max="21" width="7" style="78" customWidth="1"/>
    <col min="22" max="22" width="6.7109375" style="78" customWidth="1"/>
    <col min="23" max="23" width="6.42578125" style="78" customWidth="1"/>
    <col min="24" max="24" width="5.140625" style="139" customWidth="1"/>
    <col min="25" max="25" width="8.28515625" style="78" customWidth="1"/>
    <col min="26" max="16384" width="9.140625" style="78"/>
  </cols>
  <sheetData>
    <row r="1" spans="1:25" ht="64.5" customHeight="1" x14ac:dyDescent="0.25">
      <c r="A1" s="390" t="s">
        <v>36</v>
      </c>
      <c r="B1" s="394"/>
      <c r="C1" s="390" t="s">
        <v>0</v>
      </c>
      <c r="D1" s="362" t="s">
        <v>1</v>
      </c>
      <c r="E1" s="363"/>
      <c r="F1" s="363"/>
      <c r="G1" s="364"/>
      <c r="H1" s="362" t="s">
        <v>2</v>
      </c>
      <c r="I1" s="363"/>
      <c r="J1" s="363"/>
      <c r="K1" s="364"/>
      <c r="L1" s="374" t="s">
        <v>61</v>
      </c>
      <c r="M1" s="377" t="s">
        <v>58</v>
      </c>
      <c r="N1" s="380" t="s">
        <v>62</v>
      </c>
      <c r="O1" s="383" t="s">
        <v>59</v>
      </c>
      <c r="P1" s="371" t="s">
        <v>63</v>
      </c>
      <c r="Q1" s="368" t="s">
        <v>60</v>
      </c>
      <c r="R1" s="356" t="s">
        <v>81</v>
      </c>
      <c r="S1" s="350" t="s">
        <v>82</v>
      </c>
      <c r="T1" s="359" t="s">
        <v>80</v>
      </c>
      <c r="U1" s="353" t="s">
        <v>79</v>
      </c>
      <c r="V1" s="344" t="s">
        <v>56</v>
      </c>
      <c r="W1" s="345"/>
      <c r="X1" s="345"/>
      <c r="Y1" s="346"/>
    </row>
    <row r="2" spans="1:25" ht="22.5" x14ac:dyDescent="0.25">
      <c r="A2" s="391"/>
      <c r="B2" s="395"/>
      <c r="C2" s="391"/>
      <c r="D2" s="140" t="s">
        <v>3</v>
      </c>
      <c r="E2" s="141" t="s">
        <v>4</v>
      </c>
      <c r="F2" s="141" t="s">
        <v>3</v>
      </c>
      <c r="G2" s="142" t="s">
        <v>4</v>
      </c>
      <c r="H2" s="140" t="s">
        <v>3</v>
      </c>
      <c r="I2" s="141" t="s">
        <v>4</v>
      </c>
      <c r="J2" s="141" t="s">
        <v>3</v>
      </c>
      <c r="K2" s="142" t="s">
        <v>4</v>
      </c>
      <c r="L2" s="375"/>
      <c r="M2" s="378"/>
      <c r="N2" s="381"/>
      <c r="O2" s="384"/>
      <c r="P2" s="372"/>
      <c r="Q2" s="369"/>
      <c r="R2" s="357"/>
      <c r="S2" s="351"/>
      <c r="T2" s="360"/>
      <c r="U2" s="354"/>
      <c r="V2" s="347"/>
      <c r="W2" s="348"/>
      <c r="X2" s="348"/>
      <c r="Y2" s="349"/>
    </row>
    <row r="3" spans="1:25" ht="32.25" customHeight="1" thickBot="1" x14ac:dyDescent="0.3">
      <c r="A3" s="392"/>
      <c r="B3" s="396"/>
      <c r="C3" s="392"/>
      <c r="D3" s="365" t="s">
        <v>48</v>
      </c>
      <c r="E3" s="366"/>
      <c r="F3" s="366" t="s">
        <v>5</v>
      </c>
      <c r="G3" s="367"/>
      <c r="H3" s="365" t="s">
        <v>48</v>
      </c>
      <c r="I3" s="366"/>
      <c r="J3" s="366" t="s">
        <v>5</v>
      </c>
      <c r="K3" s="367"/>
      <c r="L3" s="376"/>
      <c r="M3" s="379"/>
      <c r="N3" s="382"/>
      <c r="O3" s="385"/>
      <c r="P3" s="373"/>
      <c r="Q3" s="370"/>
      <c r="R3" s="358"/>
      <c r="S3" s="352"/>
      <c r="T3" s="361"/>
      <c r="U3" s="355"/>
      <c r="V3" s="143" t="s">
        <v>3</v>
      </c>
      <c r="W3" s="144" t="s">
        <v>4</v>
      </c>
      <c r="X3" s="145" t="s">
        <v>55</v>
      </c>
      <c r="Y3" s="146" t="s">
        <v>57</v>
      </c>
    </row>
    <row r="4" spans="1:25" ht="15" customHeight="1" x14ac:dyDescent="0.25">
      <c r="A4" s="402" t="s">
        <v>37</v>
      </c>
      <c r="B4" s="403"/>
      <c r="C4" s="250" t="s">
        <v>6</v>
      </c>
      <c r="D4" s="104">
        <v>124</v>
      </c>
      <c r="E4" s="105">
        <v>99</v>
      </c>
      <c r="F4" s="106">
        <v>62</v>
      </c>
      <c r="G4" s="242">
        <v>82</v>
      </c>
      <c r="H4" s="104">
        <v>93</v>
      </c>
      <c r="I4" s="105">
        <v>86</v>
      </c>
      <c r="J4" s="106">
        <v>62</v>
      </c>
      <c r="K4" s="242">
        <v>90</v>
      </c>
      <c r="L4" s="281">
        <v>52</v>
      </c>
      <c r="M4" s="82">
        <f t="shared" ref="M4:M7" si="0">L4/(L4+N4+P4)</f>
        <v>0.83870967741935487</v>
      </c>
      <c r="N4" s="282">
        <v>9</v>
      </c>
      <c r="O4" s="283">
        <f t="shared" ref="O4:O7" si="1">N4/(L4+N4+P4)</f>
        <v>0.14516129032258066</v>
      </c>
      <c r="P4" s="284">
        <v>1</v>
      </c>
      <c r="Q4" s="285">
        <f t="shared" ref="Q4:Q7" si="2">P4/(L4+N4+P4)</f>
        <v>1.6129032258064516E-2</v>
      </c>
      <c r="R4" s="245">
        <v>0</v>
      </c>
      <c r="S4" s="246">
        <f>R4/(L4+N4+P4)</f>
        <v>0</v>
      </c>
      <c r="T4" s="245">
        <v>0</v>
      </c>
      <c r="U4" s="247">
        <f>T4/(L4+N4+P4)</f>
        <v>0</v>
      </c>
      <c r="V4" s="245">
        <v>172.5</v>
      </c>
      <c r="W4" s="289">
        <f t="shared" ref="W4:W9" si="3">V4-X4</f>
        <v>82.5</v>
      </c>
      <c r="X4" s="249">
        <v>90</v>
      </c>
      <c r="Y4" s="247">
        <f t="shared" ref="Y4" si="4">X4/V4</f>
        <v>0.52173913043478259</v>
      </c>
    </row>
    <row r="5" spans="1:25" ht="15" customHeight="1" x14ac:dyDescent="0.25">
      <c r="A5" s="404"/>
      <c r="B5" s="405"/>
      <c r="C5" s="92" t="s">
        <v>7</v>
      </c>
      <c r="D5" s="79">
        <v>93</v>
      </c>
      <c r="E5" s="80">
        <v>80</v>
      </c>
      <c r="F5" s="81">
        <v>62</v>
      </c>
      <c r="G5" s="240">
        <v>75</v>
      </c>
      <c r="H5" s="79">
        <v>93</v>
      </c>
      <c r="I5" s="80">
        <v>92</v>
      </c>
      <c r="J5" s="81">
        <v>62</v>
      </c>
      <c r="K5" s="240">
        <v>81</v>
      </c>
      <c r="L5" s="79">
        <v>47</v>
      </c>
      <c r="M5" s="82">
        <f t="shared" si="0"/>
        <v>0.77049180327868849</v>
      </c>
      <c r="N5" s="81">
        <v>11</v>
      </c>
      <c r="O5" s="82">
        <f t="shared" si="1"/>
        <v>0.18032786885245902</v>
      </c>
      <c r="P5" s="106">
        <v>3</v>
      </c>
      <c r="Q5" s="83">
        <f t="shared" si="2"/>
        <v>4.9180327868852458E-2</v>
      </c>
      <c r="R5" s="90">
        <v>0</v>
      </c>
      <c r="S5" s="147">
        <f t="shared" ref="S5:S23" si="5">R5/(L5+N5+P5)</f>
        <v>0</v>
      </c>
      <c r="T5" s="87">
        <v>0</v>
      </c>
      <c r="U5" s="152">
        <f t="shared" ref="U5:U23" si="6">T5/(L5+N5+P5)</f>
        <v>0</v>
      </c>
      <c r="V5" s="84">
        <v>172.5</v>
      </c>
      <c r="W5" s="258">
        <f t="shared" si="3"/>
        <v>172.5</v>
      </c>
      <c r="X5" s="153">
        <v>0</v>
      </c>
      <c r="Y5" s="154">
        <f t="shared" ref="Y5:Y9" si="7">X5/V5</f>
        <v>0</v>
      </c>
    </row>
    <row r="6" spans="1:25" ht="15" customHeight="1" x14ac:dyDescent="0.25">
      <c r="A6" s="404"/>
      <c r="B6" s="405"/>
      <c r="C6" s="92" t="s">
        <v>8</v>
      </c>
      <c r="D6" s="79">
        <v>116</v>
      </c>
      <c r="E6" s="80">
        <v>105</v>
      </c>
      <c r="F6" s="81">
        <v>62</v>
      </c>
      <c r="G6" s="240">
        <v>74</v>
      </c>
      <c r="H6" s="79">
        <v>93</v>
      </c>
      <c r="I6" s="80">
        <v>95</v>
      </c>
      <c r="J6" s="81">
        <v>62</v>
      </c>
      <c r="K6" s="240">
        <v>74</v>
      </c>
      <c r="L6" s="79">
        <v>38</v>
      </c>
      <c r="M6" s="82">
        <f t="shared" si="0"/>
        <v>0.61290322580645162</v>
      </c>
      <c r="N6" s="81">
        <v>21</v>
      </c>
      <c r="O6" s="82">
        <f t="shared" si="1"/>
        <v>0.33870967741935482</v>
      </c>
      <c r="P6" s="106">
        <v>3</v>
      </c>
      <c r="Q6" s="83">
        <f t="shared" si="2"/>
        <v>4.8387096774193547E-2</v>
      </c>
      <c r="R6" s="90">
        <v>0</v>
      </c>
      <c r="S6" s="147">
        <f t="shared" si="5"/>
        <v>0</v>
      </c>
      <c r="T6" s="87">
        <v>0</v>
      </c>
      <c r="U6" s="152">
        <f t="shared" si="6"/>
        <v>0</v>
      </c>
      <c r="V6" s="84">
        <v>172.5</v>
      </c>
      <c r="W6" s="258">
        <f t="shared" si="3"/>
        <v>172.5</v>
      </c>
      <c r="X6" s="153">
        <v>0</v>
      </c>
      <c r="Y6" s="154">
        <f t="shared" si="7"/>
        <v>0</v>
      </c>
    </row>
    <row r="7" spans="1:25" ht="15" customHeight="1" x14ac:dyDescent="0.25">
      <c r="A7" s="404"/>
      <c r="B7" s="405"/>
      <c r="C7" s="292" t="s">
        <v>10</v>
      </c>
      <c r="D7" s="79">
        <v>240</v>
      </c>
      <c r="E7" s="80">
        <v>207</v>
      </c>
      <c r="F7" s="81">
        <v>108</v>
      </c>
      <c r="G7" s="240">
        <v>124</v>
      </c>
      <c r="H7" s="79">
        <v>186</v>
      </c>
      <c r="I7" s="80">
        <v>140</v>
      </c>
      <c r="J7" s="81">
        <v>221</v>
      </c>
      <c r="K7" s="240">
        <v>232</v>
      </c>
      <c r="L7" s="79">
        <v>51</v>
      </c>
      <c r="M7" s="82">
        <f t="shared" si="0"/>
        <v>0.82258064516129037</v>
      </c>
      <c r="N7" s="81">
        <v>8</v>
      </c>
      <c r="O7" s="82">
        <f t="shared" si="1"/>
        <v>0.12903225806451613</v>
      </c>
      <c r="P7" s="106">
        <v>3</v>
      </c>
      <c r="Q7" s="83">
        <f t="shared" si="2"/>
        <v>4.8387096774193547E-2</v>
      </c>
      <c r="R7" s="90">
        <v>0</v>
      </c>
      <c r="S7" s="147">
        <f t="shared" si="5"/>
        <v>0</v>
      </c>
      <c r="T7" s="87">
        <v>0</v>
      </c>
      <c r="U7" s="152">
        <f t="shared" si="6"/>
        <v>0</v>
      </c>
      <c r="V7" s="84">
        <v>172.5</v>
      </c>
      <c r="W7" s="258">
        <f t="shared" si="3"/>
        <v>135</v>
      </c>
      <c r="X7" s="153">
        <v>37.5</v>
      </c>
      <c r="Y7" s="154">
        <f t="shared" si="7"/>
        <v>0.21739130434782608</v>
      </c>
    </row>
    <row r="8" spans="1:25" ht="15" customHeight="1" x14ac:dyDescent="0.25">
      <c r="A8" s="404"/>
      <c r="B8" s="405"/>
      <c r="C8" s="251" t="s">
        <v>51</v>
      </c>
      <c r="D8" s="79">
        <v>240</v>
      </c>
      <c r="E8" s="80">
        <v>159</v>
      </c>
      <c r="F8" s="81">
        <v>217</v>
      </c>
      <c r="G8" s="240">
        <v>310</v>
      </c>
      <c r="H8" s="79">
        <v>217</v>
      </c>
      <c r="I8" s="80">
        <v>209</v>
      </c>
      <c r="J8" s="81">
        <v>93</v>
      </c>
      <c r="K8" s="240">
        <v>139</v>
      </c>
      <c r="L8" s="79">
        <v>39</v>
      </c>
      <c r="M8" s="82">
        <f>L8/(L8+N8+P8)</f>
        <v>0.62903225806451613</v>
      </c>
      <c r="N8" s="81">
        <v>23</v>
      </c>
      <c r="O8" s="82">
        <f>N8/(L8+N8+P8)</f>
        <v>0.37096774193548387</v>
      </c>
      <c r="P8" s="277">
        <v>0</v>
      </c>
      <c r="Q8" s="83">
        <f>P8/(L8+N8+P8)</f>
        <v>0</v>
      </c>
      <c r="R8" s="90">
        <v>0</v>
      </c>
      <c r="S8" s="148">
        <f t="shared" si="5"/>
        <v>0</v>
      </c>
      <c r="T8" s="90">
        <v>0</v>
      </c>
      <c r="U8" s="248">
        <f t="shared" si="6"/>
        <v>0</v>
      </c>
      <c r="V8" s="84">
        <v>172.5</v>
      </c>
      <c r="W8" s="258">
        <f t="shared" si="3"/>
        <v>112.5</v>
      </c>
      <c r="X8" s="153">
        <v>60</v>
      </c>
      <c r="Y8" s="156">
        <f t="shared" si="7"/>
        <v>0.34782608695652173</v>
      </c>
    </row>
    <row r="9" spans="1:25" ht="15" customHeight="1" x14ac:dyDescent="0.25">
      <c r="A9" s="404"/>
      <c r="B9" s="405"/>
      <c r="C9" s="251" t="s">
        <v>52</v>
      </c>
      <c r="D9" s="104">
        <v>209</v>
      </c>
      <c r="E9" s="105">
        <v>187</v>
      </c>
      <c r="F9" s="106">
        <v>62</v>
      </c>
      <c r="G9" s="242">
        <v>94</v>
      </c>
      <c r="H9" s="104">
        <v>155</v>
      </c>
      <c r="I9" s="105">
        <v>151</v>
      </c>
      <c r="J9" s="106">
        <v>31</v>
      </c>
      <c r="K9" s="242">
        <v>58</v>
      </c>
      <c r="L9" s="104">
        <v>35</v>
      </c>
      <c r="M9" s="279">
        <f>J9/(L9+N9+P9)</f>
        <v>0.5</v>
      </c>
      <c r="N9" s="106">
        <v>22</v>
      </c>
      <c r="O9" s="279">
        <f>N9/(L9+N9+P9)</f>
        <v>0.35483870967741937</v>
      </c>
      <c r="P9" s="106">
        <v>5</v>
      </c>
      <c r="Q9" s="280">
        <f>P9/(L9+N9+P9)</f>
        <v>8.0645161290322578E-2</v>
      </c>
      <c r="R9" s="87">
        <v>0</v>
      </c>
      <c r="S9" s="147">
        <f t="shared" si="5"/>
        <v>0</v>
      </c>
      <c r="T9" s="87">
        <v>0</v>
      </c>
      <c r="U9" s="152">
        <f t="shared" si="6"/>
        <v>0</v>
      </c>
      <c r="V9" s="84">
        <v>172.5</v>
      </c>
      <c r="W9" s="258">
        <f t="shared" si="3"/>
        <v>105</v>
      </c>
      <c r="X9" s="153">
        <v>67.5</v>
      </c>
      <c r="Y9" s="154">
        <f t="shared" si="7"/>
        <v>0.39130434782608697</v>
      </c>
    </row>
    <row r="10" spans="1:25" ht="15" customHeight="1" x14ac:dyDescent="0.25">
      <c r="A10" s="404"/>
      <c r="B10" s="405"/>
      <c r="C10" s="92" t="s">
        <v>13</v>
      </c>
      <c r="D10" s="79">
        <v>603</v>
      </c>
      <c r="E10" s="80">
        <v>645</v>
      </c>
      <c r="F10" s="81">
        <v>155</v>
      </c>
      <c r="G10" s="240">
        <v>202</v>
      </c>
      <c r="H10" s="79">
        <v>465</v>
      </c>
      <c r="I10" s="80">
        <v>586</v>
      </c>
      <c r="J10" s="81">
        <v>155</v>
      </c>
      <c r="K10" s="240">
        <v>195</v>
      </c>
      <c r="L10" s="79">
        <v>36</v>
      </c>
      <c r="M10" s="279">
        <f>L10/(L10+N10+P10)</f>
        <v>0.58064516129032262</v>
      </c>
      <c r="N10" s="81">
        <v>26</v>
      </c>
      <c r="O10" s="279">
        <f>N10/(L10+N10+P10)</f>
        <v>0.41935483870967744</v>
      </c>
      <c r="P10" s="106">
        <v>0</v>
      </c>
      <c r="Q10" s="280">
        <f>P10/(L10+N10+P10)</f>
        <v>0</v>
      </c>
      <c r="R10" s="87">
        <v>0</v>
      </c>
      <c r="S10" s="147">
        <f t="shared" si="5"/>
        <v>0</v>
      </c>
      <c r="T10" s="87">
        <v>0</v>
      </c>
      <c r="U10" s="152">
        <f t="shared" si="6"/>
        <v>0</v>
      </c>
      <c r="V10" s="87" t="s">
        <v>54</v>
      </c>
      <c r="W10" s="88" t="s">
        <v>54</v>
      </c>
      <c r="X10" s="153" t="s">
        <v>54</v>
      </c>
      <c r="Y10" s="154" t="s">
        <v>54</v>
      </c>
    </row>
    <row r="11" spans="1:25" ht="15" customHeight="1" x14ac:dyDescent="0.25">
      <c r="A11" s="404"/>
      <c r="B11" s="405"/>
      <c r="C11" s="92" t="s">
        <v>14</v>
      </c>
      <c r="D11" s="79">
        <v>155</v>
      </c>
      <c r="E11" s="80">
        <v>167</v>
      </c>
      <c r="F11" s="81">
        <v>31</v>
      </c>
      <c r="G11" s="240">
        <v>31</v>
      </c>
      <c r="H11" s="81">
        <v>0</v>
      </c>
      <c r="I11" s="95">
        <v>0</v>
      </c>
      <c r="J11" s="291">
        <v>0</v>
      </c>
      <c r="K11" s="240">
        <v>0</v>
      </c>
      <c r="L11" s="79">
        <v>25</v>
      </c>
      <c r="M11" s="279">
        <f t="shared" ref="M11:M12" si="8">L11/(L11+N11+P11)</f>
        <v>0.80645161290322576</v>
      </c>
      <c r="N11" s="81">
        <v>6</v>
      </c>
      <c r="O11" s="279">
        <f t="shared" ref="O11:O12" si="9">N11/(L11+N11+P11)</f>
        <v>0.19354838709677419</v>
      </c>
      <c r="P11" s="277">
        <v>0</v>
      </c>
      <c r="Q11" s="280">
        <f t="shared" ref="Q11:Q12" si="10">P11/(L11+N11+P11)</f>
        <v>0</v>
      </c>
      <c r="R11" s="87">
        <v>0</v>
      </c>
      <c r="S11" s="147">
        <f t="shared" si="5"/>
        <v>0</v>
      </c>
      <c r="T11" s="255">
        <v>0</v>
      </c>
      <c r="U11" s="152">
        <f t="shared" si="6"/>
        <v>0</v>
      </c>
      <c r="V11" s="87" t="s">
        <v>54</v>
      </c>
      <c r="W11" s="88" t="s">
        <v>54</v>
      </c>
      <c r="X11" s="153" t="s">
        <v>54</v>
      </c>
      <c r="Y11" s="154" t="s">
        <v>54</v>
      </c>
    </row>
    <row r="12" spans="1:25" ht="15" customHeight="1" x14ac:dyDescent="0.25">
      <c r="A12" s="404"/>
      <c r="B12" s="405"/>
      <c r="C12" s="92" t="s">
        <v>15</v>
      </c>
      <c r="D12" s="93">
        <v>90</v>
      </c>
      <c r="E12" s="94">
        <v>58</v>
      </c>
      <c r="F12" s="95">
        <v>0</v>
      </c>
      <c r="G12" s="103">
        <v>0</v>
      </c>
      <c r="H12" s="93">
        <v>0</v>
      </c>
      <c r="I12" s="94">
        <v>0</v>
      </c>
      <c r="J12" s="95">
        <v>0</v>
      </c>
      <c r="K12" s="103">
        <v>0</v>
      </c>
      <c r="L12" s="93">
        <v>7</v>
      </c>
      <c r="M12" s="279">
        <f t="shared" si="8"/>
        <v>0.18421052631578946</v>
      </c>
      <c r="N12" s="95">
        <v>5</v>
      </c>
      <c r="O12" s="279">
        <f t="shared" si="9"/>
        <v>0.13157894736842105</v>
      </c>
      <c r="P12" s="260">
        <v>26</v>
      </c>
      <c r="Q12" s="280">
        <f t="shared" si="10"/>
        <v>0.68421052631578949</v>
      </c>
      <c r="R12" s="87">
        <v>0</v>
      </c>
      <c r="S12" s="149">
        <f t="shared" si="5"/>
        <v>0</v>
      </c>
      <c r="T12" s="87">
        <v>0</v>
      </c>
      <c r="U12" s="154">
        <f t="shared" si="6"/>
        <v>0</v>
      </c>
      <c r="V12" s="87" t="s">
        <v>54</v>
      </c>
      <c r="W12" s="88" t="s">
        <v>54</v>
      </c>
      <c r="X12" s="153" t="s">
        <v>54</v>
      </c>
      <c r="Y12" s="154" t="s">
        <v>54</v>
      </c>
    </row>
    <row r="13" spans="1:25" ht="15" customHeight="1" x14ac:dyDescent="0.25">
      <c r="A13" s="404"/>
      <c r="B13" s="405"/>
      <c r="C13" s="252" t="s">
        <v>9</v>
      </c>
      <c r="D13" s="79">
        <v>130</v>
      </c>
      <c r="E13" s="80">
        <v>102</v>
      </c>
      <c r="F13" s="81">
        <v>62</v>
      </c>
      <c r="G13" s="240">
        <v>82</v>
      </c>
      <c r="H13" s="79">
        <v>93</v>
      </c>
      <c r="I13" s="80">
        <v>92</v>
      </c>
      <c r="J13" s="81">
        <v>31</v>
      </c>
      <c r="K13" s="240">
        <v>47</v>
      </c>
      <c r="L13" s="79">
        <v>19</v>
      </c>
      <c r="M13" s="82">
        <f t="shared" ref="M13" si="11">J13/(L13+N13+P13)</f>
        <v>0.5</v>
      </c>
      <c r="N13" s="81">
        <v>37</v>
      </c>
      <c r="O13" s="82">
        <f t="shared" ref="O13:O23" si="12">N13/(L13+N13+P13)</f>
        <v>0.59677419354838712</v>
      </c>
      <c r="P13" s="277">
        <v>6</v>
      </c>
      <c r="Q13" s="83">
        <f t="shared" ref="Q13:Q23" si="13">P13/(L13+N13+P13)</f>
        <v>9.6774193548387094E-2</v>
      </c>
      <c r="R13" s="256">
        <v>0</v>
      </c>
      <c r="S13" s="147">
        <f>R13/(L13+N13+P13)</f>
        <v>0</v>
      </c>
      <c r="T13" s="84">
        <v>0</v>
      </c>
      <c r="U13" s="152">
        <f>T13/(L13+N13+P13)</f>
        <v>0</v>
      </c>
      <c r="V13" s="256">
        <v>172.5</v>
      </c>
      <c r="W13" s="85">
        <f t="shared" ref="W13:W23" si="14">V13-X13</f>
        <v>112.5</v>
      </c>
      <c r="X13" s="151">
        <v>60</v>
      </c>
      <c r="Y13" s="152">
        <f>X13/V13</f>
        <v>0.34782608695652173</v>
      </c>
    </row>
    <row r="14" spans="1:25" ht="15" customHeight="1" x14ac:dyDescent="0.25">
      <c r="A14" s="404"/>
      <c r="B14" s="405"/>
      <c r="C14" s="251" t="s">
        <v>11</v>
      </c>
      <c r="D14" s="99">
        <v>133</v>
      </c>
      <c r="E14" s="100">
        <v>93</v>
      </c>
      <c r="F14" s="101">
        <v>173</v>
      </c>
      <c r="G14" s="241">
        <v>172</v>
      </c>
      <c r="H14" s="99">
        <v>106</v>
      </c>
      <c r="I14" s="100">
        <v>91</v>
      </c>
      <c r="J14" s="101">
        <v>142</v>
      </c>
      <c r="K14" s="241">
        <v>165</v>
      </c>
      <c r="L14" s="93">
        <v>49</v>
      </c>
      <c r="M14" s="97">
        <f>L14/(L14+N14+P14)</f>
        <v>0.79032258064516125</v>
      </c>
      <c r="N14" s="95">
        <v>13</v>
      </c>
      <c r="O14" s="97">
        <f t="shared" si="12"/>
        <v>0.20967741935483872</v>
      </c>
      <c r="P14" s="260">
        <v>0</v>
      </c>
      <c r="Q14" s="98">
        <f t="shared" si="13"/>
        <v>0</v>
      </c>
      <c r="R14" s="87">
        <v>0</v>
      </c>
      <c r="S14" s="147">
        <f>R14/(L14+N14+P14)</f>
        <v>0</v>
      </c>
      <c r="T14" s="87">
        <v>0</v>
      </c>
      <c r="U14" s="152">
        <f>T14/(L14+N14+P14)</f>
        <v>0</v>
      </c>
      <c r="V14" s="84">
        <v>172.5</v>
      </c>
      <c r="W14" s="88">
        <f t="shared" si="14"/>
        <v>58</v>
      </c>
      <c r="X14" s="153">
        <v>114.5</v>
      </c>
      <c r="Y14" s="154">
        <f>X14/V14</f>
        <v>0.663768115942029</v>
      </c>
    </row>
    <row r="15" spans="1:25" ht="15" customHeight="1" x14ac:dyDescent="0.25">
      <c r="A15" s="404"/>
      <c r="B15" s="405"/>
      <c r="C15" s="92" t="s">
        <v>12</v>
      </c>
      <c r="D15" s="99">
        <v>116</v>
      </c>
      <c r="E15" s="100">
        <v>89</v>
      </c>
      <c r="F15" s="101">
        <v>62</v>
      </c>
      <c r="G15" s="241">
        <v>98</v>
      </c>
      <c r="H15" s="99">
        <v>93</v>
      </c>
      <c r="I15" s="100">
        <v>97</v>
      </c>
      <c r="J15" s="101">
        <v>31</v>
      </c>
      <c r="K15" s="241">
        <v>67</v>
      </c>
      <c r="L15" s="93">
        <v>20</v>
      </c>
      <c r="M15" s="97">
        <f t="shared" ref="M15:M23" si="15">L15/(L15+N15+P15)</f>
        <v>0.32258064516129031</v>
      </c>
      <c r="N15" s="95">
        <v>29</v>
      </c>
      <c r="O15" s="97">
        <f t="shared" si="12"/>
        <v>0.46774193548387094</v>
      </c>
      <c r="P15" s="260">
        <v>13</v>
      </c>
      <c r="Q15" s="98">
        <f t="shared" si="13"/>
        <v>0.20967741935483872</v>
      </c>
      <c r="R15" s="90">
        <v>0</v>
      </c>
      <c r="S15" s="147">
        <f>R15/(L15+N15+P15)</f>
        <v>0</v>
      </c>
      <c r="T15" s="87">
        <v>0</v>
      </c>
      <c r="U15" s="152">
        <f>T15/(L15+N15+P15)</f>
        <v>0</v>
      </c>
      <c r="V15" s="84">
        <v>172.5</v>
      </c>
      <c r="W15" s="88">
        <f t="shared" si="14"/>
        <v>140</v>
      </c>
      <c r="X15" s="153">
        <v>32.5</v>
      </c>
      <c r="Y15" s="154">
        <f>X15/V15</f>
        <v>0.18840579710144928</v>
      </c>
    </row>
    <row r="16" spans="1:25" ht="15" customHeight="1" x14ac:dyDescent="0.25">
      <c r="A16" s="404"/>
      <c r="B16" s="405"/>
      <c r="C16" s="92" t="s">
        <v>16</v>
      </c>
      <c r="D16" s="93">
        <v>163</v>
      </c>
      <c r="E16" s="94">
        <v>135</v>
      </c>
      <c r="F16" s="95">
        <v>248</v>
      </c>
      <c r="G16" s="103">
        <v>279</v>
      </c>
      <c r="H16" s="93">
        <v>124</v>
      </c>
      <c r="I16" s="94">
        <v>120</v>
      </c>
      <c r="J16" s="95">
        <v>155</v>
      </c>
      <c r="K16" s="103">
        <v>203</v>
      </c>
      <c r="L16" s="93">
        <v>14</v>
      </c>
      <c r="M16" s="97">
        <f t="shared" si="15"/>
        <v>0.22950819672131148</v>
      </c>
      <c r="N16" s="95">
        <v>45</v>
      </c>
      <c r="O16" s="97">
        <f t="shared" si="12"/>
        <v>0.73770491803278693</v>
      </c>
      <c r="P16" s="286">
        <v>2</v>
      </c>
      <c r="Q16" s="98">
        <f t="shared" si="13"/>
        <v>3.2786885245901641E-2</v>
      </c>
      <c r="R16" s="90">
        <v>0</v>
      </c>
      <c r="S16" s="147">
        <f t="shared" si="5"/>
        <v>0</v>
      </c>
      <c r="T16" s="87">
        <v>0</v>
      </c>
      <c r="U16" s="152">
        <f t="shared" si="6"/>
        <v>0</v>
      </c>
      <c r="V16" s="255">
        <v>172.5</v>
      </c>
      <c r="W16" s="258">
        <f t="shared" si="14"/>
        <v>-22.5</v>
      </c>
      <c r="X16" s="155">
        <v>195</v>
      </c>
      <c r="Y16" s="156">
        <f t="shared" ref="Y16" si="16">X16/V16</f>
        <v>1.1304347826086956</v>
      </c>
    </row>
    <row r="17" spans="1:25" ht="15" customHeight="1" x14ac:dyDescent="0.25">
      <c r="A17" s="404"/>
      <c r="B17" s="405"/>
      <c r="C17" s="92" t="s">
        <v>69</v>
      </c>
      <c r="D17" s="104">
        <v>116</v>
      </c>
      <c r="E17" s="105">
        <v>111</v>
      </c>
      <c r="F17" s="106">
        <v>155</v>
      </c>
      <c r="G17" s="242">
        <v>211</v>
      </c>
      <c r="H17" s="104">
        <v>124</v>
      </c>
      <c r="I17" s="105">
        <v>124</v>
      </c>
      <c r="J17" s="106">
        <v>93</v>
      </c>
      <c r="K17" s="107">
        <v>155</v>
      </c>
      <c r="L17" s="108">
        <v>16</v>
      </c>
      <c r="M17" s="109">
        <f t="shared" si="15"/>
        <v>0.25806451612903225</v>
      </c>
      <c r="N17" s="110">
        <v>41</v>
      </c>
      <c r="O17" s="109">
        <f t="shared" si="12"/>
        <v>0.66129032258064513</v>
      </c>
      <c r="P17" s="260">
        <v>5</v>
      </c>
      <c r="Q17" s="111">
        <f t="shared" si="13"/>
        <v>8.0645161290322578E-2</v>
      </c>
      <c r="R17" s="90">
        <v>0</v>
      </c>
      <c r="S17" s="148">
        <f t="shared" si="5"/>
        <v>0</v>
      </c>
      <c r="T17" s="90">
        <v>0</v>
      </c>
      <c r="U17" s="248">
        <f t="shared" si="6"/>
        <v>0</v>
      </c>
      <c r="V17" s="84">
        <v>172.5</v>
      </c>
      <c r="W17" s="88">
        <f t="shared" si="14"/>
        <v>142.5</v>
      </c>
      <c r="X17" s="155">
        <v>30</v>
      </c>
      <c r="Y17" s="156">
        <f t="shared" ref="Y17:Y23" si="17">X17/V17</f>
        <v>0.17391304347826086</v>
      </c>
    </row>
    <row r="18" spans="1:25" ht="15" customHeight="1" x14ac:dyDescent="0.25">
      <c r="A18" s="404"/>
      <c r="B18" s="405"/>
      <c r="C18" s="92" t="s">
        <v>53</v>
      </c>
      <c r="D18" s="104">
        <v>85</v>
      </c>
      <c r="E18" s="105">
        <v>79</v>
      </c>
      <c r="F18" s="106">
        <v>31</v>
      </c>
      <c r="G18" s="242">
        <v>37</v>
      </c>
      <c r="H18" s="104">
        <v>62</v>
      </c>
      <c r="I18" s="105">
        <v>62</v>
      </c>
      <c r="J18" s="106">
        <v>31</v>
      </c>
      <c r="K18" s="107">
        <v>47</v>
      </c>
      <c r="L18" s="108">
        <v>17</v>
      </c>
      <c r="M18" s="109">
        <f t="shared" si="15"/>
        <v>0.27419354838709675</v>
      </c>
      <c r="N18" s="110">
        <v>40</v>
      </c>
      <c r="O18" s="109">
        <f t="shared" si="12"/>
        <v>0.64516129032258063</v>
      </c>
      <c r="P18" s="260">
        <v>5</v>
      </c>
      <c r="Q18" s="111">
        <f t="shared" si="13"/>
        <v>8.0645161290322578E-2</v>
      </c>
      <c r="R18" s="90">
        <v>0</v>
      </c>
      <c r="S18" s="148">
        <f t="shared" si="5"/>
        <v>0</v>
      </c>
      <c r="T18" s="90">
        <v>0</v>
      </c>
      <c r="U18" s="248">
        <f t="shared" si="6"/>
        <v>0</v>
      </c>
      <c r="V18" s="84">
        <v>172.5</v>
      </c>
      <c r="W18" s="88">
        <f t="shared" si="14"/>
        <v>135</v>
      </c>
      <c r="X18" s="155">
        <v>37.5</v>
      </c>
      <c r="Y18" s="156">
        <f t="shared" si="17"/>
        <v>0.21739130434782608</v>
      </c>
    </row>
    <row r="19" spans="1:25" ht="15" customHeight="1" x14ac:dyDescent="0.25">
      <c r="A19" s="404"/>
      <c r="B19" s="405"/>
      <c r="C19" s="92" t="s">
        <v>68</v>
      </c>
      <c r="D19" s="108">
        <v>201</v>
      </c>
      <c r="E19" s="112">
        <v>174</v>
      </c>
      <c r="F19" s="110">
        <v>155</v>
      </c>
      <c r="G19" s="243">
        <v>202</v>
      </c>
      <c r="H19" s="108">
        <v>156</v>
      </c>
      <c r="I19" s="112">
        <v>165</v>
      </c>
      <c r="J19" s="110">
        <v>93</v>
      </c>
      <c r="K19" s="243">
        <v>92</v>
      </c>
      <c r="L19" s="108">
        <v>30</v>
      </c>
      <c r="M19" s="109">
        <f t="shared" si="15"/>
        <v>0.4838709677419355</v>
      </c>
      <c r="N19" s="110">
        <v>31</v>
      </c>
      <c r="O19" s="109">
        <f t="shared" si="12"/>
        <v>0.5</v>
      </c>
      <c r="P19" s="260">
        <v>1</v>
      </c>
      <c r="Q19" s="111">
        <f t="shared" si="13"/>
        <v>1.6129032258064516E-2</v>
      </c>
      <c r="R19" s="90">
        <v>0</v>
      </c>
      <c r="S19" s="148">
        <f t="shared" si="5"/>
        <v>0</v>
      </c>
      <c r="T19" s="90">
        <v>1</v>
      </c>
      <c r="U19" s="248">
        <f t="shared" si="6"/>
        <v>1.6129032258064516E-2</v>
      </c>
      <c r="V19" s="256">
        <v>172.5</v>
      </c>
      <c r="W19" s="91">
        <f t="shared" si="14"/>
        <v>97.5</v>
      </c>
      <c r="X19" s="155">
        <v>75</v>
      </c>
      <c r="Y19" s="156">
        <f t="shared" si="17"/>
        <v>0.43478260869565216</v>
      </c>
    </row>
    <row r="20" spans="1:25" ht="15" customHeight="1" x14ac:dyDescent="0.25">
      <c r="A20" s="404"/>
      <c r="B20" s="405"/>
      <c r="C20" s="92" t="s">
        <v>18</v>
      </c>
      <c r="D20" s="114">
        <v>209</v>
      </c>
      <c r="E20" s="112">
        <v>152</v>
      </c>
      <c r="F20" s="110">
        <v>93</v>
      </c>
      <c r="G20" s="244">
        <v>139</v>
      </c>
      <c r="H20" s="114">
        <v>155</v>
      </c>
      <c r="I20" s="112">
        <v>132</v>
      </c>
      <c r="J20" s="110">
        <v>31</v>
      </c>
      <c r="K20" s="244">
        <v>55</v>
      </c>
      <c r="L20" s="108">
        <v>37</v>
      </c>
      <c r="M20" s="109">
        <f t="shared" si="15"/>
        <v>0.59677419354838712</v>
      </c>
      <c r="N20" s="110">
        <v>25</v>
      </c>
      <c r="O20" s="109">
        <f t="shared" si="12"/>
        <v>0.40322580645161288</v>
      </c>
      <c r="P20" s="110">
        <v>0</v>
      </c>
      <c r="Q20" s="111">
        <f t="shared" si="13"/>
        <v>0</v>
      </c>
      <c r="R20" s="90">
        <v>0</v>
      </c>
      <c r="S20" s="148">
        <f t="shared" si="5"/>
        <v>0</v>
      </c>
      <c r="T20" s="90">
        <v>0</v>
      </c>
      <c r="U20" s="248">
        <f t="shared" si="6"/>
        <v>0</v>
      </c>
      <c r="V20" s="84">
        <v>172.5</v>
      </c>
      <c r="W20" s="91">
        <f t="shared" si="14"/>
        <v>128.57999999999998</v>
      </c>
      <c r="X20" s="155">
        <v>43.92</v>
      </c>
      <c r="Y20" s="156">
        <f t="shared" si="17"/>
        <v>0.25460869565217392</v>
      </c>
    </row>
    <row r="21" spans="1:25" ht="15" customHeight="1" x14ac:dyDescent="0.25">
      <c r="A21" s="404"/>
      <c r="B21" s="405"/>
      <c r="C21" s="251" t="s">
        <v>17</v>
      </c>
      <c r="D21" s="108">
        <v>116</v>
      </c>
      <c r="E21" s="112">
        <v>79</v>
      </c>
      <c r="F21" s="110">
        <v>62</v>
      </c>
      <c r="G21" s="243">
        <v>101</v>
      </c>
      <c r="H21" s="108">
        <v>93</v>
      </c>
      <c r="I21" s="112">
        <v>80</v>
      </c>
      <c r="J21" s="110">
        <v>31</v>
      </c>
      <c r="K21" s="243">
        <v>78</v>
      </c>
      <c r="L21" s="108">
        <v>16</v>
      </c>
      <c r="M21" s="109">
        <f t="shared" si="15"/>
        <v>0.25806451612903225</v>
      </c>
      <c r="N21" s="110">
        <v>43</v>
      </c>
      <c r="O21" s="109">
        <f t="shared" si="12"/>
        <v>0.69354838709677424</v>
      </c>
      <c r="P21" s="110">
        <v>3</v>
      </c>
      <c r="Q21" s="111">
        <f t="shared" si="13"/>
        <v>4.8387096774193547E-2</v>
      </c>
      <c r="R21" s="90">
        <v>0</v>
      </c>
      <c r="S21" s="148">
        <f t="shared" si="5"/>
        <v>0</v>
      </c>
      <c r="T21" s="90">
        <v>0</v>
      </c>
      <c r="U21" s="248">
        <f t="shared" si="6"/>
        <v>0</v>
      </c>
      <c r="V21" s="84">
        <v>172.5</v>
      </c>
      <c r="W21" s="91">
        <f t="shared" si="14"/>
        <v>7.5</v>
      </c>
      <c r="X21" s="155">
        <v>165</v>
      </c>
      <c r="Y21" s="156">
        <f t="shared" si="17"/>
        <v>0.95652173913043481</v>
      </c>
    </row>
    <row r="22" spans="1:25" ht="15" customHeight="1" x14ac:dyDescent="0.25">
      <c r="A22" s="404"/>
      <c r="B22" s="405"/>
      <c r="C22" s="92" t="s">
        <v>78</v>
      </c>
      <c r="D22" s="108">
        <v>116</v>
      </c>
      <c r="E22" s="112">
        <v>90</v>
      </c>
      <c r="F22" s="110">
        <v>160</v>
      </c>
      <c r="G22" s="243">
        <v>158</v>
      </c>
      <c r="H22" s="108">
        <v>93</v>
      </c>
      <c r="I22" s="112">
        <v>90</v>
      </c>
      <c r="J22" s="110">
        <v>160</v>
      </c>
      <c r="K22" s="243">
        <v>149</v>
      </c>
      <c r="L22" s="108">
        <v>29</v>
      </c>
      <c r="M22" s="109">
        <f t="shared" si="15"/>
        <v>0.46774193548387094</v>
      </c>
      <c r="N22" s="110">
        <v>33</v>
      </c>
      <c r="O22" s="109">
        <f t="shared" si="12"/>
        <v>0.532258064516129</v>
      </c>
      <c r="P22" s="260">
        <v>0</v>
      </c>
      <c r="Q22" s="111">
        <f t="shared" si="13"/>
        <v>0</v>
      </c>
      <c r="R22" s="90">
        <v>0</v>
      </c>
      <c r="S22" s="148">
        <f t="shared" si="5"/>
        <v>0</v>
      </c>
      <c r="T22" s="90">
        <v>0</v>
      </c>
      <c r="U22" s="248">
        <f t="shared" si="6"/>
        <v>0</v>
      </c>
      <c r="V22" s="259">
        <v>172.5</v>
      </c>
      <c r="W22" s="91">
        <f t="shared" si="14"/>
        <v>120</v>
      </c>
      <c r="X22" s="155">
        <v>52.5</v>
      </c>
      <c r="Y22" s="156">
        <f t="shared" si="17"/>
        <v>0.30434782608695654</v>
      </c>
    </row>
    <row r="23" spans="1:25" ht="15" customHeight="1" thickBot="1" x14ac:dyDescent="0.3">
      <c r="A23" s="404"/>
      <c r="B23" s="405"/>
      <c r="C23" s="253" t="s">
        <v>19</v>
      </c>
      <c r="D23" s="261">
        <v>240</v>
      </c>
      <c r="E23" s="262">
        <v>212</v>
      </c>
      <c r="F23" s="263">
        <v>147</v>
      </c>
      <c r="G23" s="264">
        <v>168</v>
      </c>
      <c r="H23" s="261">
        <v>186</v>
      </c>
      <c r="I23" s="262">
        <v>192</v>
      </c>
      <c r="J23" s="263">
        <v>124</v>
      </c>
      <c r="K23" s="264">
        <v>158</v>
      </c>
      <c r="L23" s="261">
        <v>30</v>
      </c>
      <c r="M23" s="265">
        <f t="shared" si="15"/>
        <v>0.4838709677419355</v>
      </c>
      <c r="N23" s="263">
        <v>26</v>
      </c>
      <c r="O23" s="265">
        <f t="shared" si="12"/>
        <v>0.41935483870967744</v>
      </c>
      <c r="P23" s="287">
        <v>6</v>
      </c>
      <c r="Q23" s="266">
        <f t="shared" si="13"/>
        <v>9.6774193548387094E-2</v>
      </c>
      <c r="R23" s="257">
        <v>0</v>
      </c>
      <c r="S23" s="267">
        <f t="shared" si="5"/>
        <v>0</v>
      </c>
      <c r="T23" s="257">
        <v>1</v>
      </c>
      <c r="U23" s="268">
        <f t="shared" si="6"/>
        <v>1.6129032258064516E-2</v>
      </c>
      <c r="V23" s="269">
        <v>172.5</v>
      </c>
      <c r="W23" s="270">
        <f t="shared" si="14"/>
        <v>112.5</v>
      </c>
      <c r="X23" s="293">
        <v>60</v>
      </c>
      <c r="Y23" s="271">
        <f t="shared" si="17"/>
        <v>0.34782608695652173</v>
      </c>
    </row>
    <row r="24" spans="1:25" ht="15" customHeight="1" thickBot="1" x14ac:dyDescent="0.3">
      <c r="A24" s="387" t="s">
        <v>42</v>
      </c>
      <c r="B24" s="388"/>
      <c r="C24" s="389"/>
      <c r="D24" s="234">
        <f t="shared" ref="D24:I24" si="18">SUM(D4:D23)</f>
        <v>3495</v>
      </c>
      <c r="E24" s="272">
        <f>SUM(E4:E23)</f>
        <v>3023</v>
      </c>
      <c r="F24" s="234">
        <f t="shared" si="18"/>
        <v>2107</v>
      </c>
      <c r="G24" s="234">
        <f t="shared" si="18"/>
        <v>2639</v>
      </c>
      <c r="H24" s="234">
        <f>SUM(H4:H23)</f>
        <v>2587</v>
      </c>
      <c r="I24" s="234">
        <f t="shared" si="18"/>
        <v>2604</v>
      </c>
      <c r="J24" s="234">
        <f>SUM(J4:J23)</f>
        <v>1608</v>
      </c>
      <c r="K24" s="234">
        <f>SUM(K4:K23)</f>
        <v>2085</v>
      </c>
      <c r="L24" s="234">
        <f>SUM(L4:L23)</f>
        <v>607</v>
      </c>
      <c r="M24" s="235">
        <f>L24/(L24+N24+P24)</f>
        <v>0.51310228233305155</v>
      </c>
      <c r="N24" s="236">
        <f>SUM(N4:N23)</f>
        <v>494</v>
      </c>
      <c r="O24" s="235">
        <f>N24/(L24+N24+P24)</f>
        <v>0.4175824175824176</v>
      </c>
      <c r="P24" s="236">
        <f>SUM(P4:P23)</f>
        <v>82</v>
      </c>
      <c r="Q24" s="237">
        <f>P24/(L24+N24+P24)</f>
        <v>6.9315300084530851E-2</v>
      </c>
      <c r="R24" s="223">
        <f>SUM(R4:R23)</f>
        <v>0</v>
      </c>
      <c r="S24" s="224">
        <f>R24/(L24+N24+P24)</f>
        <v>0</v>
      </c>
      <c r="T24" s="225">
        <f>SUM(T4:T23)</f>
        <v>2</v>
      </c>
      <c r="U24" s="224">
        <f>T24/(L24+N24+P24)</f>
        <v>1.6906170752324597E-3</v>
      </c>
      <c r="V24" s="238">
        <f>SUM(V4:V23)</f>
        <v>2932.5</v>
      </c>
      <c r="W24" s="226">
        <f>SUM(W4:W23)</f>
        <v>1811.58</v>
      </c>
      <c r="X24" s="239">
        <f>SUM(X4:X23)</f>
        <v>1120.92</v>
      </c>
      <c r="Y24" s="228">
        <f>X24/V24</f>
        <v>0.38224040920716112</v>
      </c>
    </row>
    <row r="25" spans="1:25" ht="15" customHeight="1" x14ac:dyDescent="0.25">
      <c r="A25" s="406"/>
      <c r="B25" s="407"/>
      <c r="C25" s="118" t="s">
        <v>83</v>
      </c>
      <c r="D25" s="93">
        <v>209</v>
      </c>
      <c r="E25" s="94">
        <v>170</v>
      </c>
      <c r="F25" s="95">
        <v>217</v>
      </c>
      <c r="G25" s="95">
        <v>170</v>
      </c>
      <c r="H25" s="93">
        <v>155</v>
      </c>
      <c r="I25" s="94">
        <v>132</v>
      </c>
      <c r="J25" s="95">
        <v>124</v>
      </c>
      <c r="K25" s="119">
        <v>74</v>
      </c>
      <c r="L25" s="93">
        <v>43</v>
      </c>
      <c r="M25" s="97">
        <f>L25/(L25+N25+P25)</f>
        <v>0.69354838709677424</v>
      </c>
      <c r="N25" s="95">
        <v>17</v>
      </c>
      <c r="O25" s="97">
        <f t="shared" ref="O25:O43" si="19">N25/(L25+N25+P25)</f>
        <v>0.27419354838709675</v>
      </c>
      <c r="P25" s="260">
        <v>2</v>
      </c>
      <c r="Q25" s="98">
        <f t="shared" ref="Q25:Q43" si="20">P25/(L25+N25+P25)</f>
        <v>3.2258064516129031E-2</v>
      </c>
      <c r="R25" s="276">
        <v>0</v>
      </c>
      <c r="S25" s="147">
        <f t="shared" ref="S25:S31" si="21">R25/(L25+N25+P25)</f>
        <v>0</v>
      </c>
      <c r="T25" s="90">
        <v>0</v>
      </c>
      <c r="U25" s="147">
        <f t="shared" ref="U25:U31" si="22">T25/(L25+N25+P25)</f>
        <v>0</v>
      </c>
      <c r="V25" s="255">
        <v>172.5</v>
      </c>
      <c r="W25" s="258">
        <f>V25-X25</f>
        <v>115</v>
      </c>
      <c r="X25" s="153">
        <v>57.5</v>
      </c>
      <c r="Y25" s="154">
        <f t="shared" ref="Y25:Y31" si="23">X25/V25</f>
        <v>0.33333333333333331</v>
      </c>
    </row>
    <row r="26" spans="1:25" ht="15" customHeight="1" x14ac:dyDescent="0.25">
      <c r="A26" s="406"/>
      <c r="B26" s="407"/>
      <c r="C26" s="118" t="s">
        <v>20</v>
      </c>
      <c r="D26" s="93">
        <v>116</v>
      </c>
      <c r="E26" s="94">
        <v>88</v>
      </c>
      <c r="F26" s="95">
        <v>93</v>
      </c>
      <c r="G26" s="95">
        <v>116</v>
      </c>
      <c r="H26" s="93">
        <v>93</v>
      </c>
      <c r="I26" s="94">
        <v>86</v>
      </c>
      <c r="J26" s="95">
        <v>62</v>
      </c>
      <c r="K26" s="96">
        <v>64</v>
      </c>
      <c r="L26" s="93">
        <v>13</v>
      </c>
      <c r="M26" s="97">
        <f t="shared" ref="M26:M43" si="24">L26/(L26+N26+P26)</f>
        <v>0.20967741935483872</v>
      </c>
      <c r="N26" s="95">
        <v>49</v>
      </c>
      <c r="O26" s="97">
        <f t="shared" si="19"/>
        <v>0.79032258064516125</v>
      </c>
      <c r="P26" s="260">
        <v>0</v>
      </c>
      <c r="Q26" s="98">
        <f t="shared" si="20"/>
        <v>0</v>
      </c>
      <c r="R26" s="86">
        <v>0</v>
      </c>
      <c r="S26" s="147">
        <f t="shared" si="21"/>
        <v>0</v>
      </c>
      <c r="T26" s="87">
        <v>0</v>
      </c>
      <c r="U26" s="147">
        <f t="shared" si="22"/>
        <v>0</v>
      </c>
      <c r="V26" s="87">
        <v>172.5</v>
      </c>
      <c r="W26" s="88">
        <f>V26-X26</f>
        <v>114.17</v>
      </c>
      <c r="X26" s="153">
        <v>58.33</v>
      </c>
      <c r="Y26" s="154">
        <f t="shared" si="23"/>
        <v>0.33814492753623188</v>
      </c>
    </row>
    <row r="27" spans="1:25" ht="15" customHeight="1" x14ac:dyDescent="0.25">
      <c r="A27" s="406"/>
      <c r="B27" s="407"/>
      <c r="C27" s="118" t="s">
        <v>21</v>
      </c>
      <c r="D27" s="93">
        <v>170</v>
      </c>
      <c r="E27" s="94">
        <v>115</v>
      </c>
      <c r="F27" s="95">
        <v>93</v>
      </c>
      <c r="G27" s="94">
        <v>156</v>
      </c>
      <c r="H27" s="93">
        <v>124</v>
      </c>
      <c r="I27" s="94">
        <v>120</v>
      </c>
      <c r="J27" s="95">
        <v>49</v>
      </c>
      <c r="K27" s="119">
        <v>64</v>
      </c>
      <c r="L27" s="93">
        <v>24</v>
      </c>
      <c r="M27" s="97">
        <f t="shared" si="24"/>
        <v>0.38709677419354838</v>
      </c>
      <c r="N27" s="95">
        <v>38</v>
      </c>
      <c r="O27" s="97">
        <f t="shared" si="19"/>
        <v>0.61290322580645162</v>
      </c>
      <c r="P27" s="260">
        <v>0</v>
      </c>
      <c r="Q27" s="98">
        <f t="shared" si="20"/>
        <v>0</v>
      </c>
      <c r="R27" s="276">
        <v>0</v>
      </c>
      <c r="S27" s="147">
        <f t="shared" si="21"/>
        <v>0</v>
      </c>
      <c r="T27" s="87">
        <v>0</v>
      </c>
      <c r="U27" s="147">
        <f t="shared" si="22"/>
        <v>0</v>
      </c>
      <c r="V27" s="87">
        <v>172.5</v>
      </c>
      <c r="W27" s="91">
        <f t="shared" ref="W27:W33" si="25">V27-X27</f>
        <v>130.82999999999998</v>
      </c>
      <c r="X27" s="153">
        <v>41.67</v>
      </c>
      <c r="Y27" s="154">
        <f t="shared" si="23"/>
        <v>0.24156521739130435</v>
      </c>
    </row>
    <row r="28" spans="1:25" ht="15" customHeight="1" x14ac:dyDescent="0.25">
      <c r="A28" s="406"/>
      <c r="B28" s="407"/>
      <c r="C28" s="118" t="s">
        <v>22</v>
      </c>
      <c r="D28" s="120">
        <v>147</v>
      </c>
      <c r="E28" s="94">
        <v>121</v>
      </c>
      <c r="F28" s="95">
        <v>124</v>
      </c>
      <c r="G28" s="94">
        <v>166</v>
      </c>
      <c r="H28" s="120">
        <v>124</v>
      </c>
      <c r="I28" s="94">
        <v>118</v>
      </c>
      <c r="J28" s="95">
        <v>93</v>
      </c>
      <c r="K28" s="119">
        <v>105</v>
      </c>
      <c r="L28" s="93">
        <v>11</v>
      </c>
      <c r="M28" s="97">
        <f t="shared" si="24"/>
        <v>0.17741935483870969</v>
      </c>
      <c r="N28" s="95">
        <v>51</v>
      </c>
      <c r="O28" s="97">
        <f t="shared" si="19"/>
        <v>0.82258064516129037</v>
      </c>
      <c r="P28" s="286">
        <v>0</v>
      </c>
      <c r="Q28" s="98">
        <f t="shared" si="20"/>
        <v>0</v>
      </c>
      <c r="R28" s="89">
        <v>0</v>
      </c>
      <c r="S28" s="147">
        <f t="shared" si="21"/>
        <v>0</v>
      </c>
      <c r="T28" s="87">
        <v>0</v>
      </c>
      <c r="U28" s="147">
        <f t="shared" si="22"/>
        <v>0</v>
      </c>
      <c r="V28" s="87">
        <v>172.5</v>
      </c>
      <c r="W28" s="91">
        <f t="shared" si="25"/>
        <v>97.5</v>
      </c>
      <c r="X28" s="153">
        <v>75</v>
      </c>
      <c r="Y28" s="154">
        <f t="shared" si="23"/>
        <v>0.43478260869565216</v>
      </c>
    </row>
    <row r="29" spans="1:25" ht="15" customHeight="1" x14ac:dyDescent="0.25">
      <c r="A29" s="406"/>
      <c r="B29" s="407"/>
      <c r="C29" s="118" t="s">
        <v>23</v>
      </c>
      <c r="D29" s="93">
        <v>116</v>
      </c>
      <c r="E29" s="94">
        <v>105</v>
      </c>
      <c r="F29" s="95">
        <v>62</v>
      </c>
      <c r="G29" s="95">
        <v>107</v>
      </c>
      <c r="H29" s="93">
        <v>93</v>
      </c>
      <c r="I29" s="94">
        <v>79</v>
      </c>
      <c r="J29" s="95">
        <v>31</v>
      </c>
      <c r="K29" s="96">
        <v>63</v>
      </c>
      <c r="L29" s="93">
        <v>22</v>
      </c>
      <c r="M29" s="97">
        <f t="shared" si="24"/>
        <v>0.35483870967741937</v>
      </c>
      <c r="N29" s="95">
        <v>40</v>
      </c>
      <c r="O29" s="97">
        <f t="shared" si="19"/>
        <v>0.64516129032258063</v>
      </c>
      <c r="P29" s="260">
        <v>0</v>
      </c>
      <c r="Q29" s="98">
        <f t="shared" si="20"/>
        <v>0</v>
      </c>
      <c r="R29" s="89">
        <v>0</v>
      </c>
      <c r="S29" s="147">
        <f t="shared" si="21"/>
        <v>0</v>
      </c>
      <c r="T29" s="87">
        <v>0</v>
      </c>
      <c r="U29" s="147">
        <f t="shared" si="22"/>
        <v>0</v>
      </c>
      <c r="V29" s="87">
        <v>172.5</v>
      </c>
      <c r="W29" s="91">
        <f t="shared" si="25"/>
        <v>114.17</v>
      </c>
      <c r="X29" s="153">
        <v>58.33</v>
      </c>
      <c r="Y29" s="154">
        <f t="shared" si="23"/>
        <v>0.33814492753623188</v>
      </c>
    </row>
    <row r="30" spans="1:25" ht="15" customHeight="1" x14ac:dyDescent="0.25">
      <c r="A30" s="406"/>
      <c r="B30" s="407"/>
      <c r="C30" s="121" t="s">
        <v>24</v>
      </c>
      <c r="D30" s="99">
        <v>85</v>
      </c>
      <c r="E30" s="100">
        <v>73</v>
      </c>
      <c r="F30" s="101">
        <v>62</v>
      </c>
      <c r="G30" s="101">
        <v>105</v>
      </c>
      <c r="H30" s="99">
        <v>62</v>
      </c>
      <c r="I30" s="100">
        <v>62</v>
      </c>
      <c r="J30" s="101">
        <v>31</v>
      </c>
      <c r="K30" s="102">
        <v>63</v>
      </c>
      <c r="L30" s="93">
        <v>21</v>
      </c>
      <c r="M30" s="97">
        <f t="shared" si="24"/>
        <v>0.33870967741935482</v>
      </c>
      <c r="N30" s="95">
        <v>40</v>
      </c>
      <c r="O30" s="97">
        <f t="shared" si="19"/>
        <v>0.64516129032258063</v>
      </c>
      <c r="P30" s="260">
        <v>1</v>
      </c>
      <c r="Q30" s="98">
        <f t="shared" si="20"/>
        <v>1.6129032258064516E-2</v>
      </c>
      <c r="R30" s="89">
        <v>0</v>
      </c>
      <c r="S30" s="147">
        <f t="shared" si="21"/>
        <v>0</v>
      </c>
      <c r="T30" s="87">
        <v>0</v>
      </c>
      <c r="U30" s="147">
        <f t="shared" si="22"/>
        <v>0</v>
      </c>
      <c r="V30" s="87">
        <v>172.5</v>
      </c>
      <c r="W30" s="88">
        <f t="shared" si="25"/>
        <v>80.83</v>
      </c>
      <c r="X30" s="153">
        <v>91.67</v>
      </c>
      <c r="Y30" s="154">
        <f t="shared" si="23"/>
        <v>0.5314202898550725</v>
      </c>
    </row>
    <row r="31" spans="1:25" ht="15" customHeight="1" x14ac:dyDescent="0.25">
      <c r="A31" s="406"/>
      <c r="B31" s="407"/>
      <c r="C31" s="121" t="s">
        <v>47</v>
      </c>
      <c r="D31" s="99">
        <v>897</v>
      </c>
      <c r="E31" s="100">
        <v>483</v>
      </c>
      <c r="F31" s="101">
        <v>62</v>
      </c>
      <c r="G31" s="101">
        <v>38</v>
      </c>
      <c r="H31" s="99">
        <v>782</v>
      </c>
      <c r="I31" s="100">
        <v>390</v>
      </c>
      <c r="J31" s="101">
        <v>62</v>
      </c>
      <c r="K31" s="102">
        <v>29</v>
      </c>
      <c r="L31" s="93">
        <v>48</v>
      </c>
      <c r="M31" s="97">
        <f t="shared" si="24"/>
        <v>0.77419354838709675</v>
      </c>
      <c r="N31" s="95">
        <v>13</v>
      </c>
      <c r="O31" s="97">
        <f t="shared" si="19"/>
        <v>0.20967741935483872</v>
      </c>
      <c r="P31" s="286">
        <v>1</v>
      </c>
      <c r="Q31" s="98">
        <f t="shared" si="20"/>
        <v>1.6129032258064516E-2</v>
      </c>
      <c r="R31" s="86">
        <v>0</v>
      </c>
      <c r="S31" s="147">
        <f t="shared" si="21"/>
        <v>0</v>
      </c>
      <c r="T31" s="87">
        <v>0</v>
      </c>
      <c r="U31" s="147">
        <f t="shared" si="22"/>
        <v>0</v>
      </c>
      <c r="V31" s="87">
        <v>172.5</v>
      </c>
      <c r="W31" s="88">
        <f t="shared" si="25"/>
        <v>172.5</v>
      </c>
      <c r="X31" s="153">
        <v>0</v>
      </c>
      <c r="Y31" s="154">
        <f t="shared" si="23"/>
        <v>0</v>
      </c>
    </row>
    <row r="32" spans="1:25" ht="15" customHeight="1" x14ac:dyDescent="0.25">
      <c r="A32" s="406"/>
      <c r="B32" s="407"/>
      <c r="C32" s="121" t="s">
        <v>49</v>
      </c>
      <c r="D32" s="99">
        <v>62</v>
      </c>
      <c r="E32" s="100">
        <v>21</v>
      </c>
      <c r="F32" s="101">
        <v>0</v>
      </c>
      <c r="G32" s="101">
        <v>55</v>
      </c>
      <c r="H32" s="99">
        <v>31</v>
      </c>
      <c r="I32" s="100">
        <v>25</v>
      </c>
      <c r="J32" s="101">
        <v>31</v>
      </c>
      <c r="K32" s="102">
        <v>35</v>
      </c>
      <c r="L32" s="99">
        <v>29</v>
      </c>
      <c r="M32" s="97">
        <f t="shared" si="24"/>
        <v>0.46774193548387094</v>
      </c>
      <c r="N32" s="101">
        <v>33</v>
      </c>
      <c r="O32" s="122">
        <f t="shared" si="19"/>
        <v>0.532258064516129</v>
      </c>
      <c r="P32" s="288">
        <v>0</v>
      </c>
      <c r="Q32" s="123">
        <f t="shared" si="20"/>
        <v>0</v>
      </c>
      <c r="R32" s="278" t="s">
        <v>54</v>
      </c>
      <c r="S32" s="147" t="s">
        <v>54</v>
      </c>
      <c r="T32" s="115" t="s">
        <v>54</v>
      </c>
      <c r="U32" s="147" t="s">
        <v>54</v>
      </c>
      <c r="V32" s="115" t="s">
        <v>54</v>
      </c>
      <c r="W32" s="116" t="s">
        <v>54</v>
      </c>
      <c r="X32" s="157" t="s">
        <v>54</v>
      </c>
      <c r="Y32" s="169" t="s">
        <v>54</v>
      </c>
    </row>
    <row r="33" spans="1:25" ht="15" customHeight="1" thickBot="1" x14ac:dyDescent="0.3">
      <c r="A33" s="408"/>
      <c r="B33" s="409"/>
      <c r="C33" s="121" t="s">
        <v>30</v>
      </c>
      <c r="D33" s="114">
        <v>178</v>
      </c>
      <c r="E33" s="112">
        <v>124</v>
      </c>
      <c r="F33" s="112">
        <v>124</v>
      </c>
      <c r="G33" s="112">
        <v>142</v>
      </c>
      <c r="H33" s="108">
        <v>123</v>
      </c>
      <c r="I33" s="110">
        <v>113</v>
      </c>
      <c r="J33" s="110">
        <v>93</v>
      </c>
      <c r="K33" s="113">
        <v>98</v>
      </c>
      <c r="L33" s="108">
        <v>35</v>
      </c>
      <c r="M33" s="97">
        <f t="shared" si="24"/>
        <v>0.56451612903225812</v>
      </c>
      <c r="N33" s="110">
        <v>27</v>
      </c>
      <c r="O33" s="109">
        <f t="shared" si="19"/>
        <v>0.43548387096774194</v>
      </c>
      <c r="P33" s="110">
        <v>0</v>
      </c>
      <c r="Q33" s="111">
        <f t="shared" si="20"/>
        <v>0</v>
      </c>
      <c r="R33" s="89">
        <v>0</v>
      </c>
      <c r="S33" s="148">
        <f t="shared" ref="S33" si="26">R33/(L33+N33+P33)</f>
        <v>0</v>
      </c>
      <c r="T33" s="90">
        <v>0</v>
      </c>
      <c r="U33" s="148">
        <f t="shared" ref="U33" si="27">T33/(L33+N33+P33)</f>
        <v>0</v>
      </c>
      <c r="V33" s="87">
        <v>172.5</v>
      </c>
      <c r="W33" s="290">
        <f t="shared" si="25"/>
        <v>80.83</v>
      </c>
      <c r="X33" s="155">
        <v>91.67</v>
      </c>
      <c r="Y33" s="156">
        <f t="shared" ref="Y33" si="28">X33/V33</f>
        <v>0.5314202898550725</v>
      </c>
    </row>
    <row r="34" spans="1:25" ht="15" customHeight="1" thickBot="1" x14ac:dyDescent="0.3">
      <c r="A34" s="397" t="s">
        <v>42</v>
      </c>
      <c r="B34" s="398"/>
      <c r="C34" s="399"/>
      <c r="D34" s="160">
        <f t="shared" ref="D34:L34" si="29">SUM(D25:D33)</f>
        <v>1980</v>
      </c>
      <c r="E34" s="173">
        <f t="shared" si="29"/>
        <v>1300</v>
      </c>
      <c r="F34" s="160">
        <f t="shared" si="29"/>
        <v>837</v>
      </c>
      <c r="G34" s="160">
        <f t="shared" si="29"/>
        <v>1055</v>
      </c>
      <c r="H34" s="160">
        <f t="shared" si="29"/>
        <v>1587</v>
      </c>
      <c r="I34" s="173">
        <f t="shared" si="29"/>
        <v>1125</v>
      </c>
      <c r="J34" s="160">
        <f t="shared" si="29"/>
        <v>576</v>
      </c>
      <c r="K34" s="173">
        <f t="shared" si="29"/>
        <v>595</v>
      </c>
      <c r="L34" s="160">
        <f t="shared" si="29"/>
        <v>246</v>
      </c>
      <c r="M34" s="164">
        <f>L34/(L34+N34+P34)</f>
        <v>0.44086021505376344</v>
      </c>
      <c r="N34" s="162">
        <f>SUM(N25:N33)</f>
        <v>308</v>
      </c>
      <c r="O34" s="164">
        <f>N34/(L34+N34+P34)</f>
        <v>0.55197132616487454</v>
      </c>
      <c r="P34" s="162">
        <f>SUM(P25:P33)</f>
        <v>4</v>
      </c>
      <c r="Q34" s="165">
        <f>P34/(L34+N34+P34)</f>
        <v>7.1684587813620072E-3</v>
      </c>
      <c r="R34" s="166">
        <f>SUM(R25:R33)</f>
        <v>0</v>
      </c>
      <c r="S34" s="150">
        <f>R34/(L34+N34+P34)</f>
        <v>0</v>
      </c>
      <c r="T34" s="167">
        <f>SUM(T25:T33)</f>
        <v>0</v>
      </c>
      <c r="U34" s="150">
        <f>T34/(L34+N34+P34)</f>
        <v>0</v>
      </c>
      <c r="V34" s="172">
        <f>SUM(V25:V33)</f>
        <v>1380</v>
      </c>
      <c r="W34" s="172">
        <f>SUM(W25:W33)</f>
        <v>905.83</v>
      </c>
      <c r="X34" s="172">
        <f>SUM(X25:X33)</f>
        <v>474.17</v>
      </c>
      <c r="Y34" s="159">
        <f>X34/V34</f>
        <v>0.34360144927536235</v>
      </c>
    </row>
    <row r="35" spans="1:25" ht="15" customHeight="1" x14ac:dyDescent="0.25">
      <c r="A35" s="400" t="s">
        <v>50</v>
      </c>
      <c r="B35" s="393" t="s">
        <v>39</v>
      </c>
      <c r="C35" s="232" t="s">
        <v>25</v>
      </c>
      <c r="D35" s="229">
        <v>142</v>
      </c>
      <c r="E35" s="80">
        <v>134</v>
      </c>
      <c r="F35" s="80">
        <v>89</v>
      </c>
      <c r="G35" s="80">
        <v>65</v>
      </c>
      <c r="H35" s="79">
        <v>96</v>
      </c>
      <c r="I35" s="80">
        <v>90</v>
      </c>
      <c r="J35" s="81">
        <v>31</v>
      </c>
      <c r="K35" s="117">
        <v>31</v>
      </c>
      <c r="L35" s="79">
        <v>50</v>
      </c>
      <c r="M35" s="82">
        <f t="shared" si="24"/>
        <v>0.80645161290322576</v>
      </c>
      <c r="N35" s="81">
        <v>12</v>
      </c>
      <c r="O35" s="82">
        <f t="shared" si="19"/>
        <v>0.19354838709677419</v>
      </c>
      <c r="P35" s="81">
        <v>0</v>
      </c>
      <c r="Q35" s="83">
        <f t="shared" si="20"/>
        <v>0</v>
      </c>
      <c r="R35" s="275">
        <v>0</v>
      </c>
      <c r="S35" s="147">
        <f t="shared" ref="S35:S38" si="30">R35/(L35+N35+P35)</f>
        <v>0</v>
      </c>
      <c r="T35" s="84">
        <v>0</v>
      </c>
      <c r="U35" s="147">
        <f t="shared" ref="U35:U38" si="31">T35/(L35+N35+P35)</f>
        <v>0</v>
      </c>
      <c r="V35" s="87">
        <v>172.5</v>
      </c>
      <c r="W35" s="85">
        <v>157.5</v>
      </c>
      <c r="X35" s="151">
        <v>0</v>
      </c>
      <c r="Y35" s="152">
        <f t="shared" ref="Y35:Y38" si="32">X35/V35</f>
        <v>0</v>
      </c>
    </row>
    <row r="36" spans="1:25" ht="15" customHeight="1" x14ac:dyDescent="0.25">
      <c r="A36" s="401"/>
      <c r="B36" s="393"/>
      <c r="C36" s="124" t="s">
        <v>26</v>
      </c>
      <c r="D36" s="230">
        <v>240</v>
      </c>
      <c r="E36" s="94">
        <v>235</v>
      </c>
      <c r="F36" s="94">
        <v>31</v>
      </c>
      <c r="G36" s="94">
        <v>21</v>
      </c>
      <c r="H36" s="93">
        <v>155</v>
      </c>
      <c r="I36" s="94">
        <v>152</v>
      </c>
      <c r="J36" s="95">
        <v>31</v>
      </c>
      <c r="K36" s="119">
        <v>26</v>
      </c>
      <c r="L36" s="93">
        <v>43</v>
      </c>
      <c r="M36" s="97">
        <f t="shared" si="24"/>
        <v>0.69354838709677424</v>
      </c>
      <c r="N36" s="95">
        <v>19</v>
      </c>
      <c r="O36" s="97">
        <f t="shared" si="19"/>
        <v>0.30645161290322581</v>
      </c>
      <c r="P36" s="95">
        <v>0</v>
      </c>
      <c r="Q36" s="98">
        <f t="shared" si="20"/>
        <v>0</v>
      </c>
      <c r="R36" s="89">
        <v>0</v>
      </c>
      <c r="S36" s="149">
        <f t="shared" si="30"/>
        <v>0</v>
      </c>
      <c r="T36" s="90">
        <v>0</v>
      </c>
      <c r="U36" s="149">
        <f t="shared" si="31"/>
        <v>0</v>
      </c>
      <c r="V36" s="87">
        <v>172.5</v>
      </c>
      <c r="W36" s="88">
        <v>157.5</v>
      </c>
      <c r="X36" s="151">
        <v>0</v>
      </c>
      <c r="Y36" s="152">
        <f t="shared" si="32"/>
        <v>0</v>
      </c>
    </row>
    <row r="37" spans="1:25" ht="15" customHeight="1" x14ac:dyDescent="0.25">
      <c r="A37" s="401"/>
      <c r="B37" s="393"/>
      <c r="C37" s="124" t="s">
        <v>27</v>
      </c>
      <c r="D37" s="230">
        <v>133</v>
      </c>
      <c r="E37" s="94">
        <v>101</v>
      </c>
      <c r="F37" s="94">
        <v>46</v>
      </c>
      <c r="G37" s="94">
        <v>7</v>
      </c>
      <c r="H37" s="93">
        <v>0</v>
      </c>
      <c r="I37" s="94">
        <v>0</v>
      </c>
      <c r="J37" s="95">
        <v>0</v>
      </c>
      <c r="K37" s="96">
        <v>0</v>
      </c>
      <c r="L37" s="93">
        <v>21</v>
      </c>
      <c r="M37" s="97">
        <f t="shared" si="24"/>
        <v>0.77777777777777779</v>
      </c>
      <c r="N37" s="95">
        <v>4</v>
      </c>
      <c r="O37" s="97">
        <f t="shared" si="19"/>
        <v>0.14814814814814814</v>
      </c>
      <c r="P37" s="95">
        <v>2</v>
      </c>
      <c r="Q37" s="98">
        <f t="shared" si="20"/>
        <v>7.407407407407407E-2</v>
      </c>
      <c r="R37" s="86">
        <v>0</v>
      </c>
      <c r="S37" s="149">
        <f t="shared" si="30"/>
        <v>0</v>
      </c>
      <c r="T37" s="87">
        <v>0</v>
      </c>
      <c r="U37" s="149">
        <f t="shared" si="31"/>
        <v>0</v>
      </c>
      <c r="V37" s="87">
        <v>172.5</v>
      </c>
      <c r="W37" s="88">
        <v>157.5</v>
      </c>
      <c r="X37" s="151">
        <v>0</v>
      </c>
      <c r="Y37" s="152">
        <f t="shared" si="32"/>
        <v>0</v>
      </c>
    </row>
    <row r="38" spans="1:25" ht="15" customHeight="1" x14ac:dyDescent="0.25">
      <c r="A38" s="401"/>
      <c r="B38" s="393"/>
      <c r="C38" s="124" t="s">
        <v>28</v>
      </c>
      <c r="D38" s="230">
        <v>516</v>
      </c>
      <c r="E38" s="94">
        <v>266</v>
      </c>
      <c r="F38" s="94">
        <v>58</v>
      </c>
      <c r="G38" s="94">
        <v>72</v>
      </c>
      <c r="H38" s="93">
        <v>377</v>
      </c>
      <c r="I38" s="94">
        <v>198</v>
      </c>
      <c r="J38" s="95">
        <v>28</v>
      </c>
      <c r="K38" s="96">
        <v>24</v>
      </c>
      <c r="L38" s="125">
        <v>38</v>
      </c>
      <c r="M38" s="126">
        <f t="shared" si="24"/>
        <v>0.61290322580645162</v>
      </c>
      <c r="N38" s="127">
        <v>13</v>
      </c>
      <c r="O38" s="126">
        <f t="shared" si="19"/>
        <v>0.20967741935483872</v>
      </c>
      <c r="P38" s="260">
        <v>11</v>
      </c>
      <c r="Q38" s="128">
        <f t="shared" si="20"/>
        <v>0.17741935483870969</v>
      </c>
      <c r="R38" s="86">
        <v>0</v>
      </c>
      <c r="S38" s="147">
        <f t="shared" si="30"/>
        <v>0</v>
      </c>
      <c r="T38" s="90">
        <v>0</v>
      </c>
      <c r="U38" s="147">
        <f t="shared" si="31"/>
        <v>0</v>
      </c>
      <c r="V38" s="87">
        <v>172.5</v>
      </c>
      <c r="W38" s="91">
        <v>157.5</v>
      </c>
      <c r="X38" s="151">
        <v>0</v>
      </c>
      <c r="Y38" s="152">
        <f t="shared" si="32"/>
        <v>0</v>
      </c>
    </row>
    <row r="39" spans="1:25" ht="15" customHeight="1" x14ac:dyDescent="0.25">
      <c r="A39" s="401"/>
      <c r="B39" s="393"/>
      <c r="C39" s="124" t="s">
        <v>29</v>
      </c>
      <c r="D39" s="231">
        <v>0</v>
      </c>
      <c r="E39" s="100">
        <v>1</v>
      </c>
      <c r="F39" s="100">
        <v>61</v>
      </c>
      <c r="G39" s="100">
        <v>42</v>
      </c>
      <c r="H39" s="129">
        <v>0</v>
      </c>
      <c r="I39" s="100">
        <v>0</v>
      </c>
      <c r="J39" s="101">
        <v>62</v>
      </c>
      <c r="K39" s="130">
        <v>38</v>
      </c>
      <c r="L39" s="125">
        <v>31</v>
      </c>
      <c r="M39" s="126">
        <f t="shared" si="24"/>
        <v>0.5</v>
      </c>
      <c r="N39" s="127">
        <v>6</v>
      </c>
      <c r="O39" s="126">
        <f t="shared" si="19"/>
        <v>9.6774193548387094E-2</v>
      </c>
      <c r="P39" s="127">
        <v>25</v>
      </c>
      <c r="Q39" s="128">
        <f t="shared" si="20"/>
        <v>0.40322580645161288</v>
      </c>
      <c r="R39" s="86" t="s">
        <v>54</v>
      </c>
      <c r="S39" s="149" t="s">
        <v>54</v>
      </c>
      <c r="T39" s="87" t="s">
        <v>54</v>
      </c>
      <c r="U39" s="149" t="s">
        <v>54</v>
      </c>
      <c r="V39" s="90" t="s">
        <v>54</v>
      </c>
      <c r="W39" s="91" t="s">
        <v>54</v>
      </c>
      <c r="X39" s="155" t="s">
        <v>54</v>
      </c>
      <c r="Y39" s="170" t="s">
        <v>54</v>
      </c>
    </row>
    <row r="40" spans="1:25" ht="15" customHeight="1" x14ac:dyDescent="0.25">
      <c r="A40" s="401"/>
      <c r="B40" s="386" t="s">
        <v>41</v>
      </c>
      <c r="C40" s="131" t="s">
        <v>31</v>
      </c>
      <c r="D40" s="230">
        <v>302</v>
      </c>
      <c r="E40" s="94">
        <v>294</v>
      </c>
      <c r="F40" s="94">
        <v>62</v>
      </c>
      <c r="G40" s="132">
        <v>59</v>
      </c>
      <c r="H40" s="93">
        <v>279</v>
      </c>
      <c r="I40" s="95">
        <v>280</v>
      </c>
      <c r="J40" s="95">
        <v>62</v>
      </c>
      <c r="K40" s="96">
        <v>60</v>
      </c>
      <c r="L40" s="93">
        <v>44</v>
      </c>
      <c r="M40" s="126">
        <f t="shared" si="24"/>
        <v>0.70967741935483875</v>
      </c>
      <c r="N40" s="95">
        <v>18</v>
      </c>
      <c r="O40" s="126">
        <f t="shared" si="19"/>
        <v>0.29032258064516131</v>
      </c>
      <c r="P40" s="95">
        <v>0</v>
      </c>
      <c r="Q40" s="128">
        <f t="shared" si="20"/>
        <v>0</v>
      </c>
      <c r="R40" s="86" t="s">
        <v>54</v>
      </c>
      <c r="S40" s="149" t="s">
        <v>54</v>
      </c>
      <c r="T40" s="87" t="s">
        <v>54</v>
      </c>
      <c r="U40" s="171" t="s">
        <v>54</v>
      </c>
      <c r="V40" s="87" t="s">
        <v>54</v>
      </c>
      <c r="W40" s="88" t="s">
        <v>54</v>
      </c>
      <c r="X40" s="153" t="s">
        <v>54</v>
      </c>
      <c r="Y40" s="170" t="s">
        <v>54</v>
      </c>
    </row>
    <row r="41" spans="1:25" ht="15" customHeight="1" x14ac:dyDescent="0.25">
      <c r="A41" s="401"/>
      <c r="B41" s="386"/>
      <c r="C41" s="131" t="s">
        <v>32</v>
      </c>
      <c r="D41" s="230">
        <v>101</v>
      </c>
      <c r="E41" s="94">
        <v>97</v>
      </c>
      <c r="F41" s="94">
        <v>31</v>
      </c>
      <c r="G41" s="132">
        <v>31</v>
      </c>
      <c r="H41" s="93">
        <v>93</v>
      </c>
      <c r="I41" s="95">
        <v>84</v>
      </c>
      <c r="J41" s="95">
        <v>31</v>
      </c>
      <c r="K41" s="96">
        <v>30</v>
      </c>
      <c r="L41" s="93">
        <v>56</v>
      </c>
      <c r="M41" s="126">
        <f t="shared" si="24"/>
        <v>0.90322580645161288</v>
      </c>
      <c r="N41" s="95">
        <v>6</v>
      </c>
      <c r="O41" s="126">
        <f t="shared" si="19"/>
        <v>9.6774193548387094E-2</v>
      </c>
      <c r="P41" s="95">
        <v>0</v>
      </c>
      <c r="Q41" s="128">
        <f t="shared" si="20"/>
        <v>0</v>
      </c>
      <c r="R41" s="86" t="s">
        <v>54</v>
      </c>
      <c r="S41" s="149" t="s">
        <v>54</v>
      </c>
      <c r="T41" s="87" t="s">
        <v>54</v>
      </c>
      <c r="U41" s="171" t="s">
        <v>54</v>
      </c>
      <c r="V41" s="87" t="s">
        <v>54</v>
      </c>
      <c r="W41" s="88" t="s">
        <v>54</v>
      </c>
      <c r="X41" s="153" t="s">
        <v>54</v>
      </c>
      <c r="Y41" s="170" t="s">
        <v>54</v>
      </c>
    </row>
    <row r="42" spans="1:25" ht="15" customHeight="1" x14ac:dyDescent="0.25">
      <c r="A42" s="401"/>
      <c r="B42" s="386"/>
      <c r="C42" s="131" t="s">
        <v>33</v>
      </c>
      <c r="D42" s="230">
        <v>62</v>
      </c>
      <c r="E42" s="94">
        <v>61</v>
      </c>
      <c r="F42" s="94">
        <v>31</v>
      </c>
      <c r="G42" s="132">
        <v>28</v>
      </c>
      <c r="H42" s="93">
        <v>62</v>
      </c>
      <c r="I42" s="95">
        <v>62</v>
      </c>
      <c r="J42" s="95">
        <v>31</v>
      </c>
      <c r="K42" s="96">
        <v>29</v>
      </c>
      <c r="L42" s="93">
        <v>58</v>
      </c>
      <c r="M42" s="126">
        <f t="shared" si="24"/>
        <v>0.93548387096774188</v>
      </c>
      <c r="N42" s="95">
        <v>2</v>
      </c>
      <c r="O42" s="126">
        <f t="shared" si="19"/>
        <v>3.2258064516129031E-2</v>
      </c>
      <c r="P42" s="95">
        <v>2</v>
      </c>
      <c r="Q42" s="128">
        <f t="shared" si="20"/>
        <v>3.2258064516129031E-2</v>
      </c>
      <c r="R42" s="86" t="s">
        <v>54</v>
      </c>
      <c r="S42" s="149" t="s">
        <v>54</v>
      </c>
      <c r="T42" s="87" t="s">
        <v>54</v>
      </c>
      <c r="U42" s="171" t="s">
        <v>54</v>
      </c>
      <c r="V42" s="87" t="s">
        <v>54</v>
      </c>
      <c r="W42" s="88" t="s">
        <v>54</v>
      </c>
      <c r="X42" s="153" t="s">
        <v>54</v>
      </c>
      <c r="Y42" s="170" t="s">
        <v>54</v>
      </c>
    </row>
    <row r="43" spans="1:25" ht="15" customHeight="1" thickBot="1" x14ac:dyDescent="0.3">
      <c r="A43" s="401"/>
      <c r="B43" s="386"/>
      <c r="C43" s="233" t="s">
        <v>34</v>
      </c>
      <c r="D43" s="230">
        <v>155</v>
      </c>
      <c r="E43" s="94">
        <v>149</v>
      </c>
      <c r="F43" s="94">
        <v>123</v>
      </c>
      <c r="G43" s="132">
        <v>115</v>
      </c>
      <c r="H43" s="93">
        <v>124</v>
      </c>
      <c r="I43" s="94">
        <v>125</v>
      </c>
      <c r="J43" s="95">
        <v>124</v>
      </c>
      <c r="K43" s="119">
        <v>111</v>
      </c>
      <c r="L43" s="93">
        <v>42</v>
      </c>
      <c r="M43" s="126">
        <f t="shared" si="24"/>
        <v>0.67741935483870963</v>
      </c>
      <c r="N43" s="95">
        <v>18</v>
      </c>
      <c r="O43" s="126">
        <f t="shared" si="19"/>
        <v>0.29032258064516131</v>
      </c>
      <c r="P43" s="95">
        <v>2</v>
      </c>
      <c r="Q43" s="128">
        <f t="shared" si="20"/>
        <v>3.2258064516129031E-2</v>
      </c>
      <c r="R43" s="86" t="s">
        <v>54</v>
      </c>
      <c r="S43" s="149" t="s">
        <v>54</v>
      </c>
      <c r="T43" s="87" t="s">
        <v>54</v>
      </c>
      <c r="U43" s="171" t="s">
        <v>54</v>
      </c>
      <c r="V43" s="87" t="s">
        <v>54</v>
      </c>
      <c r="W43" s="88" t="s">
        <v>54</v>
      </c>
      <c r="X43" s="153" t="s">
        <v>54</v>
      </c>
      <c r="Y43" s="170" t="s">
        <v>54</v>
      </c>
    </row>
    <row r="44" spans="1:25" ht="15.75" thickBot="1" x14ac:dyDescent="0.3">
      <c r="A44" s="410" t="s">
        <v>42</v>
      </c>
      <c r="B44" s="411"/>
      <c r="C44" s="412"/>
      <c r="D44" s="173">
        <f t="shared" ref="D44:L44" si="33">SUM(D35:D43)</f>
        <v>1651</v>
      </c>
      <c r="E44" s="161">
        <f t="shared" si="33"/>
        <v>1338</v>
      </c>
      <c r="F44" s="161">
        <f t="shared" si="33"/>
        <v>532</v>
      </c>
      <c r="G44" s="161">
        <f t="shared" si="33"/>
        <v>440</v>
      </c>
      <c r="H44" s="160">
        <f t="shared" si="33"/>
        <v>1186</v>
      </c>
      <c r="I44" s="161">
        <f t="shared" si="33"/>
        <v>991</v>
      </c>
      <c r="J44" s="162">
        <f t="shared" si="33"/>
        <v>400</v>
      </c>
      <c r="K44" s="163">
        <f t="shared" si="33"/>
        <v>349</v>
      </c>
      <c r="L44" s="160">
        <f t="shared" si="33"/>
        <v>383</v>
      </c>
      <c r="M44" s="164">
        <f>L44/(L44+N44+P44)</f>
        <v>0.73231357552581267</v>
      </c>
      <c r="N44" s="162">
        <f>SUM(N35:N43)</f>
        <v>98</v>
      </c>
      <c r="O44" s="164">
        <f>N44/(L44+N44+P44)</f>
        <v>0.18738049713193117</v>
      </c>
      <c r="P44" s="162">
        <f>SUM(P35:P43)</f>
        <v>42</v>
      </c>
      <c r="Q44" s="165">
        <f>P44/(L44+N44+P44)</f>
        <v>8.0305927342256209E-2</v>
      </c>
      <c r="R44" s="166">
        <f>SUM(R35:R43)</f>
        <v>0</v>
      </c>
      <c r="S44" s="150">
        <f>R44/(L44+N44+P44)</f>
        <v>0</v>
      </c>
      <c r="T44" s="167">
        <f>SUM(T35:T43)</f>
        <v>0</v>
      </c>
      <c r="U44" s="150">
        <f>T44/(L44+N44+P44)</f>
        <v>0</v>
      </c>
      <c r="V44" s="167">
        <f>SUM(V35:V43)</f>
        <v>690</v>
      </c>
      <c r="W44" s="168">
        <f>SUM(W35:W43)</f>
        <v>630</v>
      </c>
      <c r="X44" s="158">
        <f>SUM(X35:X43)</f>
        <v>0</v>
      </c>
      <c r="Y44" s="159">
        <f>X44/V44</f>
        <v>0</v>
      </c>
    </row>
    <row r="45" spans="1:25" ht="15.75" thickBot="1" x14ac:dyDescent="0.3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36"/>
      <c r="S45" s="136"/>
      <c r="T45" s="136"/>
      <c r="U45" s="136"/>
      <c r="V45" s="137"/>
      <c r="W45" s="137"/>
      <c r="X45" s="138"/>
    </row>
    <row r="46" spans="1:25" ht="15.75" customHeight="1" x14ac:dyDescent="0.25">
      <c r="A46" s="413" t="s">
        <v>44</v>
      </c>
      <c r="B46" s="414"/>
      <c r="C46" s="415"/>
      <c r="D46" s="174">
        <f t="shared" ref="D46:X46" si="34">D24</f>
        <v>3495</v>
      </c>
      <c r="E46" s="175">
        <f t="shared" si="34"/>
        <v>3023</v>
      </c>
      <c r="F46" s="175">
        <f t="shared" si="34"/>
        <v>2107</v>
      </c>
      <c r="G46" s="176">
        <f t="shared" si="34"/>
        <v>2639</v>
      </c>
      <c r="H46" s="174">
        <f t="shared" si="34"/>
        <v>2587</v>
      </c>
      <c r="I46" s="175">
        <f t="shared" si="34"/>
        <v>2604</v>
      </c>
      <c r="J46" s="175">
        <f t="shared" si="34"/>
        <v>1608</v>
      </c>
      <c r="K46" s="177">
        <f t="shared" si="34"/>
        <v>2085</v>
      </c>
      <c r="L46" s="178">
        <f t="shared" si="34"/>
        <v>607</v>
      </c>
      <c r="M46" s="179">
        <f t="shared" si="34"/>
        <v>0.51310228233305155</v>
      </c>
      <c r="N46" s="180">
        <f t="shared" si="34"/>
        <v>494</v>
      </c>
      <c r="O46" s="179">
        <f t="shared" si="34"/>
        <v>0.4175824175824176</v>
      </c>
      <c r="P46" s="180">
        <f t="shared" si="34"/>
        <v>82</v>
      </c>
      <c r="Q46" s="181">
        <f t="shared" si="34"/>
        <v>6.9315300084530851E-2</v>
      </c>
      <c r="R46" s="182">
        <f t="shared" si="34"/>
        <v>0</v>
      </c>
      <c r="S46" s="183">
        <f t="shared" si="34"/>
        <v>0</v>
      </c>
      <c r="T46" s="184">
        <f t="shared" si="34"/>
        <v>2</v>
      </c>
      <c r="U46" s="185">
        <f t="shared" si="34"/>
        <v>1.6906170752324597E-3</v>
      </c>
      <c r="V46" s="186">
        <f t="shared" si="34"/>
        <v>2932.5</v>
      </c>
      <c r="W46" s="187">
        <f t="shared" si="34"/>
        <v>1811.58</v>
      </c>
      <c r="X46" s="188">
        <f t="shared" si="34"/>
        <v>1120.92</v>
      </c>
      <c r="Y46" s="183">
        <f>X46/V46</f>
        <v>0.38224040920716112</v>
      </c>
    </row>
    <row r="47" spans="1:25" x14ac:dyDescent="0.25">
      <c r="A47" s="416" t="s">
        <v>45</v>
      </c>
      <c r="B47" s="417"/>
      <c r="C47" s="418"/>
      <c r="D47" s="189">
        <f>D34</f>
        <v>1980</v>
      </c>
      <c r="E47" s="190">
        <f t="shared" ref="E47:X47" si="35">E34</f>
        <v>1300</v>
      </c>
      <c r="F47" s="190">
        <f t="shared" si="35"/>
        <v>837</v>
      </c>
      <c r="G47" s="191">
        <f t="shared" si="35"/>
        <v>1055</v>
      </c>
      <c r="H47" s="189">
        <f t="shared" si="35"/>
        <v>1587</v>
      </c>
      <c r="I47" s="190">
        <f t="shared" si="35"/>
        <v>1125</v>
      </c>
      <c r="J47" s="190">
        <f t="shared" si="35"/>
        <v>576</v>
      </c>
      <c r="K47" s="192">
        <f t="shared" si="35"/>
        <v>595</v>
      </c>
      <c r="L47" s="193">
        <f t="shared" si="35"/>
        <v>246</v>
      </c>
      <c r="M47" s="194">
        <f t="shared" si="35"/>
        <v>0.44086021505376344</v>
      </c>
      <c r="N47" s="195">
        <f t="shared" si="35"/>
        <v>308</v>
      </c>
      <c r="O47" s="194">
        <f t="shared" si="35"/>
        <v>0.55197132616487454</v>
      </c>
      <c r="P47" s="195">
        <f t="shared" si="35"/>
        <v>4</v>
      </c>
      <c r="Q47" s="196">
        <f t="shared" si="35"/>
        <v>7.1684587813620072E-3</v>
      </c>
      <c r="R47" s="197">
        <f t="shared" si="35"/>
        <v>0</v>
      </c>
      <c r="S47" s="198">
        <f t="shared" si="35"/>
        <v>0</v>
      </c>
      <c r="T47" s="199">
        <f t="shared" si="35"/>
        <v>0</v>
      </c>
      <c r="U47" s="200">
        <f t="shared" si="35"/>
        <v>0</v>
      </c>
      <c r="V47" s="273">
        <f t="shared" si="35"/>
        <v>1380</v>
      </c>
      <c r="W47" s="274">
        <f t="shared" si="35"/>
        <v>905.83</v>
      </c>
      <c r="X47" s="274">
        <f t="shared" si="35"/>
        <v>474.17</v>
      </c>
      <c r="Y47" s="198">
        <f>X47/V47</f>
        <v>0.34360144927536235</v>
      </c>
    </row>
    <row r="48" spans="1:25" ht="15.75" thickBot="1" x14ac:dyDescent="0.3">
      <c r="A48" s="419" t="s">
        <v>46</v>
      </c>
      <c r="B48" s="420"/>
      <c r="C48" s="421"/>
      <c r="D48" s="201">
        <f>D44</f>
        <v>1651</v>
      </c>
      <c r="E48" s="202">
        <f t="shared" ref="E48:X48" si="36">E44</f>
        <v>1338</v>
      </c>
      <c r="F48" s="202">
        <f t="shared" si="36"/>
        <v>532</v>
      </c>
      <c r="G48" s="203">
        <f t="shared" si="36"/>
        <v>440</v>
      </c>
      <c r="H48" s="201">
        <f t="shared" si="36"/>
        <v>1186</v>
      </c>
      <c r="I48" s="202">
        <f t="shared" si="36"/>
        <v>991</v>
      </c>
      <c r="J48" s="202">
        <f t="shared" si="36"/>
        <v>400</v>
      </c>
      <c r="K48" s="204">
        <f t="shared" si="36"/>
        <v>349</v>
      </c>
      <c r="L48" s="205">
        <f t="shared" si="36"/>
        <v>383</v>
      </c>
      <c r="M48" s="206">
        <f t="shared" si="36"/>
        <v>0.73231357552581267</v>
      </c>
      <c r="N48" s="207">
        <f t="shared" si="36"/>
        <v>98</v>
      </c>
      <c r="O48" s="206">
        <f t="shared" si="36"/>
        <v>0.18738049713193117</v>
      </c>
      <c r="P48" s="207">
        <f t="shared" si="36"/>
        <v>42</v>
      </c>
      <c r="Q48" s="208">
        <f t="shared" si="36"/>
        <v>8.0305927342256209E-2</v>
      </c>
      <c r="R48" s="209">
        <f t="shared" si="36"/>
        <v>0</v>
      </c>
      <c r="S48" s="210">
        <f t="shared" si="36"/>
        <v>0</v>
      </c>
      <c r="T48" s="211">
        <f t="shared" si="36"/>
        <v>0</v>
      </c>
      <c r="U48" s="212">
        <f t="shared" si="36"/>
        <v>0</v>
      </c>
      <c r="V48" s="209">
        <f t="shared" si="36"/>
        <v>690</v>
      </c>
      <c r="W48" s="213">
        <f t="shared" si="36"/>
        <v>630</v>
      </c>
      <c r="X48" s="214">
        <f t="shared" si="36"/>
        <v>0</v>
      </c>
      <c r="Y48" s="210">
        <f>X48/V48</f>
        <v>0</v>
      </c>
    </row>
    <row r="49" spans="1:25" ht="15.75" thickBot="1" x14ac:dyDescent="0.3">
      <c r="A49" s="422" t="s">
        <v>43</v>
      </c>
      <c r="B49" s="423"/>
      <c r="C49" s="424"/>
      <c r="D49" s="215">
        <f t="shared" ref="D49:L49" si="37">SUM(D46:D48)</f>
        <v>7126</v>
      </c>
      <c r="E49" s="216">
        <f t="shared" si="37"/>
        <v>5661</v>
      </c>
      <c r="F49" s="216">
        <f t="shared" si="37"/>
        <v>3476</v>
      </c>
      <c r="G49" s="217">
        <f t="shared" si="37"/>
        <v>4134</v>
      </c>
      <c r="H49" s="215">
        <f t="shared" si="37"/>
        <v>5360</v>
      </c>
      <c r="I49" s="216">
        <f t="shared" si="37"/>
        <v>4720</v>
      </c>
      <c r="J49" s="216">
        <f t="shared" si="37"/>
        <v>2584</v>
      </c>
      <c r="K49" s="218">
        <f t="shared" si="37"/>
        <v>3029</v>
      </c>
      <c r="L49" s="219">
        <f t="shared" si="37"/>
        <v>1236</v>
      </c>
      <c r="M49" s="220">
        <f>L49/(L49+N49+P49)</f>
        <v>0.54593639575971731</v>
      </c>
      <c r="N49" s="221">
        <f>SUM(N46:N48)</f>
        <v>900</v>
      </c>
      <c r="O49" s="220">
        <f>N49/(L49+N49+P49)</f>
        <v>0.39752650176678445</v>
      </c>
      <c r="P49" s="221">
        <f>SUM(P46:P48)</f>
        <v>128</v>
      </c>
      <c r="Q49" s="222">
        <f>P49/(L49+N49+P49)</f>
        <v>5.6537102473498232E-2</v>
      </c>
      <c r="R49" s="223">
        <f>SUM(R46:R48)</f>
        <v>0</v>
      </c>
      <c r="S49" s="150">
        <f>R49/(L49+N49+P49)</f>
        <v>0</v>
      </c>
      <c r="T49" s="225">
        <f>SUM(T46:T48)</f>
        <v>2</v>
      </c>
      <c r="U49" s="150">
        <f>T49/(L49+N49+P49)</f>
        <v>8.8339222614840988E-4</v>
      </c>
      <c r="V49" s="238">
        <f>SUM(V46:V48)</f>
        <v>5002.5</v>
      </c>
      <c r="W49" s="226">
        <f>SUM(W46:W48)</f>
        <v>3347.41</v>
      </c>
      <c r="X49" s="227">
        <f>SUM(X46:X48)</f>
        <v>1595.0900000000001</v>
      </c>
      <c r="Y49" s="228">
        <f>X49/V49</f>
        <v>0.31885857071464269</v>
      </c>
    </row>
    <row r="51" spans="1:25" hidden="1" x14ac:dyDescent="0.25">
      <c r="B51" s="254" t="s">
        <v>73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</row>
    <row r="52" spans="1:25" hidden="1" x14ac:dyDescent="0.25">
      <c r="B52" s="254" t="s">
        <v>74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</row>
    <row r="53" spans="1:25" hidden="1" x14ac:dyDescent="0.25">
      <c r="B53" s="254" t="s">
        <v>75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</row>
    <row r="54" spans="1:25" hidden="1" x14ac:dyDescent="0.25">
      <c r="B54" s="254" t="s">
        <v>76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</row>
    <row r="55" spans="1:25" hidden="1" x14ac:dyDescent="0.25">
      <c r="B55" s="254" t="s">
        <v>77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</row>
  </sheetData>
  <mergeCells count="31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4:B23"/>
    <mergeCell ref="A25:B3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V1:Y2"/>
    <mergeCell ref="S1:S3"/>
    <mergeCell ref="U1:U3"/>
    <mergeCell ref="R1:R3"/>
    <mergeCell ref="T1:T3"/>
  </mergeCells>
  <conditionalFormatting sqref="R4:R23 R35:R38 R33 R25:R31 P25:P33">
    <cfRule type="cellIs" dxfId="1" priority="2" operator="greaterThan">
      <formula>0</formula>
    </cfRule>
  </conditionalFormatting>
  <conditionalFormatting sqref="P4:P23 P35:P43">
    <cfRule type="cellIs" dxfId="0" priority="1" operator="greaterThan">
      <formula>0</formula>
    </cfRule>
  </conditionalFormatting>
  <pageMargins left="0" right="0.11811023622047245" top="0.15748031496062992" bottom="0.15748031496062992" header="0" footer="0.31496062992125984"/>
  <pageSetup paperSize="8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Shifts</vt:lpstr>
      <vt:lpstr>Overall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Jones Jo (RWG) West Hertfordshire TR</cp:lastModifiedBy>
  <cp:lastPrinted>2018-06-08T11:15:54Z</cp:lastPrinted>
  <dcterms:created xsi:type="dcterms:W3CDTF">2014-06-13T12:13:28Z</dcterms:created>
  <dcterms:modified xsi:type="dcterms:W3CDTF">2018-06-12T13:53:56Z</dcterms:modified>
</cp:coreProperties>
</file>