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28275" windowHeight="12105"/>
  </bookViews>
  <sheets>
    <sheet name="Summary - WGH" sheetId="1" r:id="rId1"/>
    <sheet name="Summary - HHGH" sheetId="2" r:id="rId2"/>
    <sheet name="Summary - SACH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P17" i="3"/>
  <c r="O17"/>
  <c r="N17"/>
  <c r="M17"/>
  <c r="L17"/>
  <c r="K17"/>
  <c r="J17"/>
  <c r="I17"/>
  <c r="H17"/>
  <c r="G17"/>
  <c r="F17"/>
  <c r="E17"/>
  <c r="P14"/>
  <c r="O14"/>
  <c r="N14"/>
  <c r="M14"/>
  <c r="L14"/>
  <c r="K14"/>
  <c r="J14"/>
  <c r="I14"/>
  <c r="H14"/>
  <c r="G14"/>
  <c r="F14"/>
  <c r="E14"/>
  <c r="P11"/>
  <c r="O11"/>
  <c r="N11"/>
  <c r="M11"/>
  <c r="L11"/>
  <c r="K11"/>
  <c r="J11"/>
  <c r="I11"/>
  <c r="H11"/>
  <c r="G11"/>
  <c r="F11"/>
  <c r="E11"/>
  <c r="P7"/>
  <c r="O7"/>
  <c r="N7"/>
  <c r="M7"/>
  <c r="L7"/>
  <c r="K7"/>
  <c r="J7"/>
  <c r="I7"/>
  <c r="H7"/>
  <c r="G7"/>
  <c r="F7"/>
  <c r="E7"/>
  <c r="P17" i="2"/>
  <c r="O17"/>
  <c r="N17"/>
  <c r="M17"/>
  <c r="L17"/>
  <c r="K17"/>
  <c r="J17"/>
  <c r="I17"/>
  <c r="H17"/>
  <c r="G17"/>
  <c r="F17"/>
  <c r="E17"/>
  <c r="P14"/>
  <c r="O14"/>
  <c r="N14"/>
  <c r="M14"/>
  <c r="L14"/>
  <c r="K14"/>
  <c r="J14"/>
  <c r="I14"/>
  <c r="H14"/>
  <c r="G14"/>
  <c r="F14"/>
  <c r="E14"/>
  <c r="P11"/>
  <c r="O11"/>
  <c r="N11"/>
  <c r="M11"/>
  <c r="L11"/>
  <c r="K11"/>
  <c r="J11"/>
  <c r="I11"/>
  <c r="H11"/>
  <c r="G11"/>
  <c r="F11"/>
  <c r="E11"/>
  <c r="P7"/>
  <c r="O7"/>
  <c r="N7"/>
  <c r="M7"/>
  <c r="L7"/>
  <c r="K7"/>
  <c r="J7"/>
  <c r="I7"/>
  <c r="H7"/>
  <c r="G7"/>
  <c r="F7"/>
  <c r="E7"/>
  <c r="U23" i="1"/>
  <c r="T23"/>
  <c r="S23"/>
  <c r="R23"/>
  <c r="P23"/>
  <c r="O23"/>
  <c r="N23"/>
  <c r="M23"/>
  <c r="L23"/>
  <c r="K23"/>
  <c r="J23"/>
  <c r="I23"/>
  <c r="H23"/>
  <c r="G23"/>
  <c r="F23"/>
  <c r="E23"/>
  <c r="P19"/>
  <c r="O19"/>
  <c r="N19"/>
  <c r="M19"/>
  <c r="L19"/>
  <c r="K19"/>
  <c r="J19"/>
  <c r="I19"/>
  <c r="H19"/>
  <c r="G19"/>
  <c r="F19"/>
  <c r="E19"/>
  <c r="N16"/>
  <c r="M16"/>
  <c r="K16"/>
  <c r="J16"/>
  <c r="I16"/>
  <c r="H16"/>
  <c r="G16"/>
  <c r="F16"/>
  <c r="E16"/>
  <c r="U13"/>
  <c r="T13"/>
  <c r="S13"/>
  <c r="R13"/>
  <c r="P13"/>
  <c r="O13"/>
  <c r="N13"/>
  <c r="M13"/>
  <c r="L13"/>
  <c r="K13"/>
  <c r="J13"/>
  <c r="I13"/>
  <c r="H13"/>
  <c r="G13"/>
  <c r="F13"/>
  <c r="E13"/>
  <c r="P10"/>
  <c r="O10"/>
  <c r="N10"/>
  <c r="M10"/>
  <c r="L10"/>
  <c r="K10"/>
  <c r="J10"/>
  <c r="I10"/>
  <c r="H10"/>
  <c r="G10"/>
  <c r="F10"/>
  <c r="E10"/>
  <c r="U7"/>
  <c r="T7"/>
  <c r="S7"/>
  <c r="R7"/>
  <c r="P7"/>
  <c r="O7"/>
  <c r="N7"/>
  <c r="M7"/>
  <c r="L7"/>
  <c r="K7"/>
  <c r="J7"/>
  <c r="I7"/>
  <c r="H7"/>
  <c r="G7"/>
  <c r="F7"/>
  <c r="E7"/>
  <c r="L16" l="1"/>
  <c r="O16"/>
  <c r="P16"/>
</calcChain>
</file>

<file path=xl/sharedStrings.xml><?xml version="1.0" encoding="utf-8"?>
<sst xmlns="http://schemas.openxmlformats.org/spreadsheetml/2006/main" count="77" uniqueCount="27">
  <si>
    <t>RETURN TO FRONT PAGE</t>
  </si>
  <si>
    <t>WATFORD A&amp;E</t>
  </si>
  <si>
    <t>Indicator</t>
  </si>
  <si>
    <t>Month</t>
  </si>
  <si>
    <t>Target</t>
  </si>
  <si>
    <t>Unplanned re-attendances within 7 days</t>
  </si>
  <si>
    <t>&lt; 5%</t>
  </si>
  <si>
    <t>Q1</t>
  </si>
  <si>
    <t>Q2</t>
  </si>
  <si>
    <t>Q3</t>
  </si>
  <si>
    <t>Q4</t>
  </si>
  <si>
    <t xml:space="preserve">Total Time in Dept </t>
  </si>
  <si>
    <t>95th % ile</t>
  </si>
  <si>
    <t>&lt;04:00 hrs</t>
  </si>
  <si>
    <t>Left without being Seen</t>
  </si>
  <si>
    <t>Time to Initial Assessment</t>
  </si>
  <si>
    <t>&lt; 00:15 mins</t>
  </si>
  <si>
    <t>Time to Treatment</t>
  </si>
  <si>
    <t>Median wait</t>
  </si>
  <si>
    <t>&lt; 01:00 hrs</t>
  </si>
  <si>
    <t>NB:   Issue with times work in progress</t>
  </si>
  <si>
    <t>% &gt;4hr breaches WGH AE</t>
  </si>
  <si>
    <t>&gt;= 95%</t>
  </si>
  <si>
    <t>HEMEL HEMPSTEAD UCC</t>
  </si>
  <si>
    <t>NB: Unplanned Reattendances not currently identified in UCC - work in progress</t>
  </si>
  <si>
    <t>ST ALBANS MIU</t>
  </si>
  <si>
    <t>NB: Work in progress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</si>
</sst>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h:mm"/>
  </numFmts>
  <fonts count="13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rgb="FF3333FF"/>
      <name val="Arial"/>
      <family val="2"/>
    </font>
    <font>
      <b/>
      <sz val="10"/>
      <color rgb="FF3333FF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1" applyNumberFormat="0" applyFill="0" applyAlignment="0" applyProtection="0">
      <alignment vertical="top"/>
      <protection locked="0"/>
    </xf>
    <xf numFmtId="0" fontId="12" fillId="0" borderId="0"/>
    <xf numFmtId="0" fontId="6" fillId="0" borderId="0"/>
    <xf numFmtId="9" fontId="1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2" applyFont="1" applyFill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17" fontId="8" fillId="3" borderId="4" xfId="0" applyNumberFormat="1" applyFont="1" applyFill="1" applyBorder="1"/>
    <xf numFmtId="17" fontId="8" fillId="3" borderId="5" xfId="0" applyNumberFormat="1" applyFont="1" applyFill="1" applyBorder="1"/>
    <xf numFmtId="17" fontId="8" fillId="3" borderId="6" xfId="0" applyNumberFormat="1" applyFont="1" applyFill="1" applyBorder="1"/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164" fontId="9" fillId="0" borderId="7" xfId="1" applyNumberFormat="1" applyFont="1" applyBorder="1" applyAlignment="1">
      <alignment horizontal="center"/>
    </xf>
    <xf numFmtId="164" fontId="9" fillId="0" borderId="8" xfId="1" applyNumberFormat="1" applyFont="1" applyBorder="1" applyAlignment="1">
      <alignment horizontal="center"/>
    </xf>
    <xf numFmtId="164" fontId="9" fillId="0" borderId="9" xfId="1" applyNumberFormat="1" applyFont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3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8" fillId="0" borderId="0" xfId="0" applyFont="1"/>
    <xf numFmtId="165" fontId="9" fillId="4" borderId="7" xfId="1" applyNumberFormat="1" applyFont="1" applyFill="1" applyBorder="1" applyAlignment="1">
      <alignment horizontal="center"/>
    </xf>
    <xf numFmtId="165" fontId="9" fillId="4" borderId="8" xfId="1" applyNumberFormat="1" applyFont="1" applyFill="1" applyBorder="1" applyAlignment="1">
      <alignment horizontal="center"/>
    </xf>
    <xf numFmtId="165" fontId="9" fillId="4" borderId="9" xfId="1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Fill="1" applyBorder="1"/>
    <xf numFmtId="0" fontId="0" fillId="0" borderId="0" xfId="0" applyFill="1"/>
    <xf numFmtId="0" fontId="6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9" fillId="0" borderId="1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11" fillId="0" borderId="0" xfId="0" applyFont="1" applyBorder="1" applyAlignment="1">
      <alignment horizontal="left" vertical="top" indent="1"/>
    </xf>
    <xf numFmtId="164" fontId="9" fillId="0" borderId="0" xfId="1" applyNumberFormat="1" applyFont="1" applyBorder="1" applyAlignment="1">
      <alignment horizontal="left"/>
    </xf>
    <xf numFmtId="164" fontId="9" fillId="0" borderId="0" xfId="1" applyNumberFormat="1" applyFont="1" applyBorder="1" applyAlignment="1">
      <alignment horizontal="center"/>
    </xf>
  </cellXfs>
  <cellStyles count="6">
    <cellStyle name="Hyperlink" xfId="2" builtinId="8"/>
    <cellStyle name="Normal" xfId="0" builtinId="0"/>
    <cellStyle name="Normal 2" xfId="3"/>
    <cellStyle name="Normal 3" xfId="4"/>
    <cellStyle name="Percent" xfId="1" builtinId="5"/>
    <cellStyle name="Percent 2" xfId="5"/>
  </cellStyles>
  <dxfs count="88"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rgb="FF00FF00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rgb="FF00FF00"/>
        </patternFill>
      </fill>
    </dxf>
    <dxf>
      <fill>
        <patternFill>
          <bgColor indexed="53"/>
        </patternFill>
      </fill>
    </dxf>
    <dxf>
      <fill>
        <patternFill>
          <bgColor rgb="FF00FF00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A&amp;E Clinical Quality Indicators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'Summary - WGH'!$B$6:$B$7</c:f>
              <c:strCache>
                <c:ptCount val="1"/>
                <c:pt idx="0">
                  <c:v>Unplanned re-attendances within 7 days</c:v>
                </c:pt>
              </c:strCache>
            </c:strRef>
          </c:tx>
          <c:marker>
            <c:symbol val="none"/>
          </c:marker>
          <c:cat>
            <c:numRef>
              <c:f>'Summary - WGH'!$E$6:$P$6</c:f>
              <c:numCache>
                <c:formatCode>mmm\-yy</c:formatCode>
                <c:ptCount val="12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</c:numCache>
            </c:numRef>
          </c:cat>
          <c:val>
            <c:numRef>
              <c:f>'Summary - WGH'!$E$7:$P$7</c:f>
              <c:numCache>
                <c:formatCode>0.0%</c:formatCode>
                <c:ptCount val="12"/>
                <c:pt idx="0">
                  <c:v>6.7464953271028041E-2</c:v>
                </c:pt>
                <c:pt idx="1">
                  <c:v>6.4169687206336423E-2</c:v>
                </c:pt>
                <c:pt idx="2">
                  <c:v>6.725391498881432E-2</c:v>
                </c:pt>
                <c:pt idx="3">
                  <c:v>6.3812491532312693E-2</c:v>
                </c:pt>
                <c:pt idx="4">
                  <c:v>6.6695352839931152E-2</c:v>
                </c:pt>
                <c:pt idx="5">
                  <c:v>6.4348070965925097E-2</c:v>
                </c:pt>
                <c:pt idx="6">
                  <c:v>6.3809905219596855E-2</c:v>
                </c:pt>
                <c:pt idx="7">
                  <c:v>6.7642186637217008E-2</c:v>
                </c:pt>
                <c:pt idx="8">
                  <c:v>6.8130405854956749E-2</c:v>
                </c:pt>
                <c:pt idx="9">
                  <c:v>5.9613163972286373E-2</c:v>
                </c:pt>
                <c:pt idx="10">
                  <c:v>6.7035762382163702E-2</c:v>
                </c:pt>
                <c:pt idx="11">
                  <c:v>7.057911065149948E-2</c:v>
                </c:pt>
              </c:numCache>
            </c:numRef>
          </c:val>
        </c:ser>
        <c:ser>
          <c:idx val="1"/>
          <c:order val="1"/>
          <c:tx>
            <c:strRef>
              <c:f>'Summary - WGH'!$B$9</c:f>
              <c:strCache>
                <c:ptCount val="1"/>
                <c:pt idx="0">
                  <c:v>Total Time in Dept </c:v>
                </c:pt>
              </c:strCache>
            </c:strRef>
          </c:tx>
          <c:marker>
            <c:symbol val="none"/>
          </c:marker>
          <c:val>
            <c:numRef>
              <c:f>'Summary - WGH'!$E$10:$P$10</c:f>
              <c:numCache>
                <c:formatCode>hh:mm</c:formatCode>
                <c:ptCount val="12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0.17152777777777778</c:v>
                </c:pt>
                <c:pt idx="4">
                  <c:v>0.18055555555555555</c:v>
                </c:pt>
                <c:pt idx="5">
                  <c:v>0.2326388888888889</c:v>
                </c:pt>
                <c:pt idx="6">
                  <c:v>0.19930555555555557</c:v>
                </c:pt>
                <c:pt idx="7">
                  <c:v>0.22222222222222221</c:v>
                </c:pt>
                <c:pt idx="8">
                  <c:v>0.27777777777777779</c:v>
                </c:pt>
                <c:pt idx="9">
                  <c:v>0.27083333333333331</c:v>
                </c:pt>
                <c:pt idx="10">
                  <c:v>0.22152777777777777</c:v>
                </c:pt>
                <c:pt idx="11">
                  <c:v>0.28819444444444442</c:v>
                </c:pt>
              </c:numCache>
            </c:numRef>
          </c:val>
        </c:ser>
        <c:ser>
          <c:idx val="2"/>
          <c:order val="2"/>
          <c:tx>
            <c:strRef>
              <c:f>'Summary - WGH'!$B$12:$B$13</c:f>
              <c:strCache>
                <c:ptCount val="1"/>
                <c:pt idx="0">
                  <c:v>Left without being Seen</c:v>
                </c:pt>
              </c:strCache>
            </c:strRef>
          </c:tx>
          <c:marker>
            <c:symbol val="none"/>
          </c:marker>
          <c:val>
            <c:numRef>
              <c:f>'Summary - WGH'!$E$13:$P$13</c:f>
              <c:numCache>
                <c:formatCode>0.0%</c:formatCode>
                <c:ptCount val="12"/>
                <c:pt idx="0">
                  <c:v>4.8481308411214952E-2</c:v>
                </c:pt>
                <c:pt idx="1">
                  <c:v>5.3966975432944021E-2</c:v>
                </c:pt>
                <c:pt idx="2">
                  <c:v>6.0402684563758392E-2</c:v>
                </c:pt>
                <c:pt idx="3">
                  <c:v>6.8554396423248884E-2</c:v>
                </c:pt>
                <c:pt idx="4">
                  <c:v>5.4647160068846817E-2</c:v>
                </c:pt>
                <c:pt idx="5">
                  <c:v>5.3928470853280765E-2</c:v>
                </c:pt>
                <c:pt idx="6">
                  <c:v>5.0193565612067816E-2</c:v>
                </c:pt>
                <c:pt idx="7">
                  <c:v>4.6935394809497516E-2</c:v>
                </c:pt>
                <c:pt idx="8">
                  <c:v>6.65335994677312E-2</c:v>
                </c:pt>
                <c:pt idx="9">
                  <c:v>4.8498845265588918E-2</c:v>
                </c:pt>
                <c:pt idx="10">
                  <c:v>4.2046984887026781E-2</c:v>
                </c:pt>
                <c:pt idx="11">
                  <c:v>4.7957600827300932E-2</c:v>
                </c:pt>
              </c:numCache>
            </c:numRef>
          </c:val>
        </c:ser>
        <c:ser>
          <c:idx val="3"/>
          <c:order val="3"/>
          <c:tx>
            <c:strRef>
              <c:f>'Summary - WGH'!$B$15:$B$16</c:f>
              <c:strCache>
                <c:ptCount val="1"/>
                <c:pt idx="0">
                  <c:v>Time to Initial Assessment</c:v>
                </c:pt>
              </c:strCache>
            </c:strRef>
          </c:tx>
          <c:marker>
            <c:symbol val="none"/>
          </c:marker>
          <c:val>
            <c:numRef>
              <c:f>'Summary - WGH'!$E$16:$P$16</c:f>
              <c:numCache>
                <c:formatCode>hh:mm</c:formatCode>
                <c:ptCount val="12"/>
                <c:pt idx="0">
                  <c:v>3.472222222222222E-3</c:v>
                </c:pt>
                <c:pt idx="1">
                  <c:v>3.472222222222222E-3</c:v>
                </c:pt>
                <c:pt idx="2">
                  <c:v>4.1666666666666666E-3</c:v>
                </c:pt>
                <c:pt idx="3">
                  <c:v>4.1666666666666666E-3</c:v>
                </c:pt>
                <c:pt idx="4">
                  <c:v>4.1666666666666666E-3</c:v>
                </c:pt>
                <c:pt idx="5">
                  <c:v>4.1666666666666666E-3</c:v>
                </c:pt>
                <c:pt idx="6">
                  <c:v>4.1666666666666666E-3</c:v>
                </c:pt>
                <c:pt idx="7">
                  <c:v>3.472222222222222E-3</c:v>
                </c:pt>
                <c:pt idx="8">
                  <c:v>3.472222222222222E-3</c:v>
                </c:pt>
                <c:pt idx="9">
                  <c:v>3.472222222222222E-3</c:v>
                </c:pt>
                <c:pt idx="10">
                  <c:v>3.472222222222222E-3</c:v>
                </c:pt>
                <c:pt idx="11">
                  <c:v>3.472222222222222E-3</c:v>
                </c:pt>
              </c:numCache>
            </c:numRef>
          </c:val>
        </c:ser>
        <c:ser>
          <c:idx val="4"/>
          <c:order val="4"/>
          <c:tx>
            <c:strRef>
              <c:f>'Summary - WGH'!$B$18:$B$19</c:f>
              <c:strCache>
                <c:ptCount val="1"/>
                <c:pt idx="0">
                  <c:v>Time to Treatment</c:v>
                </c:pt>
              </c:strCache>
            </c:strRef>
          </c:tx>
          <c:marker>
            <c:symbol val="none"/>
          </c:marker>
          <c:val>
            <c:numRef>
              <c:f>'Summary - WGH'!$E$19:$P$19</c:f>
              <c:numCache>
                <c:formatCode>hh:mm</c:formatCode>
                <c:ptCount val="12"/>
                <c:pt idx="0">
                  <c:v>5.1388888888888887E-2</c:v>
                </c:pt>
                <c:pt idx="1">
                  <c:v>5.2083333333333336E-2</c:v>
                </c:pt>
                <c:pt idx="2">
                  <c:v>5.8333333333333334E-2</c:v>
                </c:pt>
                <c:pt idx="3">
                  <c:v>5.6250000000000001E-2</c:v>
                </c:pt>
                <c:pt idx="4">
                  <c:v>5.4166666666666669E-2</c:v>
                </c:pt>
                <c:pt idx="5">
                  <c:v>5.486111111111111E-2</c:v>
                </c:pt>
                <c:pt idx="6">
                  <c:v>5.6944444444444443E-2</c:v>
                </c:pt>
                <c:pt idx="7">
                  <c:v>5.2083333333333336E-2</c:v>
                </c:pt>
                <c:pt idx="8">
                  <c:v>6.1805555555555558E-2</c:v>
                </c:pt>
                <c:pt idx="9">
                  <c:v>5.486111111111111E-2</c:v>
                </c:pt>
                <c:pt idx="10">
                  <c:v>5.2777777777777778E-2</c:v>
                </c:pt>
                <c:pt idx="11">
                  <c:v>5.8333333333333334E-2</c:v>
                </c:pt>
              </c:numCache>
            </c:numRef>
          </c:val>
        </c:ser>
        <c:marker val="1"/>
        <c:axId val="302798336"/>
        <c:axId val="302799872"/>
      </c:lineChart>
      <c:dateAx>
        <c:axId val="302798336"/>
        <c:scaling>
          <c:orientation val="minMax"/>
        </c:scaling>
        <c:axPos val="b"/>
        <c:numFmt formatCode="mmm\-yy" sourceLinked="1"/>
        <c:majorTickMark val="none"/>
        <c:tickLblPos val="nextTo"/>
        <c:crossAx val="302799872"/>
        <c:crosses val="autoZero"/>
        <c:auto val="1"/>
        <c:lblOffset val="100"/>
      </c:dateAx>
      <c:valAx>
        <c:axId val="302799872"/>
        <c:scaling>
          <c:orientation val="minMax"/>
        </c:scaling>
        <c:axPos val="l"/>
        <c:majorGridlines/>
        <c:title/>
        <c:numFmt formatCode="0.0%" sourceLinked="1"/>
        <c:majorTickMark val="none"/>
        <c:tickLblPos val="nextTo"/>
        <c:crossAx val="3027983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% &gt;4hr breaches WGH A&amp;E</a:t>
            </a:r>
          </a:p>
        </c:rich>
      </c:tx>
    </c:title>
    <c:plotArea>
      <c:layout/>
      <c:lineChart>
        <c:grouping val="standard"/>
        <c:ser>
          <c:idx val="4"/>
          <c:order val="0"/>
          <c:tx>
            <c:strRef>
              <c:f>'Summary - WGH'!$A$23:$B$23</c:f>
              <c:strCache>
                <c:ptCount val="1"/>
                <c:pt idx="0">
                  <c:v>% &gt;4hr breaches WGH AE</c:v>
                </c:pt>
              </c:strCache>
            </c:strRef>
          </c:tx>
          <c:marker>
            <c:symbol val="none"/>
          </c:marker>
          <c:cat>
            <c:numRef>
              <c:f>'Summary - WGH'!$E$22:$P$22</c:f>
              <c:numCache>
                <c:formatCode>mmm\-yy</c:formatCode>
                <c:ptCount val="12"/>
                <c:pt idx="0">
                  <c:v>41000</c:v>
                </c:pt>
                <c:pt idx="1">
                  <c:v>41030</c:v>
                </c:pt>
                <c:pt idx="2">
                  <c:v>41061</c:v>
                </c:pt>
                <c:pt idx="3">
                  <c:v>41091</c:v>
                </c:pt>
                <c:pt idx="4">
                  <c:v>41122</c:v>
                </c:pt>
                <c:pt idx="5">
                  <c:v>41153</c:v>
                </c:pt>
                <c:pt idx="6">
                  <c:v>41183</c:v>
                </c:pt>
                <c:pt idx="7">
                  <c:v>41214</c:v>
                </c:pt>
                <c:pt idx="8">
                  <c:v>41244</c:v>
                </c:pt>
                <c:pt idx="9">
                  <c:v>41275</c:v>
                </c:pt>
                <c:pt idx="10">
                  <c:v>41306</c:v>
                </c:pt>
                <c:pt idx="11">
                  <c:v>41334</c:v>
                </c:pt>
              </c:numCache>
            </c:numRef>
          </c:cat>
          <c:val>
            <c:numRef>
              <c:f>'Summary - WGH'!$E$23:$P$23</c:f>
              <c:numCache>
                <c:formatCode>0.0%</c:formatCode>
                <c:ptCount val="12"/>
                <c:pt idx="0">
                  <c:v>0.95784046102517439</c:v>
                </c:pt>
                <c:pt idx="1">
                  <c:v>0.96193915821641895</c:v>
                </c:pt>
                <c:pt idx="2">
                  <c:v>0.96281940855584269</c:v>
                </c:pt>
                <c:pt idx="3">
                  <c:v>0.95279089141905027</c:v>
                </c:pt>
                <c:pt idx="4">
                  <c:v>0.94825812141702193</c:v>
                </c:pt>
                <c:pt idx="5">
                  <c:v>0.92818956798150554</c:v>
                </c:pt>
                <c:pt idx="6">
                  <c:v>0.94239978109180467</c:v>
                </c:pt>
                <c:pt idx="7">
                  <c:v>0.93166980995212534</c:v>
                </c:pt>
                <c:pt idx="8">
                  <c:v>0.87176634214186366</c:v>
                </c:pt>
                <c:pt idx="9">
                  <c:v>0.88977804620262724</c:v>
                </c:pt>
                <c:pt idx="10">
                  <c:v>0.93776453989653552</c:v>
                </c:pt>
                <c:pt idx="11">
                  <c:v>0.88370529712288248</c:v>
                </c:pt>
              </c:numCache>
            </c:numRef>
          </c:val>
        </c:ser>
        <c:marker val="1"/>
        <c:axId val="303090688"/>
        <c:axId val="303461120"/>
      </c:lineChart>
      <c:dateAx>
        <c:axId val="303090688"/>
        <c:scaling>
          <c:orientation val="minMax"/>
        </c:scaling>
        <c:axPos val="b"/>
        <c:numFmt formatCode="mmm\-yy" sourceLinked="1"/>
        <c:majorTickMark val="none"/>
        <c:tickLblPos val="nextTo"/>
        <c:crossAx val="303461120"/>
        <c:crosses val="autoZero"/>
        <c:auto val="1"/>
        <c:lblOffset val="100"/>
      </c:dateAx>
      <c:valAx>
        <c:axId val="303461120"/>
        <c:scaling>
          <c:orientation val="minMax"/>
        </c:scaling>
        <c:axPos val="l"/>
        <c:majorGridlines/>
        <c:title/>
        <c:numFmt formatCode="0.0%" sourceLinked="1"/>
        <c:majorTickMark val="none"/>
        <c:tickLblPos val="nextTo"/>
        <c:crossAx val="303090688"/>
        <c:crosses val="autoZero"/>
        <c:crossBetween val="between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546099</xdr:colOff>
      <xdr:row>0</xdr:row>
      <xdr:rowOff>1</xdr:rowOff>
    </xdr:from>
    <xdr:to>
      <xdr:col>13</xdr:col>
      <xdr:colOff>520700</xdr:colOff>
      <xdr:row>3</xdr:row>
      <xdr:rowOff>130112</xdr:rowOff>
    </xdr:to>
    <xdr:pic>
      <xdr:nvPicPr>
        <xdr:cNvPr id="2" name="Picture 1" descr="whhnc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2424" y="1"/>
          <a:ext cx="3632201" cy="663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63500</xdr:colOff>
      <xdr:row>24</xdr:row>
      <xdr:rowOff>88900</xdr:rowOff>
    </xdr:from>
    <xdr:to>
      <xdr:col>11</xdr:col>
      <xdr:colOff>177800</xdr:colOff>
      <xdr:row>50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254000</xdr:colOff>
      <xdr:row>24</xdr:row>
      <xdr:rowOff>101600</xdr:rowOff>
    </xdr:from>
    <xdr:to>
      <xdr:col>22</xdr:col>
      <xdr:colOff>355600</xdr:colOff>
      <xdr:row>50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546099</xdr:colOff>
      <xdr:row>0</xdr:row>
      <xdr:rowOff>1</xdr:rowOff>
    </xdr:from>
    <xdr:to>
      <xdr:col>13</xdr:col>
      <xdr:colOff>520700</xdr:colOff>
      <xdr:row>3</xdr:row>
      <xdr:rowOff>130112</xdr:rowOff>
    </xdr:to>
    <xdr:pic>
      <xdr:nvPicPr>
        <xdr:cNvPr id="2" name="Picture 1" descr="whhnc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2424" y="1"/>
          <a:ext cx="3632201" cy="663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546099</xdr:colOff>
      <xdr:row>0</xdr:row>
      <xdr:rowOff>1</xdr:rowOff>
    </xdr:from>
    <xdr:to>
      <xdr:col>13</xdr:col>
      <xdr:colOff>520700</xdr:colOff>
      <xdr:row>3</xdr:row>
      <xdr:rowOff>130112</xdr:rowOff>
    </xdr:to>
    <xdr:pic>
      <xdr:nvPicPr>
        <xdr:cNvPr id="2" name="Picture 1" descr="whhnco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2424" y="1"/>
          <a:ext cx="3632201" cy="673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_Clinical_Quality_Indicators_2012_13%20MONTHLY%20-%20Mar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formance%20and%20Information/User%20Files/Emma%20Baker/Medical/A&amp;E/+4%20hr%20waits/AE%20Breach%20Forecast%20model%202012-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formance%20and%20Information/Performance%20Management/Medicine/A&amp;E/Attendances%20&amp;%20Waits/Att%20&amp;%20Waits%202012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- WGH"/>
      <sheetName val="Summary - HHGH"/>
      <sheetName val="Summary - SACH"/>
      <sheetName val="source data 1-2-4"/>
      <sheetName val="Indicator 1"/>
      <sheetName val="Indicator 2"/>
      <sheetName val="Indicator 3"/>
      <sheetName val="source data 3"/>
      <sheetName val="pivot 3 Total"/>
      <sheetName val="cumul % by time 3 Total"/>
      <sheetName val="source data 3 HH"/>
      <sheetName val="pivot 3 HHGH"/>
      <sheetName val="cumul % by time 3 HHGH"/>
      <sheetName val="source data 3 SACH"/>
      <sheetName val="pivot 3 SACH"/>
      <sheetName val="cumul % by time 3 SACH"/>
      <sheetName val="Indicator 4"/>
      <sheetName val="Indicator 6"/>
      <sheetName val="Sheet2"/>
      <sheetName val="source data 6"/>
      <sheetName val="Pivot 6"/>
      <sheetName val="cumul % by time 6"/>
      <sheetName val="Indicator 7"/>
      <sheetName val="source data 7"/>
      <sheetName val="Pivot 7a"/>
      <sheetName val="cumul % by time 7a"/>
      <sheetName val="source data 7 HH"/>
      <sheetName val="Pivot 7 HH"/>
      <sheetName val="95th percentile"/>
      <sheetName val="95th percentile Adm"/>
      <sheetName val="95th percentile Non-Adm"/>
      <sheetName val="95th % Ind 6"/>
      <sheetName val="Ind 3 - 95th %"/>
      <sheetName val="cumul % by time 7 HH"/>
      <sheetName val="source data 7 SACH"/>
      <sheetName val="Pivot 7 SACH"/>
      <sheetName val="cumul % by time 7 SACH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P4">
            <v>6848</v>
          </cell>
          <cell r="Q4">
            <v>7449</v>
          </cell>
          <cell r="R4">
            <v>7152</v>
          </cell>
          <cell r="S4">
            <v>7381</v>
          </cell>
          <cell r="T4">
            <v>6972</v>
          </cell>
          <cell r="U4">
            <v>7102</v>
          </cell>
          <cell r="V4">
            <v>7491</v>
          </cell>
          <cell r="W4">
            <v>7244</v>
          </cell>
          <cell r="X4">
            <v>7515</v>
          </cell>
          <cell r="Y4">
            <v>6928</v>
          </cell>
          <cell r="Z4">
            <v>6683</v>
          </cell>
          <cell r="AA4">
            <v>7736</v>
          </cell>
        </row>
        <row r="12">
          <cell r="P12">
            <v>462</v>
          </cell>
          <cell r="Q12">
            <v>478</v>
          </cell>
          <cell r="R12">
            <v>481</v>
          </cell>
          <cell r="S12">
            <v>471</v>
          </cell>
          <cell r="T12">
            <v>465</v>
          </cell>
          <cell r="U12">
            <v>457</v>
          </cell>
          <cell r="V12">
            <v>478</v>
          </cell>
          <cell r="W12">
            <v>490</v>
          </cell>
          <cell r="X12">
            <v>512</v>
          </cell>
          <cell r="Y12">
            <v>413</v>
          </cell>
          <cell r="Z12">
            <v>448</v>
          </cell>
          <cell r="AA12">
            <v>546</v>
          </cell>
        </row>
        <row r="17">
          <cell r="P17">
            <v>332</v>
          </cell>
          <cell r="Q17">
            <v>402</v>
          </cell>
          <cell r="R17">
            <v>432</v>
          </cell>
          <cell r="S17">
            <v>506</v>
          </cell>
          <cell r="T17">
            <v>381</v>
          </cell>
          <cell r="U17">
            <v>383</v>
          </cell>
          <cell r="V17">
            <v>376</v>
          </cell>
          <cell r="W17">
            <v>340</v>
          </cell>
          <cell r="X17">
            <v>500</v>
          </cell>
          <cell r="Y17">
            <v>336</v>
          </cell>
          <cell r="Z17">
            <v>281</v>
          </cell>
          <cell r="AA17">
            <v>371</v>
          </cell>
        </row>
      </sheetData>
      <sheetData sheetId="5" refreshError="1"/>
      <sheetData sheetId="6">
        <row r="24">
          <cell r="E24">
            <v>6.7464953271028041E-2</v>
          </cell>
          <cell r="F24">
            <v>6.4169687206336423E-2</v>
          </cell>
          <cell r="G24">
            <v>6.725391498881432E-2</v>
          </cell>
          <cell r="H24">
            <v>6.3812491532312693E-2</v>
          </cell>
          <cell r="I24">
            <v>6.6695352839931152E-2</v>
          </cell>
          <cell r="J24">
            <v>6.4348070965925097E-2</v>
          </cell>
          <cell r="K24">
            <v>6.3809905219596855E-2</v>
          </cell>
          <cell r="L24">
            <v>6.7642186637217008E-2</v>
          </cell>
          <cell r="M24">
            <v>6.8130405854956749E-2</v>
          </cell>
          <cell r="N24">
            <v>5.9613163972286373E-2</v>
          </cell>
          <cell r="O24">
            <v>6.7035762382163702E-2</v>
          </cell>
          <cell r="P24">
            <v>7.057911065149948E-2</v>
          </cell>
        </row>
        <row r="28">
          <cell r="E28">
            <v>7.163886162904809E-2</v>
          </cell>
          <cell r="F28">
            <v>6.5254237288135591E-2</v>
          </cell>
          <cell r="G28">
            <v>9.7368421052631576E-2</v>
          </cell>
          <cell r="H28">
            <v>6.2937062937062943E-2</v>
          </cell>
          <cell r="I28">
            <v>5.6349873843566024E-2</v>
          </cell>
          <cell r="J28">
            <v>6.5060240963855417E-2</v>
          </cell>
          <cell r="K28">
            <v>6.8902991840435177E-2</v>
          </cell>
          <cell r="L28">
            <v>7.2709163346613551E-2</v>
          </cell>
          <cell r="M28">
            <v>7.9283887468030695E-2</v>
          </cell>
          <cell r="N28">
            <v>5.3403141361256547E-2</v>
          </cell>
          <cell r="O28">
            <v>8.0831408775981523E-2</v>
          </cell>
          <cell r="P28">
            <v>8.8724584103512014E-2</v>
          </cell>
        </row>
        <row r="32">
          <cell r="E32">
            <v>5.6964842011570982E-2</v>
          </cell>
          <cell r="F32">
            <v>6.0546102097348634E-2</v>
          </cell>
          <cell r="G32">
            <v>5.2551408987052552E-2</v>
          </cell>
          <cell r="H32">
            <v>5.181347150259067E-2</v>
          </cell>
          <cell r="I32">
            <v>5.0869012293344638E-2</v>
          </cell>
          <cell r="J32">
            <v>4.875051208521098E-2</v>
          </cell>
          <cell r="K32">
            <v>5.0359712230215826E-2</v>
          </cell>
          <cell r="L32">
            <v>4.7886108714408973E-2</v>
          </cell>
          <cell r="M32">
            <v>4.4856921887084303E-2</v>
          </cell>
          <cell r="N32">
            <v>4.9586776859504134E-2</v>
          </cell>
          <cell r="O32">
            <v>5.1233396584440226E-2</v>
          </cell>
          <cell r="P32">
            <v>6.9969742813918309E-2</v>
          </cell>
        </row>
      </sheetData>
      <sheetData sheetId="7">
        <row r="34">
          <cell r="E34">
            <v>0.16666666666666666</v>
          </cell>
          <cell r="F34">
            <v>0.16666666666666666</v>
          </cell>
          <cell r="G34">
            <v>0.16666666666666666</v>
          </cell>
          <cell r="H34">
            <v>0.17152777777777778</v>
          </cell>
          <cell r="I34">
            <v>0.18055555555555555</v>
          </cell>
          <cell r="J34">
            <v>0.2326388888888889</v>
          </cell>
          <cell r="K34">
            <v>0.19930555555555557</v>
          </cell>
          <cell r="L34">
            <v>0.22222222222222221</v>
          </cell>
          <cell r="M34">
            <v>0.27777777777777779</v>
          </cell>
          <cell r="N34">
            <v>0.27083333333333331</v>
          </cell>
          <cell r="O34">
            <v>0.22152777777777777</v>
          </cell>
          <cell r="P34">
            <v>0.28819444444444442</v>
          </cell>
        </row>
        <row r="40">
          <cell r="E40">
            <v>9.6527777777777782E-2</v>
          </cell>
          <cell r="F40">
            <v>0.10486111111111111</v>
          </cell>
          <cell r="G40">
            <v>0.10486111111111111</v>
          </cell>
          <cell r="H40">
            <v>0.12638888888888888</v>
          </cell>
          <cell r="I40">
            <v>9.5138888888888884E-2</v>
          </cell>
          <cell r="J40">
            <v>9.2361111111111116E-2</v>
          </cell>
          <cell r="K40">
            <v>0.10486111111111111</v>
          </cell>
          <cell r="L40">
            <v>0.10069444444444445</v>
          </cell>
          <cell r="M40">
            <v>0.10208333333333333</v>
          </cell>
          <cell r="N40">
            <v>0.1</v>
          </cell>
          <cell r="O40">
            <v>8.7499999999999994E-2</v>
          </cell>
          <cell r="P40">
            <v>0.10625</v>
          </cell>
        </row>
        <row r="46">
          <cell r="E46">
            <v>0.15625</v>
          </cell>
          <cell r="F46">
            <v>0.16458333333333333</v>
          </cell>
          <cell r="G46">
            <v>0.15902777777777777</v>
          </cell>
          <cell r="H46">
            <v>0.15208333333333332</v>
          </cell>
          <cell r="I46">
            <v>0.15347222222222223</v>
          </cell>
          <cell r="J46">
            <v>0.14374999999999999</v>
          </cell>
          <cell r="K46">
            <v>0.14861111111111111</v>
          </cell>
          <cell r="L46">
            <v>0.1361111111111111</v>
          </cell>
          <cell r="M46">
            <v>0.15069444444444444</v>
          </cell>
          <cell r="N46">
            <v>0.12777777777777777</v>
          </cell>
          <cell r="O46">
            <v>0.13402777777777777</v>
          </cell>
          <cell r="P46">
            <v>0.16527777777777777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3">
          <cell r="E23">
            <v>4.8481308411214952E-2</v>
          </cell>
          <cell r="F23">
            <v>5.3966975432944021E-2</v>
          </cell>
          <cell r="G23">
            <v>6.0402684563758392E-2</v>
          </cell>
          <cell r="H23">
            <v>6.8554396423248884E-2</v>
          </cell>
          <cell r="I23">
            <v>5.4647160068846817E-2</v>
          </cell>
          <cell r="J23">
            <v>5.3928470853280765E-2</v>
          </cell>
          <cell r="K23">
            <v>5.0193565612067816E-2</v>
          </cell>
          <cell r="L23">
            <v>4.6935394809497516E-2</v>
          </cell>
          <cell r="M23">
            <v>6.65335994677312E-2</v>
          </cell>
          <cell r="N23">
            <v>4.8498845265588918E-2</v>
          </cell>
          <cell r="O23">
            <v>4.2046984887026781E-2</v>
          </cell>
          <cell r="P23">
            <v>4.7957600827300932E-2</v>
          </cell>
        </row>
        <row r="27">
          <cell r="E27">
            <v>7.8508341511285568E-3</v>
          </cell>
          <cell r="F27">
            <v>1.7796610169491526E-2</v>
          </cell>
          <cell r="G27">
            <v>2.2807017543859651E-2</v>
          </cell>
          <cell r="H27">
            <v>2.7195027195027196E-2</v>
          </cell>
          <cell r="I27">
            <v>2.1026072329688814E-2</v>
          </cell>
          <cell r="J27">
            <v>1.9277108433734941E-2</v>
          </cell>
          <cell r="K27">
            <v>1.2692656391659111E-2</v>
          </cell>
          <cell r="L27">
            <v>1.2948207171314742E-2</v>
          </cell>
          <cell r="M27">
            <v>1.7902813299232736E-2</v>
          </cell>
          <cell r="N27">
            <v>1.1518324607329843E-2</v>
          </cell>
          <cell r="O27">
            <v>6.9284064665127024E-3</v>
          </cell>
          <cell r="P27">
            <v>2.6802218114602587E-2</v>
          </cell>
        </row>
        <row r="31">
          <cell r="E31">
            <v>3.9163328882955054E-2</v>
          </cell>
          <cell r="F31">
            <v>4.7882865057380292E-2</v>
          </cell>
          <cell r="G31">
            <v>4.9504950495049507E-2</v>
          </cell>
          <cell r="H31">
            <v>3.3080908728577121E-2</v>
          </cell>
          <cell r="I31">
            <v>3.4336583298007629E-2</v>
          </cell>
          <cell r="J31">
            <v>3.8508807865628839E-2</v>
          </cell>
          <cell r="K31">
            <v>2.7930596699111299E-2</v>
          </cell>
          <cell r="L31">
            <v>2.7610008628127698E-2</v>
          </cell>
          <cell r="M31">
            <v>2.6295436968290797E-2</v>
          </cell>
          <cell r="N31">
            <v>1.6528925619834711E-2</v>
          </cell>
          <cell r="O31">
            <v>1.8026565464895637E-2</v>
          </cell>
          <cell r="P31">
            <v>2.7231467473524961E-2</v>
          </cell>
        </row>
      </sheetData>
      <sheetData sheetId="18">
        <row r="23">
          <cell r="E23">
            <v>3.472222222222222E-3</v>
          </cell>
          <cell r="F23">
            <v>3.472222222222222E-3</v>
          </cell>
          <cell r="G23">
            <v>4.1666666666666666E-3</v>
          </cell>
          <cell r="H23">
            <v>4.1666666666666666E-3</v>
          </cell>
          <cell r="I23">
            <v>4.1666666666666666E-3</v>
          </cell>
          <cell r="J23">
            <v>4.1666666666666666E-3</v>
          </cell>
          <cell r="K23">
            <v>4.1666666666666666E-3</v>
          </cell>
          <cell r="L23">
            <v>3.472222222222222E-3</v>
          </cell>
          <cell r="M23">
            <v>3.472222222222222E-3</v>
          </cell>
          <cell r="N23">
            <v>3.472222222222222E-3</v>
          </cell>
          <cell r="O23">
            <v>3.472222222222222E-3</v>
          </cell>
          <cell r="P23">
            <v>3.472222222222222E-3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>
        <row r="22">
          <cell r="E22">
            <v>5.1388888888888887E-2</v>
          </cell>
          <cell r="F22">
            <v>5.2083333333333336E-2</v>
          </cell>
          <cell r="G22">
            <v>5.8333333333333334E-2</v>
          </cell>
          <cell r="H22">
            <v>5.6250000000000001E-2</v>
          </cell>
          <cell r="I22">
            <v>5.4166666666666669E-2</v>
          </cell>
          <cell r="J22">
            <v>5.486111111111111E-2</v>
          </cell>
          <cell r="K22">
            <v>5.6944444444444443E-2</v>
          </cell>
          <cell r="L22">
            <v>5.2083333333333336E-2</v>
          </cell>
          <cell r="M22">
            <v>6.1805555555555558E-2</v>
          </cell>
          <cell r="N22">
            <v>5.486111111111111E-2</v>
          </cell>
          <cell r="O22">
            <v>5.2777777777777778E-2</v>
          </cell>
          <cell r="P22">
            <v>5.8333333333333334E-2</v>
          </cell>
        </row>
        <row r="28">
          <cell r="E28">
            <v>1.3194444444444444E-2</v>
          </cell>
          <cell r="F28">
            <v>1.4583333333333334E-2</v>
          </cell>
          <cell r="G28">
            <v>2.2222222222222223E-2</v>
          </cell>
          <cell r="H28">
            <v>1.9444444444444445E-2</v>
          </cell>
          <cell r="I28">
            <v>2.0833333333333332E-2</v>
          </cell>
          <cell r="J28">
            <v>1.8055555555555554E-2</v>
          </cell>
          <cell r="K28">
            <v>1.5277777777777777E-2</v>
          </cell>
          <cell r="L28">
            <v>1.8055555555555554E-2</v>
          </cell>
          <cell r="M28">
            <v>1.6666666666666666E-2</v>
          </cell>
          <cell r="N28">
            <v>1.6666666666666666E-2</v>
          </cell>
          <cell r="O28">
            <v>1.5972222222222221E-2</v>
          </cell>
          <cell r="P28">
            <v>1.6666666666666666E-2</v>
          </cell>
        </row>
        <row r="34">
          <cell r="E34">
            <v>5.347222222222222E-2</v>
          </cell>
          <cell r="F34">
            <v>6.458333333333334E-2</v>
          </cell>
          <cell r="G34">
            <v>5.486111111111111E-2</v>
          </cell>
          <cell r="H34">
            <v>5.6250000000000001E-2</v>
          </cell>
          <cell r="I34">
            <v>5.2777777777777778E-2</v>
          </cell>
          <cell r="J34">
            <v>5.347222222222222E-2</v>
          </cell>
          <cell r="K34">
            <v>5.6250000000000001E-2</v>
          </cell>
          <cell r="L34">
            <v>5.0694444444444445E-2</v>
          </cell>
          <cell r="M34">
            <v>4.8611111111111112E-2</v>
          </cell>
          <cell r="N34">
            <v>4.2361111111111113E-2</v>
          </cell>
          <cell r="O34">
            <v>4.027777777777778E-2</v>
          </cell>
          <cell r="P34">
            <v>6.25E-2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WGH 4hr performance"/>
      <sheetName val="TRUST+SITE SUMMARY"/>
    </sheetNames>
    <sheetDataSet>
      <sheetData sheetId="0" refreshError="1"/>
      <sheetData sheetId="1">
        <row r="4">
          <cell r="G4">
            <v>0.95784046102517439</v>
          </cell>
        </row>
        <row r="5">
          <cell r="G5">
            <v>0.96193915821641895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Daily Charts"/>
      <sheetName val="Weekly Charts"/>
      <sheetName val="Weekday Average"/>
      <sheetName val="Monthly Charts"/>
      <sheetName val="Daily"/>
      <sheetName val="Weekly"/>
      <sheetName val="Monthly"/>
      <sheetName val="Lookups"/>
      <sheetName val="Week Days"/>
      <sheetName val="Year to date"/>
      <sheetName val="Latest Week (WGH)"/>
      <sheetName val="Latest Week (HHGH)"/>
      <sheetName val="Projected Breaches"/>
      <sheetName val="Projected Outcome"/>
      <sheetName val="Projected Breaches Trust"/>
      <sheetName val="Weekly Performance Calculator"/>
      <sheetName val="AAU Admissions"/>
    </sheetNames>
    <sheetDataSet>
      <sheetData sheetId="1"/>
      <sheetData sheetId="2"/>
      <sheetData sheetId="3"/>
      <sheetData sheetId="4"/>
      <sheetData sheetId="5"/>
      <sheetData sheetId="6"/>
      <sheetData sheetId="7">
        <row r="5">
          <cell r="B5">
            <v>6594</v>
          </cell>
          <cell r="C5">
            <v>278</v>
          </cell>
        </row>
        <row r="6">
          <cell r="B6">
            <v>7199</v>
          </cell>
          <cell r="C6">
            <v>274</v>
          </cell>
        </row>
        <row r="7">
          <cell r="B7">
            <v>6966</v>
          </cell>
          <cell r="C7">
            <v>259</v>
          </cell>
          <cell r="D7">
            <v>0.96281940855584269</v>
          </cell>
        </row>
        <row r="8">
          <cell r="B8">
            <v>7202</v>
          </cell>
          <cell r="C8">
            <v>340</v>
          </cell>
          <cell r="D8">
            <v>0.95279089141905027</v>
          </cell>
        </row>
        <row r="9">
          <cell r="B9">
            <v>6803</v>
          </cell>
          <cell r="C9">
            <v>352</v>
          </cell>
          <cell r="D9">
            <v>0.94825812141702193</v>
          </cell>
        </row>
        <row r="10">
          <cell r="B10">
            <v>6921</v>
          </cell>
          <cell r="C10">
            <v>497</v>
          </cell>
          <cell r="D10">
            <v>0.92818956798150554</v>
          </cell>
        </row>
        <row r="11">
          <cell r="B11">
            <v>7309</v>
          </cell>
          <cell r="C11">
            <v>421</v>
          </cell>
          <cell r="D11">
            <v>0.94239978109180467</v>
          </cell>
        </row>
        <row r="12">
          <cell r="B12">
            <v>6893</v>
          </cell>
          <cell r="C12">
            <v>471</v>
          </cell>
          <cell r="D12">
            <v>0.93166980995212534</v>
          </cell>
        </row>
        <row r="13">
          <cell r="B13">
            <v>7190</v>
          </cell>
          <cell r="C13">
            <v>922</v>
          </cell>
          <cell r="D13">
            <v>0.87176634214186366</v>
          </cell>
        </row>
        <row r="14">
          <cell r="B14">
            <v>6623</v>
          </cell>
          <cell r="C14">
            <v>730</v>
          </cell>
          <cell r="D14">
            <v>0.88977804620262724</v>
          </cell>
        </row>
        <row r="15">
          <cell r="B15">
            <v>6379</v>
          </cell>
          <cell r="C15">
            <v>397</v>
          </cell>
          <cell r="D15">
            <v>0.93776453989653552</v>
          </cell>
        </row>
        <row r="16">
          <cell r="B16">
            <v>7438</v>
          </cell>
          <cell r="C16">
            <v>865</v>
          </cell>
          <cell r="D16">
            <v>0.88370529712288248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showGridLines="0" tabSelected="1" zoomScale="75" zoomScaleNormal="75" workbookViewId="0">
      <selection activeCell="U19" sqref="U19"/>
    </sheetView>
  </sheetViews>
  <sheetFormatPr defaultRowHeight="12.95" customHeight="1"/>
  <cols>
    <col min="1" max="1" width="9.85546875" style="1" bestFit="1" customWidth="1"/>
    <col min="2" max="2" width="18" customWidth="1"/>
    <col min="3" max="3" width="13.5703125" customWidth="1"/>
    <col min="4" max="4" width="4.42578125" customWidth="1"/>
    <col min="18" max="21" width="11.5703125" customWidth="1"/>
  </cols>
  <sheetData>
    <row r="1" spans="1:21" ht="12.95" customHeight="1" thickTop="1" thickBot="1">
      <c r="R1" s="2" t="s">
        <v>0</v>
      </c>
      <c r="S1" s="2"/>
    </row>
    <row r="2" spans="1:21" ht="16.5" customHeight="1" thickTop="1" thickBot="1">
      <c r="A2" s="3" t="s">
        <v>1</v>
      </c>
      <c r="B2" s="3"/>
      <c r="C2" s="3"/>
      <c r="D2" s="3"/>
      <c r="R2" s="2"/>
      <c r="S2" s="2"/>
    </row>
    <row r="3" spans="1:21" ht="12.95" customHeight="1" thickTop="1" thickBot="1"/>
    <row r="4" spans="1:21" s="7" customFormat="1" ht="25.5" customHeight="1" thickBot="1">
      <c r="A4" s="4" t="s">
        <v>2</v>
      </c>
      <c r="B4" s="5"/>
      <c r="C4" s="6"/>
      <c r="E4" s="8" t="s">
        <v>3</v>
      </c>
      <c r="F4" s="9"/>
    </row>
    <row r="5" spans="1:21" s="7" customFormat="1" ht="12.95" customHeight="1" thickBot="1">
      <c r="A5" s="4"/>
      <c r="B5" s="6"/>
      <c r="C5" s="4" t="s">
        <v>4</v>
      </c>
      <c r="D5" s="6"/>
    </row>
    <row r="6" spans="1:21" s="7" customFormat="1" ht="19.5" customHeight="1">
      <c r="A6" s="4">
        <v>2</v>
      </c>
      <c r="B6" s="10" t="s">
        <v>5</v>
      </c>
      <c r="C6" s="11" t="s">
        <v>6</v>
      </c>
      <c r="E6" s="12">
        <v>41000</v>
      </c>
      <c r="F6" s="13">
        <v>41030</v>
      </c>
      <c r="G6" s="13">
        <v>41061</v>
      </c>
      <c r="H6" s="13">
        <v>41091</v>
      </c>
      <c r="I6" s="13">
        <v>41122</v>
      </c>
      <c r="J6" s="13">
        <v>41153</v>
      </c>
      <c r="K6" s="13">
        <v>41183</v>
      </c>
      <c r="L6" s="13">
        <v>41214</v>
      </c>
      <c r="M6" s="13">
        <v>41244</v>
      </c>
      <c r="N6" s="13">
        <v>41275</v>
      </c>
      <c r="O6" s="13">
        <v>41306</v>
      </c>
      <c r="P6" s="14">
        <v>41334</v>
      </c>
      <c r="R6" s="15" t="s">
        <v>7</v>
      </c>
      <c r="S6" s="16" t="s">
        <v>8</v>
      </c>
      <c r="T6" s="16" t="s">
        <v>9</v>
      </c>
      <c r="U6" s="17" t="s">
        <v>10</v>
      </c>
    </row>
    <row r="7" spans="1:21" s="7" customFormat="1" ht="15" customHeight="1" thickBot="1">
      <c r="A7" s="4"/>
      <c r="B7" s="10"/>
      <c r="C7" s="11"/>
      <c r="E7" s="18">
        <f>'[1]Indicator 2'!E24</f>
        <v>6.7464953271028041E-2</v>
      </c>
      <c r="F7" s="19">
        <f>'[1]Indicator 2'!F24</f>
        <v>6.4169687206336423E-2</v>
      </c>
      <c r="G7" s="19">
        <f>'[1]Indicator 2'!G24</f>
        <v>6.725391498881432E-2</v>
      </c>
      <c r="H7" s="19">
        <f>'[1]Indicator 2'!H24</f>
        <v>6.3812491532312693E-2</v>
      </c>
      <c r="I7" s="19">
        <f>'[1]Indicator 2'!I24</f>
        <v>6.6695352839931152E-2</v>
      </c>
      <c r="J7" s="19">
        <f>'[1]Indicator 2'!J24</f>
        <v>6.4348070965925097E-2</v>
      </c>
      <c r="K7" s="19">
        <f>'[1]Indicator 2'!K24</f>
        <v>6.3809905219596855E-2</v>
      </c>
      <c r="L7" s="19">
        <f>'[1]Indicator 2'!L24</f>
        <v>6.7642186637217008E-2</v>
      </c>
      <c r="M7" s="19">
        <f>'[1]Indicator 2'!M24</f>
        <v>6.8130405854956749E-2</v>
      </c>
      <c r="N7" s="19">
        <f>'[1]Indicator 2'!N24</f>
        <v>5.9613163972286373E-2</v>
      </c>
      <c r="O7" s="19">
        <f>'[1]Indicator 2'!O24</f>
        <v>6.7035762382163702E-2</v>
      </c>
      <c r="P7" s="20">
        <f>'[1]Indicator 2'!P24</f>
        <v>7.057911065149948E-2</v>
      </c>
      <c r="R7" s="18">
        <f>SUM('[1]source data 1-2-4'!P12:R12)/SUM('[1]source data 1-2-4'!P4:R4)</f>
        <v>6.6250174833325556E-2</v>
      </c>
      <c r="S7" s="19">
        <f>IF(ISBLANK('[1]source data 1-2-4'!S4),"",SUM('[1]source data 1-2-4'!S12:U12)/SUM('[1]source data 1-2-4'!S4:U4))</f>
        <v>6.4926590538336049E-2</v>
      </c>
      <c r="T7" s="19">
        <f>IF(ISBLANK('[1]source data 1-2-4'!V4),"",SUM('[1]source data 1-2-4'!V12:X12)/SUM('[1]source data 1-2-4'!V4:X4))</f>
        <v>6.6516853932584274E-2</v>
      </c>
      <c r="U7" s="20">
        <f>IF(ISBLANK('[1]source data 1-2-4'!Y4),"",SUM('[1]source data 1-2-4'!Y12:AA12)/SUM('[1]source data 1-2-4'!Y4:AA4))</f>
        <v>6.5910900829156321E-2</v>
      </c>
    </row>
    <row r="8" spans="1:21" s="7" customFormat="1" ht="12.95" customHeight="1" thickBot="1">
      <c r="A8" s="4"/>
      <c r="B8" s="6"/>
      <c r="C8" s="21"/>
    </row>
    <row r="9" spans="1:21" ht="20.25" customHeight="1">
      <c r="A9" s="1">
        <v>3</v>
      </c>
      <c r="B9" s="22" t="s">
        <v>11</v>
      </c>
      <c r="C9" s="23" t="s">
        <v>12</v>
      </c>
      <c r="E9" s="12">
        <v>41000</v>
      </c>
      <c r="F9" s="13">
        <v>41030</v>
      </c>
      <c r="G9" s="13">
        <v>41061</v>
      </c>
      <c r="H9" s="13">
        <v>41091</v>
      </c>
      <c r="I9" s="13">
        <v>41122</v>
      </c>
      <c r="J9" s="13">
        <v>41153</v>
      </c>
      <c r="K9" s="13">
        <v>41183</v>
      </c>
      <c r="L9" s="13">
        <v>41214</v>
      </c>
      <c r="M9" s="13">
        <v>41244</v>
      </c>
      <c r="N9" s="13">
        <v>41275</v>
      </c>
      <c r="O9" s="13">
        <v>41306</v>
      </c>
      <c r="P9" s="14">
        <v>41334</v>
      </c>
      <c r="R9" s="15" t="s">
        <v>7</v>
      </c>
      <c r="S9" s="16" t="s">
        <v>8</v>
      </c>
      <c r="T9" s="16" t="s">
        <v>9</v>
      </c>
      <c r="U9" s="17" t="s">
        <v>10</v>
      </c>
    </row>
    <row r="10" spans="1:21" ht="12.95" customHeight="1" thickBot="1">
      <c r="B10" s="22"/>
      <c r="C10" s="23" t="s">
        <v>13</v>
      </c>
      <c r="D10" s="24"/>
      <c r="E10" s="25">
        <f>'[1]Indicator 3'!E34</f>
        <v>0.16666666666666666</v>
      </c>
      <c r="F10" s="26">
        <f>'[1]Indicator 3'!F34</f>
        <v>0.16666666666666666</v>
      </c>
      <c r="G10" s="26">
        <f>'[1]Indicator 3'!G34</f>
        <v>0.16666666666666666</v>
      </c>
      <c r="H10" s="26">
        <f>'[1]Indicator 3'!H34</f>
        <v>0.17152777777777778</v>
      </c>
      <c r="I10" s="26">
        <f>'[1]Indicator 3'!I34</f>
        <v>0.18055555555555555</v>
      </c>
      <c r="J10" s="26">
        <f>'[1]Indicator 3'!J34</f>
        <v>0.2326388888888889</v>
      </c>
      <c r="K10" s="26">
        <f>'[1]Indicator 3'!K34</f>
        <v>0.19930555555555557</v>
      </c>
      <c r="L10" s="26">
        <f>'[1]Indicator 3'!L34</f>
        <v>0.22222222222222221</v>
      </c>
      <c r="M10" s="26">
        <f>'[1]Indicator 3'!M34</f>
        <v>0.27777777777777779</v>
      </c>
      <c r="N10" s="26">
        <f>'[1]Indicator 3'!N34</f>
        <v>0.27083333333333331</v>
      </c>
      <c r="O10" s="26">
        <f>'[1]Indicator 3'!O34</f>
        <v>0.22152777777777777</v>
      </c>
      <c r="P10" s="27">
        <f>'[1]Indicator 3'!P34</f>
        <v>0.28819444444444442</v>
      </c>
      <c r="R10" s="25">
        <v>0.16666666666666666</v>
      </c>
      <c r="S10" s="26">
        <v>0.19444444444444445</v>
      </c>
      <c r="T10" s="26">
        <v>0.24097222222222223</v>
      </c>
      <c r="U10" s="27">
        <v>0.26319444444444445</v>
      </c>
    </row>
    <row r="11" spans="1:21" ht="12.95" customHeight="1" thickBot="1">
      <c r="B11" s="28"/>
      <c r="C11" s="29"/>
    </row>
    <row r="12" spans="1:21" ht="20.25" customHeight="1">
      <c r="A12" s="1">
        <v>4</v>
      </c>
      <c r="B12" s="10" t="s">
        <v>14</v>
      </c>
      <c r="C12" s="11" t="s">
        <v>6</v>
      </c>
      <c r="D12" s="28"/>
      <c r="E12" s="12">
        <v>41000</v>
      </c>
      <c r="F12" s="13">
        <v>41030</v>
      </c>
      <c r="G12" s="13">
        <v>41061</v>
      </c>
      <c r="H12" s="13">
        <v>41091</v>
      </c>
      <c r="I12" s="13">
        <v>41122</v>
      </c>
      <c r="J12" s="13">
        <v>41153</v>
      </c>
      <c r="K12" s="13">
        <v>41183</v>
      </c>
      <c r="L12" s="13">
        <v>41214</v>
      </c>
      <c r="M12" s="13">
        <v>41244</v>
      </c>
      <c r="N12" s="13">
        <v>41275</v>
      </c>
      <c r="O12" s="13">
        <v>41306</v>
      </c>
      <c r="P12" s="14">
        <v>41334</v>
      </c>
      <c r="R12" s="15" t="s">
        <v>7</v>
      </c>
      <c r="S12" s="16" t="s">
        <v>8</v>
      </c>
      <c r="T12" s="16" t="s">
        <v>9</v>
      </c>
      <c r="U12" s="17" t="s">
        <v>10</v>
      </c>
    </row>
    <row r="13" spans="1:21" ht="12.95" customHeight="1" thickBot="1">
      <c r="B13" s="10"/>
      <c r="C13" s="11"/>
      <c r="D13" s="30"/>
      <c r="E13" s="18">
        <f>'[1]Indicator 4'!E23</f>
        <v>4.8481308411214952E-2</v>
      </c>
      <c r="F13" s="19">
        <f>'[1]Indicator 4'!F23</f>
        <v>5.3966975432944021E-2</v>
      </c>
      <c r="G13" s="19">
        <f>'[1]Indicator 4'!G23</f>
        <v>6.0402684563758392E-2</v>
      </c>
      <c r="H13" s="19">
        <f>'[1]Indicator 4'!H23</f>
        <v>6.8554396423248884E-2</v>
      </c>
      <c r="I13" s="19">
        <f>'[1]Indicator 4'!I23</f>
        <v>5.4647160068846817E-2</v>
      </c>
      <c r="J13" s="19">
        <f>'[1]Indicator 4'!J23</f>
        <v>5.3928470853280765E-2</v>
      </c>
      <c r="K13" s="19">
        <f>'[1]Indicator 4'!K23</f>
        <v>5.0193565612067816E-2</v>
      </c>
      <c r="L13" s="19">
        <f>'[1]Indicator 4'!L23</f>
        <v>4.6935394809497516E-2</v>
      </c>
      <c r="M13" s="19">
        <f>'[1]Indicator 4'!M23</f>
        <v>6.65335994677312E-2</v>
      </c>
      <c r="N13" s="19">
        <f>'[1]Indicator 4'!N23</f>
        <v>4.8498845265588918E-2</v>
      </c>
      <c r="O13" s="19">
        <f>'[1]Indicator 4'!O23</f>
        <v>4.2046984887026781E-2</v>
      </c>
      <c r="P13" s="20">
        <f>'[1]Indicator 4'!P23</f>
        <v>4.7957600827300932E-2</v>
      </c>
      <c r="R13" s="18">
        <f>SUM('[1]source data 1-2-4'!P17:R17)/SUM('[1]source data 1-2-4'!P4:R4)</f>
        <v>5.436150869504406E-2</v>
      </c>
      <c r="S13" s="19">
        <f>IF(ISBLANK('[1]source data 1-2-4'!S4),"",SUM('[1]source data 1-2-4'!S17:U17)/SUM('[1]source data 1-2-4'!S4:U4))</f>
        <v>5.9193661151246794E-2</v>
      </c>
      <c r="T13" s="19">
        <f>IF(ISBLANK('[1]source data 1-2-4'!V4),"",SUM('[1]source data 1-2-4'!V17:X17)/SUM('[1]source data 1-2-4'!V4:X4))</f>
        <v>5.4651685393258424E-2</v>
      </c>
      <c r="U13" s="20">
        <f>IF(ISBLANK('[1]source data 1-2-4'!Y4),"",SUM('[1]source data 1-2-4'!Y17:AA17)/SUM('[1]source data 1-2-4'!Y4:AA4))</f>
        <v>4.6282850049187238E-2</v>
      </c>
    </row>
    <row r="14" spans="1:21" ht="12.95" customHeight="1" thickBot="1">
      <c r="C14" s="31"/>
    </row>
    <row r="15" spans="1:21" ht="20.25" customHeight="1">
      <c r="A15" s="1">
        <v>6</v>
      </c>
      <c r="B15" s="10" t="s">
        <v>15</v>
      </c>
      <c r="C15" s="23" t="s">
        <v>12</v>
      </c>
      <c r="D15" s="28"/>
      <c r="E15" s="12">
        <v>41000</v>
      </c>
      <c r="F15" s="13">
        <v>41030</v>
      </c>
      <c r="G15" s="13">
        <v>41061</v>
      </c>
      <c r="H15" s="13">
        <v>41091</v>
      </c>
      <c r="I15" s="13">
        <v>41122</v>
      </c>
      <c r="J15" s="13">
        <v>41153</v>
      </c>
      <c r="K15" s="13">
        <v>41183</v>
      </c>
      <c r="L15" s="13">
        <v>41214</v>
      </c>
      <c r="M15" s="13">
        <v>41244</v>
      </c>
      <c r="N15" s="13">
        <v>41275</v>
      </c>
      <c r="O15" s="13">
        <v>41306</v>
      </c>
      <c r="P15" s="14">
        <v>41334</v>
      </c>
      <c r="R15" s="15" t="s">
        <v>7</v>
      </c>
      <c r="S15" s="16" t="s">
        <v>8</v>
      </c>
      <c r="T15" s="16" t="s">
        <v>9</v>
      </c>
      <c r="U15" s="17" t="s">
        <v>10</v>
      </c>
    </row>
    <row r="16" spans="1:21" ht="12.95" customHeight="1" thickBot="1">
      <c r="B16" s="10"/>
      <c r="C16" s="23" t="s">
        <v>16</v>
      </c>
      <c r="D16" s="30"/>
      <c r="E16" s="25">
        <f>'[1]Indicator 6'!E23</f>
        <v>3.472222222222222E-3</v>
      </c>
      <c r="F16" s="26">
        <f>'[1]Indicator 6'!F23</f>
        <v>3.472222222222222E-3</v>
      </c>
      <c r="G16" s="26">
        <f>'[1]Indicator 6'!G23</f>
        <v>4.1666666666666666E-3</v>
      </c>
      <c r="H16" s="26">
        <f>'[1]Indicator 6'!H23</f>
        <v>4.1666666666666666E-3</v>
      </c>
      <c r="I16" s="26">
        <f>'[1]Indicator 6'!I23</f>
        <v>4.1666666666666666E-3</v>
      </c>
      <c r="J16" s="26">
        <f>'[1]Indicator 6'!J23</f>
        <v>4.1666666666666666E-3</v>
      </c>
      <c r="K16" s="26">
        <f>'[1]Indicator 6'!K23</f>
        <v>4.1666666666666666E-3</v>
      </c>
      <c r="L16" s="26">
        <f>'[1]Indicator 6'!L23</f>
        <v>3.472222222222222E-3</v>
      </c>
      <c r="M16" s="26">
        <f>'[1]Indicator 6'!M23</f>
        <v>3.472222222222222E-3</v>
      </c>
      <c r="N16" s="26">
        <f>'[1]Indicator 6'!N23</f>
        <v>3.472222222222222E-3</v>
      </c>
      <c r="O16" s="26">
        <f>'[1]Indicator 6'!O23</f>
        <v>3.472222222222222E-3</v>
      </c>
      <c r="P16" s="26">
        <f>'[1]Indicator 6'!P23</f>
        <v>3.472222222222222E-3</v>
      </c>
      <c r="R16" s="25">
        <v>3.472222222222222E-3</v>
      </c>
      <c r="S16" s="26">
        <v>4.1666666666666666E-3</v>
      </c>
      <c r="T16" s="26">
        <v>3.472222222222222E-3</v>
      </c>
      <c r="U16" s="27">
        <v>3.472222222222222E-3</v>
      </c>
    </row>
    <row r="17" spans="1:21" ht="12.95" customHeight="1" thickBot="1">
      <c r="C17" s="31"/>
    </row>
    <row r="18" spans="1:21" ht="20.25" customHeight="1">
      <c r="A18" s="1">
        <v>7</v>
      </c>
      <c r="B18" s="10" t="s">
        <v>17</v>
      </c>
      <c r="C18" s="23" t="s">
        <v>18</v>
      </c>
      <c r="D18" s="28"/>
      <c r="E18" s="12">
        <v>41000</v>
      </c>
      <c r="F18" s="13">
        <v>41030</v>
      </c>
      <c r="G18" s="13">
        <v>41061</v>
      </c>
      <c r="H18" s="13">
        <v>41091</v>
      </c>
      <c r="I18" s="13">
        <v>41122</v>
      </c>
      <c r="J18" s="13">
        <v>41153</v>
      </c>
      <c r="K18" s="13">
        <v>41183</v>
      </c>
      <c r="L18" s="13">
        <v>41214</v>
      </c>
      <c r="M18" s="13">
        <v>41244</v>
      </c>
      <c r="N18" s="13">
        <v>41275</v>
      </c>
      <c r="O18" s="13">
        <v>41306</v>
      </c>
      <c r="P18" s="14">
        <v>41334</v>
      </c>
      <c r="R18" s="15" t="s">
        <v>7</v>
      </c>
      <c r="S18" s="16" t="s">
        <v>8</v>
      </c>
      <c r="T18" s="16" t="s">
        <v>9</v>
      </c>
      <c r="U18" s="17" t="s">
        <v>10</v>
      </c>
    </row>
    <row r="19" spans="1:21" ht="12.95" customHeight="1" thickBot="1">
      <c r="B19" s="10"/>
      <c r="C19" s="23" t="s">
        <v>19</v>
      </c>
      <c r="D19" s="30"/>
      <c r="E19" s="25">
        <f>'[1]Indicator 7'!E22</f>
        <v>5.1388888888888887E-2</v>
      </c>
      <c r="F19" s="26">
        <f>'[1]Indicator 7'!F22</f>
        <v>5.2083333333333336E-2</v>
      </c>
      <c r="G19" s="26">
        <f>'[1]Indicator 7'!G22</f>
        <v>5.8333333333333334E-2</v>
      </c>
      <c r="H19" s="26">
        <f>'[1]Indicator 7'!H22</f>
        <v>5.6250000000000001E-2</v>
      </c>
      <c r="I19" s="26">
        <f>'[1]Indicator 7'!I22</f>
        <v>5.4166666666666669E-2</v>
      </c>
      <c r="J19" s="26">
        <f>'[1]Indicator 7'!J22</f>
        <v>5.486111111111111E-2</v>
      </c>
      <c r="K19" s="26">
        <f>'[1]Indicator 7'!K22</f>
        <v>5.6944444444444443E-2</v>
      </c>
      <c r="L19" s="26">
        <f>'[1]Indicator 7'!L22</f>
        <v>5.2083333333333336E-2</v>
      </c>
      <c r="M19" s="26">
        <f>'[1]Indicator 7'!M22</f>
        <v>6.1805555555555558E-2</v>
      </c>
      <c r="N19" s="26">
        <f>'[1]Indicator 7'!N22</f>
        <v>5.486111111111111E-2</v>
      </c>
      <c r="O19" s="26">
        <f>'[1]Indicator 7'!O22</f>
        <v>5.2777777777777778E-2</v>
      </c>
      <c r="P19" s="27">
        <f>'[1]Indicator 7'!P22</f>
        <v>5.8333333333333334E-2</v>
      </c>
      <c r="R19" s="25">
        <v>5.4166666666666669E-2</v>
      </c>
      <c r="S19" s="26">
        <v>5.5555555555555552E-2</v>
      </c>
      <c r="T19" s="26">
        <v>5.6944444444444443E-2</v>
      </c>
      <c r="U19" s="27">
        <v>5.4166666666666669E-2</v>
      </c>
    </row>
    <row r="20" spans="1:21" ht="12.95" customHeight="1">
      <c r="E20" s="32" t="s">
        <v>20</v>
      </c>
    </row>
    <row r="21" spans="1:21" ht="12.95" customHeight="1" thickBot="1"/>
    <row r="22" spans="1:21" ht="18.75" customHeight="1">
      <c r="E22" s="12">
        <v>41000</v>
      </c>
      <c r="F22" s="13">
        <v>41030</v>
      </c>
      <c r="G22" s="13">
        <v>41061</v>
      </c>
      <c r="H22" s="13">
        <v>41091</v>
      </c>
      <c r="I22" s="13">
        <v>41122</v>
      </c>
      <c r="J22" s="13">
        <v>41153</v>
      </c>
      <c r="K22" s="13">
        <v>41183</v>
      </c>
      <c r="L22" s="13">
        <v>41214</v>
      </c>
      <c r="M22" s="13">
        <v>41244</v>
      </c>
      <c r="N22" s="13">
        <v>41275</v>
      </c>
      <c r="O22" s="13">
        <v>41306</v>
      </c>
      <c r="P22" s="14">
        <v>41334</v>
      </c>
      <c r="R22" s="15" t="s">
        <v>7</v>
      </c>
      <c r="S22" s="16" t="s">
        <v>8</v>
      </c>
      <c r="T22" s="16" t="s">
        <v>9</v>
      </c>
      <c r="U22" s="17" t="s">
        <v>10</v>
      </c>
    </row>
    <row r="23" spans="1:21" ht="12.95" customHeight="1" thickBot="1">
      <c r="A23" s="33" t="s">
        <v>21</v>
      </c>
      <c r="B23" s="33"/>
      <c r="C23" s="34" t="s">
        <v>22</v>
      </c>
      <c r="E23" s="18">
        <f>'[2]TRUST+SITE SUMMARY'!$G$4</f>
        <v>0.95784046102517439</v>
      </c>
      <c r="F23" s="19">
        <f>'[2]TRUST+SITE SUMMARY'!$G$5</f>
        <v>0.96193915821641895</v>
      </c>
      <c r="G23" s="19">
        <f>[3]Monthly!$D$7</f>
        <v>0.96281940855584269</v>
      </c>
      <c r="H23" s="19">
        <f>[3]Monthly!$D$8</f>
        <v>0.95279089141905027</v>
      </c>
      <c r="I23" s="19">
        <f>[3]Monthly!$D$9</f>
        <v>0.94825812141702193</v>
      </c>
      <c r="J23" s="19">
        <f>[3]Monthly!$D$10</f>
        <v>0.92818956798150554</v>
      </c>
      <c r="K23" s="19">
        <f>[3]Monthly!$D$11</f>
        <v>0.94239978109180467</v>
      </c>
      <c r="L23" s="19">
        <f>[3]Monthly!$D$12</f>
        <v>0.93166980995212534</v>
      </c>
      <c r="M23" s="19">
        <f>[3]Monthly!$D$13</f>
        <v>0.87176634214186366</v>
      </c>
      <c r="N23" s="19">
        <f>[3]Monthly!$D$14</f>
        <v>0.88977804620262724</v>
      </c>
      <c r="O23" s="19">
        <f>[3]Monthly!$D$15</f>
        <v>0.93776453989653552</v>
      </c>
      <c r="P23" s="19">
        <f>[3]Monthly!$D$16</f>
        <v>0.88370529712288248</v>
      </c>
      <c r="R23" s="35">
        <f>1-(SUM([3]Monthly!$C$5:$C$7)/SUM([3]Monthly!$B$5:$B$7))</f>
        <v>0.96093260754371601</v>
      </c>
      <c r="S23" s="19">
        <f>1-(SUM([3]Monthly!$C$8:$C$10)/SUM([3]Monthly!$B$8:$B$10))</f>
        <v>0.9431807321036032</v>
      </c>
      <c r="T23" s="19">
        <f>1-(SUM([3]Monthly!$C$11:$C$13)/SUM([3]Monthly!$B$11:$B$13))</f>
        <v>0.91520194465220639</v>
      </c>
      <c r="U23" s="19">
        <f>1-(SUM([3]Monthly!$C$14:$C$16)/SUM([3]Monthly!$B$14:$B$16))</f>
        <v>0.90254403131115457</v>
      </c>
    </row>
    <row r="24" spans="1:21" ht="12.95" customHeight="1">
      <c r="B24" s="36"/>
      <c r="F24" s="37"/>
      <c r="G24" s="37"/>
      <c r="H24" s="37"/>
      <c r="I24" s="38"/>
    </row>
    <row r="25" spans="1:21" ht="12.95" hidden="1" customHeight="1"/>
    <row r="26" spans="1:21" ht="12.95" hidden="1" customHeight="1"/>
    <row r="27" spans="1:21" ht="12.95" hidden="1" customHeight="1"/>
    <row r="28" spans="1:21" ht="12.95" hidden="1" customHeight="1"/>
    <row r="29" spans="1:21" ht="12.95" hidden="1" customHeight="1"/>
    <row r="30" spans="1:21" ht="12.95" hidden="1" customHeight="1"/>
    <row r="31" spans="1:21" ht="12.95" hidden="1" customHeight="1"/>
    <row r="32" spans="1:21" ht="12.95" hidden="1" customHeight="1"/>
    <row r="33" ht="12.95" hidden="1" customHeight="1"/>
    <row r="34" ht="12.95" hidden="1" customHeight="1"/>
    <row r="35" ht="12.95" hidden="1" customHeight="1"/>
    <row r="36" ht="12.95" hidden="1" customHeight="1"/>
    <row r="37" ht="12.95" hidden="1" customHeight="1"/>
    <row r="38" ht="12.95" hidden="1" customHeight="1"/>
    <row r="39" ht="12.95" hidden="1" customHeight="1"/>
    <row r="40" ht="12.95" hidden="1" customHeight="1"/>
    <row r="41" ht="12.95" hidden="1" customHeight="1"/>
    <row r="42" ht="12.95" hidden="1" customHeight="1"/>
    <row r="43" ht="12.95" hidden="1" customHeight="1"/>
    <row r="44" ht="12.95" hidden="1" customHeight="1"/>
    <row r="45" ht="12.95" hidden="1" customHeight="1"/>
    <row r="46" ht="12.95" hidden="1" customHeight="1"/>
    <row r="47" ht="12.95" hidden="1" customHeight="1"/>
    <row r="48" ht="12.95" hidden="1" customHeight="1"/>
    <row r="49" ht="12.95" hidden="1" customHeight="1"/>
    <row r="50" ht="12.95" hidden="1" customHeight="1"/>
    <row r="51" ht="12.95" hidden="1" customHeight="1"/>
    <row r="52" ht="12.95" hidden="1" customHeight="1"/>
  </sheetData>
  <mergeCells count="11">
    <mergeCell ref="B15:B16"/>
    <mergeCell ref="B18:B19"/>
    <mergeCell ref="A23:B23"/>
    <mergeCell ref="F24:H24"/>
    <mergeCell ref="R1:S2"/>
    <mergeCell ref="A2:D2"/>
    <mergeCell ref="E4:F4"/>
    <mergeCell ref="B6:B7"/>
    <mergeCell ref="C6:C7"/>
    <mergeCell ref="B12:B13"/>
    <mergeCell ref="C12:C13"/>
  </mergeCells>
  <conditionalFormatting sqref="E7:P7 E10:P10 E13:P13 E16:P16">
    <cfRule type="expression" dxfId="87" priority="69" stopIfTrue="1">
      <formula>E7=""</formula>
    </cfRule>
    <cfRule type="cellIs" dxfId="86" priority="70" stopIfTrue="1" operator="greaterThan">
      <formula>0.166666666666667</formula>
    </cfRule>
  </conditionalFormatting>
  <conditionalFormatting sqref="E10:P10 E13:P13 E19:P19 E16:P16">
    <cfRule type="expression" dxfId="85" priority="67" stopIfTrue="1">
      <formula>E10=""</formula>
    </cfRule>
    <cfRule type="cellIs" dxfId="84" priority="68" stopIfTrue="1" operator="greaterThan">
      <formula>1/96</formula>
    </cfRule>
  </conditionalFormatting>
  <conditionalFormatting sqref="E10:P10 E19:P19">
    <cfRule type="expression" dxfId="83" priority="65" stopIfTrue="1">
      <formula>E10=""</formula>
    </cfRule>
    <cfRule type="cellIs" dxfId="82" priority="66" stopIfTrue="1" operator="greaterThan">
      <formula>1/24</formula>
    </cfRule>
  </conditionalFormatting>
  <conditionalFormatting sqref="E7:P7 E10:P10 E13:P13">
    <cfRule type="cellIs" dxfId="81" priority="63" stopIfTrue="1" operator="greaterThan">
      <formula>0.05</formula>
    </cfRule>
    <cfRule type="cellIs" dxfId="80" priority="64" stopIfTrue="1" operator="lessThanOrEqual">
      <formula>0.05</formula>
    </cfRule>
  </conditionalFormatting>
  <conditionalFormatting sqref="E23:P23">
    <cfRule type="cellIs" dxfId="79" priority="62" stopIfTrue="1" operator="lessThan">
      <formula>0.95</formula>
    </cfRule>
  </conditionalFormatting>
  <conditionalFormatting sqref="E23:P23">
    <cfRule type="cellIs" dxfId="78" priority="61" stopIfTrue="1" operator="greaterThanOrEqual">
      <formula>0.95</formula>
    </cfRule>
  </conditionalFormatting>
  <conditionalFormatting sqref="E19:P19">
    <cfRule type="expression" dxfId="77" priority="59" stopIfTrue="1">
      <formula>E19=""</formula>
    </cfRule>
    <cfRule type="cellIs" dxfId="76" priority="60" stopIfTrue="1" operator="greaterThan">
      <formula>0.166666666666667</formula>
    </cfRule>
  </conditionalFormatting>
  <conditionalFormatting sqref="I10:P10">
    <cfRule type="cellIs" dxfId="75" priority="57" stopIfTrue="1" operator="lessThanOrEqual">
      <formula>0.166666666666667</formula>
    </cfRule>
    <cfRule type="cellIs" dxfId="74" priority="58" stopIfTrue="1" operator="greaterThan">
      <formula>0.166666666666667</formula>
    </cfRule>
  </conditionalFormatting>
  <conditionalFormatting sqref="E10:H10">
    <cfRule type="cellIs" dxfId="73" priority="55" stopIfTrue="1" operator="lessThanOrEqual">
      <formula>0.166666666666667</formula>
    </cfRule>
    <cfRule type="cellIs" dxfId="72" priority="56" stopIfTrue="1" operator="greaterThan">
      <formula>0.166666666666667</formula>
    </cfRule>
  </conditionalFormatting>
  <conditionalFormatting sqref="R7:U7">
    <cfRule type="expression" dxfId="71" priority="53" stopIfTrue="1">
      <formula>R7=""</formula>
    </cfRule>
    <cfRule type="cellIs" dxfId="70" priority="54" stopIfTrue="1" operator="greaterThan">
      <formula>0.166666666666667</formula>
    </cfRule>
  </conditionalFormatting>
  <conditionalFormatting sqref="R7:U7">
    <cfRule type="cellIs" dxfId="69" priority="51" stopIfTrue="1" operator="greaterThan">
      <formula>0.05</formula>
    </cfRule>
    <cfRule type="cellIs" dxfId="68" priority="52" stopIfTrue="1" operator="lessThanOrEqual">
      <formula>0.05</formula>
    </cfRule>
  </conditionalFormatting>
  <conditionalFormatting sqref="R10:U10">
    <cfRule type="expression" dxfId="67" priority="49" stopIfTrue="1">
      <formula>R10=""</formula>
    </cfRule>
    <cfRule type="cellIs" dxfId="66" priority="50" stopIfTrue="1" operator="greaterThan">
      <formula>0.166666666666667</formula>
    </cfRule>
  </conditionalFormatting>
  <conditionalFormatting sqref="R10:U10">
    <cfRule type="cellIs" dxfId="65" priority="47" stopIfTrue="1" operator="greaterThan">
      <formula>0.05</formula>
    </cfRule>
    <cfRule type="cellIs" dxfId="64" priority="48" stopIfTrue="1" operator="lessThanOrEqual">
      <formula>0.05</formula>
    </cfRule>
  </conditionalFormatting>
  <conditionalFormatting sqref="R13:U13">
    <cfRule type="expression" dxfId="63" priority="45" stopIfTrue="1">
      <formula>R13=""</formula>
    </cfRule>
    <cfRule type="cellIs" dxfId="62" priority="46" stopIfTrue="1" operator="greaterThan">
      <formula>0.166666666666667</formula>
    </cfRule>
  </conditionalFormatting>
  <conditionalFormatting sqref="R13:U13">
    <cfRule type="cellIs" dxfId="61" priority="43" stopIfTrue="1" operator="greaterThan">
      <formula>0.05</formula>
    </cfRule>
    <cfRule type="cellIs" dxfId="60" priority="44" stopIfTrue="1" operator="lessThanOrEqual">
      <formula>0.05</formula>
    </cfRule>
  </conditionalFormatting>
  <conditionalFormatting sqref="R16:U16">
    <cfRule type="expression" dxfId="59" priority="41" stopIfTrue="1">
      <formula>R16=""</formula>
    </cfRule>
    <cfRule type="cellIs" dxfId="58" priority="42" stopIfTrue="1" operator="greaterThan">
      <formula>0.166666666666667</formula>
    </cfRule>
  </conditionalFormatting>
  <conditionalFormatting sqref="R16:U16">
    <cfRule type="cellIs" dxfId="57" priority="39" stopIfTrue="1" operator="greaterThan">
      <formula>0.05</formula>
    </cfRule>
    <cfRule type="cellIs" dxfId="56" priority="40" stopIfTrue="1" operator="lessThanOrEqual">
      <formula>0.05</formula>
    </cfRule>
  </conditionalFormatting>
  <conditionalFormatting sqref="R19:U19">
    <cfRule type="expression" dxfId="55" priority="37" stopIfTrue="1">
      <formula>R19=""</formula>
    </cfRule>
    <cfRule type="cellIs" dxfId="54" priority="38" stopIfTrue="1" operator="greaterThan">
      <formula>0.166666666666667</formula>
    </cfRule>
  </conditionalFormatting>
  <conditionalFormatting sqref="R19:U19">
    <cfRule type="cellIs" dxfId="53" priority="35" stopIfTrue="1" operator="greaterThan">
      <formula>0.05</formula>
    </cfRule>
    <cfRule type="cellIs" dxfId="52" priority="36" stopIfTrue="1" operator="lessThanOrEqual">
      <formula>0.05</formula>
    </cfRule>
  </conditionalFormatting>
  <conditionalFormatting sqref="R23:U23">
    <cfRule type="expression" dxfId="51" priority="33" stopIfTrue="1">
      <formula>R23=""</formula>
    </cfRule>
    <cfRule type="cellIs" dxfId="50" priority="34" stopIfTrue="1" operator="greaterThan">
      <formula>0.166666666666667</formula>
    </cfRule>
  </conditionalFormatting>
  <conditionalFormatting sqref="R23:U23">
    <cfRule type="cellIs" dxfId="49" priority="31" stopIfTrue="1" operator="greaterThan">
      <formula>0.05</formula>
    </cfRule>
    <cfRule type="cellIs" dxfId="48" priority="32" stopIfTrue="1" operator="lessThanOrEqual">
      <formula>0.05</formula>
    </cfRule>
  </conditionalFormatting>
  <conditionalFormatting sqref="R10:U10">
    <cfRule type="expression" dxfId="47" priority="29" stopIfTrue="1">
      <formula>R10=""</formula>
    </cfRule>
    <cfRule type="cellIs" dxfId="46" priority="30" stopIfTrue="1" operator="greaterThan">
      <formula>0.166666666666667</formula>
    </cfRule>
  </conditionalFormatting>
  <conditionalFormatting sqref="R10:U10">
    <cfRule type="expression" dxfId="45" priority="27" stopIfTrue="1">
      <formula>R10=""</formula>
    </cfRule>
    <cfRule type="cellIs" dxfId="44" priority="28" stopIfTrue="1" operator="greaterThan">
      <formula>1/96</formula>
    </cfRule>
  </conditionalFormatting>
  <conditionalFormatting sqref="R10:U10">
    <cfRule type="expression" dxfId="43" priority="25" stopIfTrue="1">
      <formula>R10=""</formula>
    </cfRule>
    <cfRule type="cellIs" dxfId="42" priority="26" stopIfTrue="1" operator="greaterThan">
      <formula>1/24</formula>
    </cfRule>
  </conditionalFormatting>
  <conditionalFormatting sqref="R10:U10">
    <cfRule type="cellIs" dxfId="41" priority="23" stopIfTrue="1" operator="greaterThan">
      <formula>0.05</formula>
    </cfRule>
    <cfRule type="cellIs" dxfId="40" priority="24" stopIfTrue="1" operator="lessThanOrEqual">
      <formula>0.05</formula>
    </cfRule>
  </conditionalFormatting>
  <conditionalFormatting sqref="R10:U10">
    <cfRule type="cellIs" dxfId="39" priority="21" stopIfTrue="1" operator="lessThanOrEqual">
      <formula>0.166666666666667</formula>
    </cfRule>
    <cfRule type="cellIs" dxfId="38" priority="22" stopIfTrue="1" operator="greaterThan">
      <formula>0.166666666666667</formula>
    </cfRule>
  </conditionalFormatting>
  <conditionalFormatting sqref="R13:U13">
    <cfRule type="expression" dxfId="37" priority="19" stopIfTrue="1">
      <formula>R13=""</formula>
    </cfRule>
    <cfRule type="cellIs" dxfId="36" priority="20" stopIfTrue="1" operator="greaterThan">
      <formula>0.166666666666667</formula>
    </cfRule>
  </conditionalFormatting>
  <conditionalFormatting sqref="R13:U13">
    <cfRule type="expression" dxfId="35" priority="17" stopIfTrue="1">
      <formula>R13=""</formula>
    </cfRule>
    <cfRule type="cellIs" dxfId="34" priority="18" stopIfTrue="1" operator="greaterThan">
      <formula>1/96</formula>
    </cfRule>
  </conditionalFormatting>
  <conditionalFormatting sqref="R13:U13">
    <cfRule type="cellIs" dxfId="33" priority="15" stopIfTrue="1" operator="greaterThan">
      <formula>0.05</formula>
    </cfRule>
    <cfRule type="cellIs" dxfId="32" priority="16" stopIfTrue="1" operator="lessThanOrEqual">
      <formula>0.05</formula>
    </cfRule>
  </conditionalFormatting>
  <conditionalFormatting sqref="R16:U16">
    <cfRule type="expression" dxfId="31" priority="13" stopIfTrue="1">
      <formula>R16=""</formula>
    </cfRule>
    <cfRule type="cellIs" dxfId="30" priority="14" stopIfTrue="1" operator="greaterThan">
      <formula>0.166666666666667</formula>
    </cfRule>
  </conditionalFormatting>
  <conditionalFormatting sqref="R16:U16">
    <cfRule type="expression" dxfId="29" priority="11" stopIfTrue="1">
      <formula>R16=""</formula>
    </cfRule>
    <cfRule type="cellIs" dxfId="28" priority="12" stopIfTrue="1" operator="greaterThan">
      <formula>1/96</formula>
    </cfRule>
  </conditionalFormatting>
  <conditionalFormatting sqref="R19:U19">
    <cfRule type="expression" dxfId="27" priority="9" stopIfTrue="1">
      <formula>R19=""</formula>
    </cfRule>
    <cfRule type="cellIs" dxfId="26" priority="10" stopIfTrue="1" operator="greaterThan">
      <formula>1/96</formula>
    </cfRule>
  </conditionalFormatting>
  <conditionalFormatting sqref="R19:U19">
    <cfRule type="expression" dxfId="25" priority="7" stopIfTrue="1">
      <formula>R19=""</formula>
    </cfRule>
    <cfRule type="cellIs" dxfId="24" priority="8" stopIfTrue="1" operator="greaterThan">
      <formula>1/24</formula>
    </cfRule>
  </conditionalFormatting>
  <conditionalFormatting sqref="R19:U19">
    <cfRule type="expression" dxfId="23" priority="5" stopIfTrue="1">
      <formula>R19=""</formula>
    </cfRule>
    <cfRule type="cellIs" dxfId="22" priority="6" stopIfTrue="1" operator="greaterThan">
      <formula>0.166666666666667</formula>
    </cfRule>
  </conditionalFormatting>
  <conditionalFormatting sqref="R23:U23">
    <cfRule type="cellIs" dxfId="21" priority="4" stopIfTrue="1" operator="lessThan">
      <formula>0.95</formula>
    </cfRule>
  </conditionalFormatting>
  <conditionalFormatting sqref="R23:U23">
    <cfRule type="cellIs" dxfId="20" priority="3" stopIfTrue="1" operator="greaterThanOrEqual">
      <formula>0.95</formula>
    </cfRule>
  </conditionalFormatting>
  <conditionalFormatting sqref="I10:O10">
    <cfRule type="cellIs" dxfId="19" priority="1" stopIfTrue="1" operator="lessThanOrEqual">
      <formula>0.166666666666667</formula>
    </cfRule>
    <cfRule type="cellIs" dxfId="18" priority="2" stopIfTrue="1" operator="greaterThan">
      <formula>0.166666666666667</formula>
    </cfRule>
  </conditionalFormatting>
  <hyperlinks>
    <hyperlink ref="R1:S2" location="'Front Page'!A1" display="RETURN TO FRONT PAGE"/>
  </hyperlinks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Header>&amp;C&amp;"Arial,Bold"&amp;12&amp;UWGH A+E Clinical Quality Indicators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="75" zoomScaleNormal="75" workbookViewId="0">
      <selection activeCell="U19" sqref="U19"/>
    </sheetView>
  </sheetViews>
  <sheetFormatPr defaultRowHeight="12.95" customHeight="1"/>
  <cols>
    <col min="1" max="1" width="9.85546875" style="1" bestFit="1" customWidth="1"/>
    <col min="2" max="2" width="18" customWidth="1"/>
    <col min="3" max="3" width="13.5703125" customWidth="1"/>
    <col min="4" max="4" width="4.42578125" customWidth="1"/>
  </cols>
  <sheetData>
    <row r="1" spans="1:17" ht="12.95" customHeight="1" thickTop="1" thickBot="1">
      <c r="P1" s="2" t="s">
        <v>0</v>
      </c>
      <c r="Q1" s="2"/>
    </row>
    <row r="2" spans="1:17" ht="16.5" customHeight="1" thickTop="1" thickBot="1">
      <c r="A2" s="3" t="s">
        <v>23</v>
      </c>
      <c r="B2" s="3"/>
      <c r="C2" s="3"/>
      <c r="D2" s="3"/>
      <c r="P2" s="2"/>
      <c r="Q2" s="2"/>
    </row>
    <row r="3" spans="1:17" ht="12.95" customHeight="1" thickTop="1" thickBot="1"/>
    <row r="4" spans="1:17" s="7" customFormat="1" ht="25.5" customHeight="1" thickBot="1">
      <c r="A4" s="4" t="s">
        <v>2</v>
      </c>
      <c r="B4" s="5"/>
      <c r="C4" s="6"/>
      <c r="E4" s="8" t="s">
        <v>3</v>
      </c>
      <c r="F4" s="9"/>
    </row>
    <row r="5" spans="1:17" s="7" customFormat="1" ht="12.95" customHeight="1" thickBot="1">
      <c r="A5" s="4"/>
      <c r="B5" s="6"/>
      <c r="C5" s="4" t="s">
        <v>4</v>
      </c>
      <c r="D5" s="6"/>
    </row>
    <row r="6" spans="1:17" s="7" customFormat="1" ht="19.5" customHeight="1">
      <c r="A6" s="4">
        <v>2</v>
      </c>
      <c r="B6" s="10" t="s">
        <v>5</v>
      </c>
      <c r="C6" s="11" t="s">
        <v>6</v>
      </c>
      <c r="E6" s="12">
        <v>41000</v>
      </c>
      <c r="F6" s="13">
        <v>41030</v>
      </c>
      <c r="G6" s="13">
        <v>41061</v>
      </c>
      <c r="H6" s="13">
        <v>41091</v>
      </c>
      <c r="I6" s="13">
        <v>41122</v>
      </c>
      <c r="J6" s="13">
        <v>41153</v>
      </c>
      <c r="K6" s="13">
        <v>41183</v>
      </c>
      <c r="L6" s="13">
        <v>41214</v>
      </c>
      <c r="M6" s="13">
        <v>41244</v>
      </c>
      <c r="N6" s="13">
        <v>41275</v>
      </c>
      <c r="O6" s="13">
        <v>41306</v>
      </c>
      <c r="P6" s="14">
        <v>41334</v>
      </c>
    </row>
    <row r="7" spans="1:17" s="7" customFormat="1" ht="15" customHeight="1" thickBot="1">
      <c r="A7" s="4"/>
      <c r="B7" s="10"/>
      <c r="C7" s="11"/>
      <c r="E7" s="18">
        <f>'[1]Indicator 2'!E32</f>
        <v>5.6964842011570982E-2</v>
      </c>
      <c r="F7" s="19">
        <f>'[1]Indicator 2'!F32</f>
        <v>6.0546102097348634E-2</v>
      </c>
      <c r="G7" s="19">
        <f>'[1]Indicator 2'!G32</f>
        <v>5.2551408987052552E-2</v>
      </c>
      <c r="H7" s="19">
        <f>'[1]Indicator 2'!H32</f>
        <v>5.181347150259067E-2</v>
      </c>
      <c r="I7" s="19">
        <f>'[1]Indicator 2'!I32</f>
        <v>5.0869012293344638E-2</v>
      </c>
      <c r="J7" s="19">
        <f>'[1]Indicator 2'!J32</f>
        <v>4.875051208521098E-2</v>
      </c>
      <c r="K7" s="19">
        <f>'[1]Indicator 2'!K32</f>
        <v>5.0359712230215826E-2</v>
      </c>
      <c r="L7" s="19">
        <f>'[1]Indicator 2'!L32</f>
        <v>4.7886108714408973E-2</v>
      </c>
      <c r="M7" s="19">
        <f>'[1]Indicator 2'!M32</f>
        <v>4.4856921887084303E-2</v>
      </c>
      <c r="N7" s="19">
        <f>'[1]Indicator 2'!N32</f>
        <v>4.9586776859504134E-2</v>
      </c>
      <c r="O7" s="19">
        <f>'[1]Indicator 2'!O32</f>
        <v>5.1233396584440226E-2</v>
      </c>
      <c r="P7" s="20">
        <f>'[1]Indicator 2'!P32</f>
        <v>6.9969742813918309E-2</v>
      </c>
    </row>
    <row r="8" spans="1:17" s="7" customFormat="1" ht="15" customHeight="1">
      <c r="A8" s="4"/>
      <c r="B8"/>
      <c r="C8"/>
      <c r="E8" s="39" t="s">
        <v>24</v>
      </c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7" s="7" customFormat="1" ht="12.95" customHeight="1" thickBot="1">
      <c r="A9" s="4"/>
      <c r="B9" s="6"/>
      <c r="C9" s="21"/>
    </row>
    <row r="10" spans="1:17" ht="20.25" customHeight="1">
      <c r="A10" s="1">
        <v>3</v>
      </c>
      <c r="B10" s="22" t="s">
        <v>11</v>
      </c>
      <c r="C10" s="23" t="s">
        <v>12</v>
      </c>
      <c r="E10" s="12">
        <v>41000</v>
      </c>
      <c r="F10" s="13">
        <v>41030</v>
      </c>
      <c r="G10" s="13">
        <v>41061</v>
      </c>
      <c r="H10" s="13">
        <v>41091</v>
      </c>
      <c r="I10" s="13">
        <v>41122</v>
      </c>
      <c r="J10" s="13">
        <v>41153</v>
      </c>
      <c r="K10" s="13">
        <v>41183</v>
      </c>
      <c r="L10" s="13">
        <v>41214</v>
      </c>
      <c r="M10" s="13">
        <v>41244</v>
      </c>
      <c r="N10" s="13">
        <v>41275</v>
      </c>
      <c r="O10" s="13">
        <v>41306</v>
      </c>
      <c r="P10" s="14">
        <v>41334</v>
      </c>
    </row>
    <row r="11" spans="1:17" ht="12.95" customHeight="1" thickBot="1">
      <c r="B11" s="22"/>
      <c r="C11" s="23" t="s">
        <v>13</v>
      </c>
      <c r="D11" s="24"/>
      <c r="E11" s="25">
        <f>'[1]Indicator 3'!E46</f>
        <v>0.15625</v>
      </c>
      <c r="F11" s="26">
        <f>'[1]Indicator 3'!F46</f>
        <v>0.16458333333333333</v>
      </c>
      <c r="G11" s="26">
        <f>'[1]Indicator 3'!G46</f>
        <v>0.15902777777777777</v>
      </c>
      <c r="H11" s="26">
        <f>'[1]Indicator 3'!H46</f>
        <v>0.15208333333333332</v>
      </c>
      <c r="I11" s="26">
        <f>'[1]Indicator 3'!I46</f>
        <v>0.15347222222222223</v>
      </c>
      <c r="J11" s="26">
        <f>'[1]Indicator 3'!J46</f>
        <v>0.14374999999999999</v>
      </c>
      <c r="K11" s="26">
        <f>'[1]Indicator 3'!K46</f>
        <v>0.14861111111111111</v>
      </c>
      <c r="L11" s="26">
        <f>'[1]Indicator 3'!L46</f>
        <v>0.1361111111111111</v>
      </c>
      <c r="M11" s="26">
        <f>'[1]Indicator 3'!M46</f>
        <v>0.15069444444444444</v>
      </c>
      <c r="N11" s="26">
        <f>'[1]Indicator 3'!N46</f>
        <v>0.12777777777777777</v>
      </c>
      <c r="O11" s="26">
        <f>'[1]Indicator 3'!O46</f>
        <v>0.13402777777777777</v>
      </c>
      <c r="P11" s="27">
        <f>'[1]Indicator 3'!P46</f>
        <v>0.16527777777777777</v>
      </c>
    </row>
    <row r="12" spans="1:17" ht="12.95" customHeight="1" thickBot="1">
      <c r="B12" s="28"/>
      <c r="C12" s="29"/>
    </row>
    <row r="13" spans="1:17" ht="20.25" customHeight="1">
      <c r="A13" s="1">
        <v>4</v>
      </c>
      <c r="B13" s="10" t="s">
        <v>14</v>
      </c>
      <c r="C13" s="11" t="s">
        <v>6</v>
      </c>
      <c r="D13" s="28"/>
      <c r="E13" s="12">
        <v>41000</v>
      </c>
      <c r="F13" s="13">
        <v>41030</v>
      </c>
      <c r="G13" s="13">
        <v>41061</v>
      </c>
      <c r="H13" s="13">
        <v>41091</v>
      </c>
      <c r="I13" s="13">
        <v>41122</v>
      </c>
      <c r="J13" s="13">
        <v>41153</v>
      </c>
      <c r="K13" s="13">
        <v>41183</v>
      </c>
      <c r="L13" s="13">
        <v>41214</v>
      </c>
      <c r="M13" s="13">
        <v>41244</v>
      </c>
      <c r="N13" s="13">
        <v>41275</v>
      </c>
      <c r="O13" s="13">
        <v>41306</v>
      </c>
      <c r="P13" s="14">
        <v>41334</v>
      </c>
    </row>
    <row r="14" spans="1:17" ht="12.95" customHeight="1" thickBot="1">
      <c r="B14" s="10"/>
      <c r="C14" s="11"/>
      <c r="D14" s="30"/>
      <c r="E14" s="18">
        <f>'[1]Indicator 4'!E31</f>
        <v>3.9163328882955054E-2</v>
      </c>
      <c r="F14" s="19">
        <f>'[1]Indicator 4'!F31</f>
        <v>4.7882865057380292E-2</v>
      </c>
      <c r="G14" s="19">
        <f>'[1]Indicator 4'!G31</f>
        <v>4.9504950495049507E-2</v>
      </c>
      <c r="H14" s="19">
        <f>'[1]Indicator 4'!H31</f>
        <v>3.3080908728577121E-2</v>
      </c>
      <c r="I14" s="19">
        <f>'[1]Indicator 4'!I31</f>
        <v>3.4336583298007629E-2</v>
      </c>
      <c r="J14" s="19">
        <f>'[1]Indicator 4'!J31</f>
        <v>3.8508807865628839E-2</v>
      </c>
      <c r="K14" s="19">
        <f>'[1]Indicator 4'!K31</f>
        <v>2.7930596699111299E-2</v>
      </c>
      <c r="L14" s="19">
        <f>'[1]Indicator 4'!L31</f>
        <v>2.7610008628127698E-2</v>
      </c>
      <c r="M14" s="19">
        <f>'[1]Indicator 4'!M31</f>
        <v>2.6295436968290797E-2</v>
      </c>
      <c r="N14" s="19">
        <f>'[1]Indicator 4'!N31</f>
        <v>1.6528925619834711E-2</v>
      </c>
      <c r="O14" s="19">
        <f>'[1]Indicator 4'!O31</f>
        <v>1.8026565464895637E-2</v>
      </c>
      <c r="P14" s="20">
        <f>'[1]Indicator 4'!P31</f>
        <v>2.7231467473524961E-2</v>
      </c>
    </row>
    <row r="15" spans="1:17" ht="12.95" customHeight="1" thickBot="1">
      <c r="C15" s="31"/>
    </row>
    <row r="16" spans="1:17" ht="20.25" customHeight="1">
      <c r="A16" s="1">
        <v>7</v>
      </c>
      <c r="B16" s="10" t="s">
        <v>17</v>
      </c>
      <c r="C16" s="23" t="s">
        <v>18</v>
      </c>
      <c r="D16" s="28"/>
      <c r="E16" s="12">
        <v>41000</v>
      </c>
      <c r="F16" s="13">
        <v>41030</v>
      </c>
      <c r="G16" s="13">
        <v>41061</v>
      </c>
      <c r="H16" s="13">
        <v>41091</v>
      </c>
      <c r="I16" s="13">
        <v>41122</v>
      </c>
      <c r="J16" s="13">
        <v>41153</v>
      </c>
      <c r="K16" s="13">
        <v>41183</v>
      </c>
      <c r="L16" s="13">
        <v>41214</v>
      </c>
      <c r="M16" s="13">
        <v>41244</v>
      </c>
      <c r="N16" s="13">
        <v>41275</v>
      </c>
      <c r="O16" s="13">
        <v>41306</v>
      </c>
      <c r="P16" s="14">
        <v>41334</v>
      </c>
    </row>
    <row r="17" spans="2:16" ht="12.95" customHeight="1" thickBot="1">
      <c r="B17" s="10"/>
      <c r="C17" s="23" t="s">
        <v>19</v>
      </c>
      <c r="D17" s="30"/>
      <c r="E17" s="25">
        <f>'[1]Indicator 7'!E34</f>
        <v>5.347222222222222E-2</v>
      </c>
      <c r="F17" s="26">
        <f>'[1]Indicator 7'!F34</f>
        <v>6.458333333333334E-2</v>
      </c>
      <c r="G17" s="26">
        <f>'[1]Indicator 7'!G34</f>
        <v>5.486111111111111E-2</v>
      </c>
      <c r="H17" s="26">
        <f>'[1]Indicator 7'!H34</f>
        <v>5.6250000000000001E-2</v>
      </c>
      <c r="I17" s="26">
        <f>'[1]Indicator 7'!I34</f>
        <v>5.2777777777777778E-2</v>
      </c>
      <c r="J17" s="26">
        <f>'[1]Indicator 7'!J34</f>
        <v>5.347222222222222E-2</v>
      </c>
      <c r="K17" s="26">
        <f>'[1]Indicator 7'!K34</f>
        <v>5.6250000000000001E-2</v>
      </c>
      <c r="L17" s="26">
        <f>'[1]Indicator 7'!L34</f>
        <v>5.0694444444444445E-2</v>
      </c>
      <c r="M17" s="26">
        <f>'[1]Indicator 7'!M34</f>
        <v>4.8611111111111112E-2</v>
      </c>
      <c r="N17" s="26">
        <f>'[1]Indicator 7'!N34</f>
        <v>4.2361111111111113E-2</v>
      </c>
      <c r="O17" s="26">
        <f>'[1]Indicator 7'!O34</f>
        <v>4.027777777777778E-2</v>
      </c>
      <c r="P17" s="27">
        <f>'[1]Indicator 7'!P34</f>
        <v>6.25E-2</v>
      </c>
    </row>
    <row r="20" spans="2:16" ht="12.95" customHeight="1">
      <c r="B20" s="36"/>
      <c r="F20" s="37"/>
      <c r="G20" s="37"/>
      <c r="H20" s="37"/>
      <c r="I20" s="38"/>
    </row>
  </sheetData>
  <mergeCells count="9">
    <mergeCell ref="B16:B17"/>
    <mergeCell ref="F20:H20"/>
    <mergeCell ref="P1:Q2"/>
    <mergeCell ref="A2:D2"/>
    <mergeCell ref="E4:F4"/>
    <mergeCell ref="B6:B7"/>
    <mergeCell ref="C6:C7"/>
    <mergeCell ref="B13:B14"/>
    <mergeCell ref="C13:C14"/>
  </mergeCells>
  <conditionalFormatting sqref="E7:P7 E14:P14 E11:P11">
    <cfRule type="expression" dxfId="17" priority="11" stopIfTrue="1">
      <formula>E7=""</formula>
    </cfRule>
    <cfRule type="cellIs" dxfId="16" priority="12" stopIfTrue="1" operator="greaterThan">
      <formula>0.166666666666667</formula>
    </cfRule>
  </conditionalFormatting>
  <conditionalFormatting sqref="E17:O17 E14:P14">
    <cfRule type="expression" dxfId="15" priority="9" stopIfTrue="1">
      <formula>E14=""</formula>
    </cfRule>
    <cfRule type="cellIs" dxfId="14" priority="10" stopIfTrue="1" operator="greaterThan">
      <formula>1/96</formula>
    </cfRule>
  </conditionalFormatting>
  <conditionalFormatting sqref="E17:O17">
    <cfRule type="expression" dxfId="13" priority="7" stopIfTrue="1">
      <formula>E17=""</formula>
    </cfRule>
    <cfRule type="cellIs" dxfId="12" priority="8" stopIfTrue="1" operator="greaterThan">
      <formula>1/24</formula>
    </cfRule>
  </conditionalFormatting>
  <conditionalFormatting sqref="E7:P7 E14:P14">
    <cfRule type="cellIs" dxfId="11" priority="5" stopIfTrue="1" operator="greaterThan">
      <formula>0.05</formula>
    </cfRule>
    <cfRule type="cellIs" dxfId="10" priority="6" stopIfTrue="1" operator="lessThanOrEqual">
      <formula>0.05</formula>
    </cfRule>
  </conditionalFormatting>
  <conditionalFormatting sqref="N17:P17">
    <cfRule type="expression" dxfId="9" priority="3" stopIfTrue="1">
      <formula>N17=""</formula>
    </cfRule>
    <cfRule type="cellIs" dxfId="8" priority="4" stopIfTrue="1" operator="greaterThan">
      <formula>1/96</formula>
    </cfRule>
  </conditionalFormatting>
  <conditionalFormatting sqref="N17:P17">
    <cfRule type="expression" dxfId="7" priority="1" stopIfTrue="1">
      <formula>N17=""</formula>
    </cfRule>
    <cfRule type="cellIs" dxfId="6" priority="2" stopIfTrue="1" operator="greaterThan">
      <formula>1/24</formula>
    </cfRule>
  </conditionalFormatting>
  <hyperlinks>
    <hyperlink ref="P1:Q2" location="'Front Page'!A1" display="RETURN TO FRONT PAGE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&amp;C&amp;"Arial,Bold"&amp;12&amp;UWGH A+E Clinical Quality Indicators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="75" zoomScaleNormal="75" workbookViewId="0">
      <selection activeCell="U19" sqref="U19"/>
    </sheetView>
  </sheetViews>
  <sheetFormatPr defaultRowHeight="12.95" customHeight="1"/>
  <cols>
    <col min="1" max="1" width="9.85546875" style="1" bestFit="1" customWidth="1"/>
    <col min="2" max="2" width="18" customWidth="1"/>
    <col min="3" max="3" width="13.5703125" customWidth="1"/>
    <col min="4" max="4" width="4.42578125" customWidth="1"/>
  </cols>
  <sheetData>
    <row r="1" spans="1:17" ht="12.95" customHeight="1" thickTop="1" thickBot="1">
      <c r="P1" s="2" t="s">
        <v>0</v>
      </c>
      <c r="Q1" s="2"/>
    </row>
    <row r="2" spans="1:17" ht="17.25" customHeight="1" thickTop="1" thickBot="1">
      <c r="A2" s="3" t="s">
        <v>25</v>
      </c>
      <c r="B2" s="3"/>
      <c r="C2" s="3"/>
      <c r="D2" s="3"/>
      <c r="P2" s="2"/>
      <c r="Q2" s="2"/>
    </row>
    <row r="3" spans="1:17" ht="12.95" customHeight="1" thickTop="1" thickBot="1"/>
    <row r="4" spans="1:17" s="7" customFormat="1" ht="25.5" customHeight="1" thickBot="1">
      <c r="A4" s="4" t="s">
        <v>2</v>
      </c>
      <c r="B4" s="5"/>
      <c r="C4" s="6"/>
      <c r="E4" s="8" t="s">
        <v>3</v>
      </c>
      <c r="F4" s="9"/>
    </row>
    <row r="5" spans="1:17" s="7" customFormat="1" ht="12.95" customHeight="1" thickBot="1">
      <c r="A5" s="4"/>
      <c r="B5" s="6"/>
      <c r="C5" s="4" t="s">
        <v>4</v>
      </c>
      <c r="D5" s="6"/>
    </row>
    <row r="6" spans="1:17" s="7" customFormat="1" ht="19.5" customHeight="1">
      <c r="A6" s="4">
        <v>2</v>
      </c>
      <c r="B6" s="10" t="s">
        <v>5</v>
      </c>
      <c r="C6" s="11" t="s">
        <v>6</v>
      </c>
      <c r="E6" s="12">
        <v>41000</v>
      </c>
      <c r="F6" s="13">
        <v>41030</v>
      </c>
      <c r="G6" s="13">
        <v>41061</v>
      </c>
      <c r="H6" s="13">
        <v>41091</v>
      </c>
      <c r="I6" s="13">
        <v>41122</v>
      </c>
      <c r="J6" s="13">
        <v>41153</v>
      </c>
      <c r="K6" s="13">
        <v>41183</v>
      </c>
      <c r="L6" s="13">
        <v>41214</v>
      </c>
      <c r="M6" s="13">
        <v>41244</v>
      </c>
      <c r="N6" s="13">
        <v>41275</v>
      </c>
      <c r="O6" s="13">
        <v>41306</v>
      </c>
      <c r="P6" s="14">
        <v>41334</v>
      </c>
    </row>
    <row r="7" spans="1:17" s="7" customFormat="1" ht="15" customHeight="1" thickBot="1">
      <c r="A7" s="4"/>
      <c r="B7" s="10"/>
      <c r="C7" s="11"/>
      <c r="E7" s="18">
        <f>'[1]Indicator 2'!E28</f>
        <v>7.163886162904809E-2</v>
      </c>
      <c r="F7" s="19">
        <f>'[1]Indicator 2'!F28</f>
        <v>6.5254237288135591E-2</v>
      </c>
      <c r="G7" s="19">
        <f>'[1]Indicator 2'!G28</f>
        <v>9.7368421052631576E-2</v>
      </c>
      <c r="H7" s="19">
        <f>'[1]Indicator 2'!H28</f>
        <v>6.2937062937062943E-2</v>
      </c>
      <c r="I7" s="19">
        <f>'[1]Indicator 2'!I28</f>
        <v>5.6349873843566024E-2</v>
      </c>
      <c r="J7" s="19">
        <f>'[1]Indicator 2'!J28</f>
        <v>6.5060240963855417E-2</v>
      </c>
      <c r="K7" s="19">
        <f>'[1]Indicator 2'!K28</f>
        <v>6.8902991840435177E-2</v>
      </c>
      <c r="L7" s="19">
        <f>'[1]Indicator 2'!L28</f>
        <v>7.2709163346613551E-2</v>
      </c>
      <c r="M7" s="19">
        <f>'[1]Indicator 2'!M28</f>
        <v>7.9283887468030695E-2</v>
      </c>
      <c r="N7" s="19">
        <f>'[1]Indicator 2'!N28</f>
        <v>5.3403141361256547E-2</v>
      </c>
      <c r="O7" s="19">
        <f>'[1]Indicator 2'!O28</f>
        <v>8.0831408775981523E-2</v>
      </c>
      <c r="P7" s="20">
        <f>'[1]Indicator 2'!P28</f>
        <v>8.8724584103512014E-2</v>
      </c>
    </row>
    <row r="8" spans="1:17" s="7" customFormat="1" ht="15" customHeight="1">
      <c r="A8" s="4"/>
      <c r="B8"/>
      <c r="C8"/>
      <c r="E8" s="39" t="s">
        <v>26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7" s="7" customFormat="1" ht="12.95" customHeight="1" thickBot="1">
      <c r="A9" s="4"/>
      <c r="B9" s="6"/>
      <c r="C9" s="21"/>
    </row>
    <row r="10" spans="1:17" ht="20.25" customHeight="1">
      <c r="A10" s="1">
        <v>3</v>
      </c>
      <c r="B10" s="22" t="s">
        <v>11</v>
      </c>
      <c r="C10" s="23" t="s">
        <v>12</v>
      </c>
      <c r="E10" s="12">
        <v>41000</v>
      </c>
      <c r="F10" s="13">
        <v>41030</v>
      </c>
      <c r="G10" s="13">
        <v>41061</v>
      </c>
      <c r="H10" s="13">
        <v>41091</v>
      </c>
      <c r="I10" s="13">
        <v>41122</v>
      </c>
      <c r="J10" s="13">
        <v>41153</v>
      </c>
      <c r="K10" s="13">
        <v>41183</v>
      </c>
      <c r="L10" s="13">
        <v>41214</v>
      </c>
      <c r="M10" s="13">
        <v>41244</v>
      </c>
      <c r="N10" s="13">
        <v>41275</v>
      </c>
      <c r="O10" s="13">
        <v>41306</v>
      </c>
      <c r="P10" s="14">
        <v>41334</v>
      </c>
    </row>
    <row r="11" spans="1:17" ht="12.95" customHeight="1" thickBot="1">
      <c r="B11" s="22"/>
      <c r="C11" s="23" t="s">
        <v>13</v>
      </c>
      <c r="D11" s="24"/>
      <c r="E11" s="25">
        <f>'[1]Indicator 3'!E40</f>
        <v>9.6527777777777782E-2</v>
      </c>
      <c r="F11" s="26">
        <f>'[1]Indicator 3'!F40</f>
        <v>0.10486111111111111</v>
      </c>
      <c r="G11" s="26">
        <f>'[1]Indicator 3'!G40</f>
        <v>0.10486111111111111</v>
      </c>
      <c r="H11" s="26">
        <f>'[1]Indicator 3'!H40</f>
        <v>0.12638888888888888</v>
      </c>
      <c r="I11" s="26">
        <f>'[1]Indicator 3'!I40</f>
        <v>9.5138888888888884E-2</v>
      </c>
      <c r="J11" s="26">
        <f>'[1]Indicator 3'!J40</f>
        <v>9.2361111111111116E-2</v>
      </c>
      <c r="K11" s="26">
        <f>'[1]Indicator 3'!K40</f>
        <v>0.10486111111111111</v>
      </c>
      <c r="L11" s="26">
        <f>'[1]Indicator 3'!L40</f>
        <v>0.10069444444444445</v>
      </c>
      <c r="M11" s="26">
        <f>'[1]Indicator 3'!M40</f>
        <v>0.10208333333333333</v>
      </c>
      <c r="N11" s="26">
        <f>'[1]Indicator 3'!N40</f>
        <v>0.1</v>
      </c>
      <c r="O11" s="26">
        <f>'[1]Indicator 3'!O40</f>
        <v>8.7499999999999994E-2</v>
      </c>
      <c r="P11" s="27">
        <f>'[1]Indicator 3'!P40</f>
        <v>0.10625</v>
      </c>
    </row>
    <row r="12" spans="1:17" ht="12.95" customHeight="1" thickBot="1">
      <c r="B12" s="28"/>
      <c r="C12" s="29"/>
    </row>
    <row r="13" spans="1:17" ht="20.25" customHeight="1">
      <c r="A13" s="1">
        <v>4</v>
      </c>
      <c r="B13" s="10" t="s">
        <v>14</v>
      </c>
      <c r="C13" s="11" t="s">
        <v>6</v>
      </c>
      <c r="D13" s="28"/>
      <c r="E13" s="12">
        <v>41000</v>
      </c>
      <c r="F13" s="13">
        <v>41030</v>
      </c>
      <c r="G13" s="13">
        <v>41061</v>
      </c>
      <c r="H13" s="13">
        <v>41091</v>
      </c>
      <c r="I13" s="13">
        <v>41122</v>
      </c>
      <c r="J13" s="13">
        <v>41153</v>
      </c>
      <c r="K13" s="13">
        <v>41183</v>
      </c>
      <c r="L13" s="13">
        <v>41214</v>
      </c>
      <c r="M13" s="13">
        <v>41244</v>
      </c>
      <c r="N13" s="13">
        <v>41275</v>
      </c>
      <c r="O13" s="13">
        <v>41306</v>
      </c>
      <c r="P13" s="14">
        <v>41334</v>
      </c>
    </row>
    <row r="14" spans="1:17" ht="12.95" customHeight="1" thickBot="1">
      <c r="B14" s="10"/>
      <c r="C14" s="11"/>
      <c r="D14" s="30"/>
      <c r="E14" s="18">
        <f>'[1]Indicator 4'!E27</f>
        <v>7.8508341511285568E-3</v>
      </c>
      <c r="F14" s="19">
        <f>'[1]Indicator 4'!F27</f>
        <v>1.7796610169491526E-2</v>
      </c>
      <c r="G14" s="19">
        <f>'[1]Indicator 4'!G27</f>
        <v>2.2807017543859651E-2</v>
      </c>
      <c r="H14" s="19">
        <f>'[1]Indicator 4'!H27</f>
        <v>2.7195027195027196E-2</v>
      </c>
      <c r="I14" s="19">
        <f>'[1]Indicator 4'!I27</f>
        <v>2.1026072329688814E-2</v>
      </c>
      <c r="J14" s="19">
        <f>'[1]Indicator 4'!J27</f>
        <v>1.9277108433734941E-2</v>
      </c>
      <c r="K14" s="19">
        <f>'[1]Indicator 4'!K27</f>
        <v>1.2692656391659111E-2</v>
      </c>
      <c r="L14" s="19">
        <f>'[1]Indicator 4'!L27</f>
        <v>1.2948207171314742E-2</v>
      </c>
      <c r="M14" s="19">
        <f>'[1]Indicator 4'!M27</f>
        <v>1.7902813299232736E-2</v>
      </c>
      <c r="N14" s="19">
        <f>'[1]Indicator 4'!N27</f>
        <v>1.1518324607329843E-2</v>
      </c>
      <c r="O14" s="19">
        <f>'[1]Indicator 4'!O27</f>
        <v>6.9284064665127024E-3</v>
      </c>
      <c r="P14" s="20">
        <f>'[1]Indicator 4'!P27</f>
        <v>2.6802218114602587E-2</v>
      </c>
    </row>
    <row r="15" spans="1:17" ht="12.95" customHeight="1" thickBot="1">
      <c r="C15" s="31"/>
    </row>
    <row r="16" spans="1:17" ht="20.25" customHeight="1">
      <c r="A16" s="1">
        <v>7</v>
      </c>
      <c r="B16" s="10" t="s">
        <v>17</v>
      </c>
      <c r="C16" s="23" t="s">
        <v>18</v>
      </c>
      <c r="D16" s="28"/>
      <c r="E16" s="12">
        <v>41000</v>
      </c>
      <c r="F16" s="13">
        <v>41030</v>
      </c>
      <c r="G16" s="13">
        <v>41061</v>
      </c>
      <c r="H16" s="13">
        <v>41091</v>
      </c>
      <c r="I16" s="13">
        <v>41122</v>
      </c>
      <c r="J16" s="13">
        <v>41153</v>
      </c>
      <c r="K16" s="13">
        <v>41183</v>
      </c>
      <c r="L16" s="13">
        <v>41214</v>
      </c>
      <c r="M16" s="13">
        <v>41244</v>
      </c>
      <c r="N16" s="13">
        <v>41275</v>
      </c>
      <c r="O16" s="13">
        <v>41306</v>
      </c>
      <c r="P16" s="14">
        <v>41334</v>
      </c>
    </row>
    <row r="17" spans="2:16" ht="12.95" customHeight="1" thickBot="1">
      <c r="B17" s="10"/>
      <c r="C17" s="23" t="s">
        <v>19</v>
      </c>
      <c r="D17" s="30"/>
      <c r="E17" s="25">
        <f>'[1]Indicator 7'!E28</f>
        <v>1.3194444444444444E-2</v>
      </c>
      <c r="F17" s="26">
        <f>'[1]Indicator 7'!F28</f>
        <v>1.4583333333333334E-2</v>
      </c>
      <c r="G17" s="26">
        <f>'[1]Indicator 7'!G28</f>
        <v>2.2222222222222223E-2</v>
      </c>
      <c r="H17" s="26">
        <f>'[1]Indicator 7'!H28</f>
        <v>1.9444444444444445E-2</v>
      </c>
      <c r="I17" s="26">
        <f>'[1]Indicator 7'!I28</f>
        <v>2.0833333333333332E-2</v>
      </c>
      <c r="J17" s="26">
        <f>'[1]Indicator 7'!J28</f>
        <v>1.8055555555555554E-2</v>
      </c>
      <c r="K17" s="26">
        <f>'[1]Indicator 7'!K28</f>
        <v>1.5277777777777777E-2</v>
      </c>
      <c r="L17" s="26">
        <f>'[1]Indicator 7'!L28</f>
        <v>1.8055555555555554E-2</v>
      </c>
      <c r="M17" s="26">
        <f>'[1]Indicator 7'!M28</f>
        <v>1.6666666666666666E-2</v>
      </c>
      <c r="N17" s="26">
        <f>'[1]Indicator 7'!N28</f>
        <v>1.6666666666666666E-2</v>
      </c>
      <c r="O17" s="26">
        <f>'[1]Indicator 7'!O28</f>
        <v>1.5972222222222221E-2</v>
      </c>
      <c r="P17" s="27">
        <f>'[1]Indicator 7'!P28</f>
        <v>1.6666666666666666E-2</v>
      </c>
    </row>
    <row r="20" spans="2:16" ht="12.95" customHeight="1">
      <c r="B20" s="36"/>
      <c r="F20" s="37"/>
      <c r="G20" s="37"/>
      <c r="H20" s="37"/>
      <c r="I20" s="38"/>
    </row>
  </sheetData>
  <mergeCells count="9">
    <mergeCell ref="B16:B17"/>
    <mergeCell ref="F20:H20"/>
    <mergeCell ref="P1:Q2"/>
    <mergeCell ref="A2:D2"/>
    <mergeCell ref="E4:F4"/>
    <mergeCell ref="B6:B7"/>
    <mergeCell ref="C6:C7"/>
    <mergeCell ref="B13:B14"/>
    <mergeCell ref="C13:C14"/>
  </mergeCells>
  <conditionalFormatting sqref="E7:P7 E14:P14 E11:P11">
    <cfRule type="expression" dxfId="5" priority="5" stopIfTrue="1">
      <formula>E7=""</formula>
    </cfRule>
    <cfRule type="cellIs" dxfId="4" priority="6" stopIfTrue="1" operator="greaterThan">
      <formula>0.166666666666667</formula>
    </cfRule>
  </conditionalFormatting>
  <conditionalFormatting sqref="E7:P7 E14:P14">
    <cfRule type="cellIs" dxfId="3" priority="3" stopIfTrue="1" operator="greaterThan">
      <formula>0.05</formula>
    </cfRule>
    <cfRule type="cellIs" dxfId="2" priority="4" stopIfTrue="1" operator="lessThanOrEqual">
      <formula>0.05</formula>
    </cfRule>
  </conditionalFormatting>
  <conditionalFormatting sqref="E17:P17">
    <cfRule type="expression" dxfId="1" priority="1" stopIfTrue="1">
      <formula>E17=""</formula>
    </cfRule>
    <cfRule type="cellIs" dxfId="0" priority="2" stopIfTrue="1" operator="greaterThan">
      <formula>1/24</formula>
    </cfRule>
  </conditionalFormatting>
  <hyperlinks>
    <hyperlink ref="P1:Q2" location="'Front Page'!A1" display="RETURN TO FRONT PAGE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&amp;C&amp;"Arial,Bold"&amp;12&amp;UWGH A+E Clinical Quality Indicators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- WGH</vt:lpstr>
      <vt:lpstr>Summary - HHGH</vt:lpstr>
      <vt:lpstr>Summary - SACH</vt:lpstr>
    </vt:vector>
  </TitlesOfParts>
  <Company>West Hertfordshire Hospitals NHS Trust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Clinical Informatics</dc:creator>
  <cp:lastModifiedBy>Clinical Informatics</cp:lastModifiedBy>
  <dcterms:created xsi:type="dcterms:W3CDTF">2013-04-17T07:10:34Z</dcterms:created>
  <dcterms:modified xsi:type="dcterms:W3CDTF">2013-04-17T07:53:04Z</dcterms:modified>
</cp:coreProperties>
</file>